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eb057e9171b7d7d/Documents/Trabajo/Gobernacion de bolivar/2026/Escenarios/Proceso/Nuevo/DT - Licitacion - Version 2/Apertura/Lote 2 - San Martin de Loba/Presupuesto San Matin de Lba^J 30 de Marzo/"/>
    </mc:Choice>
  </mc:AlternateContent>
  <xr:revisionPtr revIDLastSave="1" documentId="14_{00E20BD7-2FCA-B04A-97BF-ECF185952EDF}" xr6:coauthVersionLast="47" xr6:coauthVersionMax="47" xr10:uidLastSave="{4C29DADA-0DC4-43FD-9B87-66C62476B5D6}"/>
  <bookViews>
    <workbookView xWindow="-110" yWindow="-110" windowWidth="19420" windowHeight="10300" tabRatio="967" firstSheet="13" activeTab="36" xr2:uid="{00000000-000D-0000-FFFF-FFFF00000000}"/>
  </bookViews>
  <sheets>
    <sheet name="Presupuesto  " sheetId="4" state="hidden" r:id="rId1"/>
    <sheet name="Presupuesto  version anterior" sheetId="5" state="hidden" r:id="rId2"/>
    <sheet name="Presupuesto BORRADOR" sheetId="8" state="hidden" r:id="rId3"/>
    <sheet name="1.1" sheetId="9" r:id="rId4"/>
    <sheet name="1.2" sheetId="10" r:id="rId5"/>
    <sheet name="1.3" sheetId="11" r:id="rId6"/>
    <sheet name="1.4" sheetId="12" r:id="rId7"/>
    <sheet name="1.5" sheetId="13" r:id="rId8"/>
    <sheet name="1.6" sheetId="129" r:id="rId9"/>
    <sheet name="1.7" sheetId="130" r:id="rId10"/>
    <sheet name="1.8" sheetId="131" r:id="rId11"/>
    <sheet name="1.9" sheetId="132" r:id="rId12"/>
    <sheet name="1.10" sheetId="133" r:id="rId13"/>
    <sheet name="1.11" sheetId="134" r:id="rId14"/>
    <sheet name="2.1" sheetId="198" r:id="rId15"/>
    <sheet name="2.2" sheetId="14" r:id="rId16"/>
    <sheet name="2.3" sheetId="16" r:id="rId17"/>
    <sheet name="2.4" sheetId="18" r:id="rId18"/>
    <sheet name="2.5" sheetId="19" r:id="rId19"/>
    <sheet name="2.6" sheetId="199" r:id="rId20"/>
    <sheet name="2.7" sheetId="200" r:id="rId21"/>
    <sheet name="3.1" sheetId="20" r:id="rId22"/>
    <sheet name="3.2" sheetId="21" r:id="rId23"/>
    <sheet name="3.3" sheetId="22" r:id="rId24"/>
    <sheet name="3.4" sheetId="23" r:id="rId25"/>
    <sheet name="3.5" sheetId="125" r:id="rId26"/>
    <sheet name="4.1" sheetId="28" r:id="rId27"/>
    <sheet name="4.2" sheetId="201" r:id="rId28"/>
    <sheet name="4.3" sheetId="202" r:id="rId29"/>
    <sheet name="4.4" sheetId="203" r:id="rId30"/>
    <sheet name="4.5" sheetId="204" r:id="rId31"/>
    <sheet name="4.6" sheetId="205" r:id="rId32"/>
    <sheet name="4.7" sheetId="207" r:id="rId33"/>
    <sheet name="4.8" sheetId="208" r:id="rId34"/>
    <sheet name="5.1" sheetId="209" r:id="rId35"/>
    <sheet name="5.2" sheetId="29" r:id="rId36"/>
    <sheet name="5.3" sheetId="210" r:id="rId37"/>
    <sheet name="5.4" sheetId="211" r:id="rId38"/>
    <sheet name="5.5" sheetId="30" r:id="rId39"/>
    <sheet name="5.6" sheetId="212" r:id="rId40"/>
    <sheet name="5.7" sheetId="213" r:id="rId41"/>
    <sheet name="5.8" sheetId="214" r:id="rId42"/>
    <sheet name="5.9" sheetId="215" r:id="rId43"/>
    <sheet name="6.1" sheetId="31" r:id="rId44"/>
    <sheet name="7.1" sheetId="135" r:id="rId45"/>
    <sheet name="7.2" sheetId="216" r:id="rId46"/>
    <sheet name="7.3" sheetId="217" r:id="rId47"/>
    <sheet name="7.4" sheetId="136" r:id="rId48"/>
    <sheet name="7.5" sheetId="137" r:id="rId49"/>
    <sheet name="7.6" sheetId="138" r:id="rId50"/>
    <sheet name="7.7" sheetId="139" r:id="rId51"/>
    <sheet name="7.8" sheetId="140" r:id="rId52"/>
    <sheet name="7.9" sheetId="141" r:id="rId53"/>
    <sheet name="7.10" sheetId="142" r:id="rId54"/>
    <sheet name="7.11" sheetId="143" r:id="rId55"/>
    <sheet name="7.12" sheetId="144" r:id="rId56"/>
    <sheet name="7.13" sheetId="242" r:id="rId57"/>
    <sheet name="7.14" sheetId="145" r:id="rId58"/>
    <sheet name="7.15" sheetId="146" r:id="rId59"/>
    <sheet name="7.16" sheetId="147" r:id="rId60"/>
    <sheet name="7.17" sheetId="148" r:id="rId61"/>
    <sheet name="7.18" sheetId="149" r:id="rId62"/>
    <sheet name="7.19" sheetId="150" r:id="rId63"/>
    <sheet name="7.20" sheetId="151" r:id="rId64"/>
    <sheet name="7.21" sheetId="152" r:id="rId65"/>
    <sheet name="7.22" sheetId="153" r:id="rId66"/>
    <sheet name="7.23" sheetId="154" r:id="rId67"/>
    <sheet name="7.24" sheetId="155" r:id="rId68"/>
    <sheet name="7.25" sheetId="156" r:id="rId69"/>
    <sheet name="7.26" sheetId="157" r:id="rId70"/>
    <sheet name="7.27" sheetId="158" r:id="rId71"/>
    <sheet name="7.28" sheetId="159" r:id="rId72"/>
    <sheet name="7.29" sheetId="160" r:id="rId73"/>
    <sheet name="7.30" sheetId="161" r:id="rId74"/>
    <sheet name="7.31" sheetId="218" r:id="rId75"/>
    <sheet name="7.32" sheetId="162" r:id="rId76"/>
    <sheet name="7.33" sheetId="163" r:id="rId77"/>
    <sheet name="7.34" sheetId="164" r:id="rId78"/>
    <sheet name="7.35" sheetId="165" r:id="rId79"/>
    <sheet name="7.36" sheetId="166" r:id="rId80"/>
    <sheet name="7.37" sheetId="167" r:id="rId81"/>
    <sheet name="7.38" sheetId="168" r:id="rId82"/>
    <sheet name="7.39" sheetId="169" r:id="rId83"/>
    <sheet name="7.40" sheetId="170" r:id="rId84"/>
    <sheet name="7.41" sheetId="171" r:id="rId85"/>
    <sheet name="7.42" sheetId="172" r:id="rId86"/>
    <sheet name="7.43" sheetId="173" r:id="rId87"/>
    <sheet name="7.44" sheetId="174" r:id="rId88"/>
    <sheet name="7.45" sheetId="175" r:id="rId89"/>
    <sheet name="7.46" sheetId="176" r:id="rId90"/>
    <sheet name="7.47" sheetId="219" r:id="rId91"/>
    <sheet name="8.1" sheetId="177" r:id="rId92"/>
    <sheet name="8.2" sheetId="220" r:id="rId93"/>
    <sheet name="8.3" sheetId="178" r:id="rId94"/>
    <sheet name="8.4" sheetId="179" r:id="rId95"/>
    <sheet name="8.5" sheetId="180" r:id="rId96"/>
    <sheet name="8.6" sheetId="181" r:id="rId97"/>
    <sheet name="8.7" sheetId="182" r:id="rId98"/>
    <sheet name="8.8" sheetId="183" r:id="rId99"/>
    <sheet name="8.9" sheetId="184" r:id="rId100"/>
    <sheet name="8.10" sheetId="185" r:id="rId101"/>
    <sheet name="8.11" sheetId="186" r:id="rId102"/>
    <sheet name="8.12" sheetId="187" r:id="rId103"/>
    <sheet name="8.13" sheetId="188" r:id="rId104"/>
    <sheet name="8.14" sheetId="189" r:id="rId105"/>
    <sheet name="8.15" sheetId="190" r:id="rId106"/>
    <sheet name="8.16" sheetId="191" r:id="rId107"/>
    <sheet name="8.17" sheetId="192" r:id="rId108"/>
    <sheet name="8.18" sheetId="193" r:id="rId109"/>
    <sheet name="8.19" sheetId="194" r:id="rId110"/>
    <sheet name="8.20" sheetId="195" r:id="rId111"/>
    <sheet name="8.21" sheetId="196" r:id="rId112"/>
    <sheet name="8.22" sheetId="197" r:id="rId113"/>
    <sheet name="8.23" sheetId="221" r:id="rId114"/>
    <sheet name="8.24" sheetId="222" r:id="rId115"/>
    <sheet name="8.25" sheetId="223" r:id="rId116"/>
    <sheet name="8.26" sheetId="224" r:id="rId117"/>
    <sheet name="8.27" sheetId="225" r:id="rId118"/>
    <sheet name="8.28" sheetId="226" r:id="rId119"/>
    <sheet name="8.29" sheetId="227" r:id="rId120"/>
    <sheet name="8.30" sheetId="228" r:id="rId121"/>
    <sheet name="8.31" sheetId="229" r:id="rId122"/>
    <sheet name="9.1" sheetId="95" r:id="rId123"/>
    <sheet name="9.2" sheetId="96" r:id="rId124"/>
    <sheet name="9.3" sheetId="97" r:id="rId125"/>
    <sheet name="9.4" sheetId="230" r:id="rId126"/>
    <sheet name="9.5" sheetId="98" r:id="rId127"/>
    <sheet name="9.6" sheetId="99" r:id="rId128"/>
    <sheet name="9.7" sheetId="100" r:id="rId129"/>
    <sheet name="9.8" sheetId="231" r:id="rId130"/>
    <sheet name="9.9" sheetId="232" r:id="rId131"/>
    <sheet name="9.10" sheetId="233" r:id="rId132"/>
    <sheet name="9.11" sheetId="101" r:id="rId133"/>
    <sheet name="9.12" sheetId="102" r:id="rId134"/>
    <sheet name="9.13" sheetId="234" r:id="rId135"/>
    <sheet name="9.14" sheetId="103" r:id="rId136"/>
    <sheet name="9.15" sheetId="104" r:id="rId137"/>
    <sheet name="9.16" sheetId="105" r:id="rId138"/>
    <sheet name="9.17" sheetId="106" r:id="rId139"/>
    <sheet name="9.18" sheetId="107" r:id="rId140"/>
    <sheet name="9.19" sheetId="108" r:id="rId141"/>
    <sheet name="9.20" sheetId="235" r:id="rId142"/>
    <sheet name="9.21" sheetId="236" r:id="rId143"/>
    <sheet name="9.22" sheetId="109" r:id="rId144"/>
    <sheet name="9.23" sheetId="110" r:id="rId145"/>
    <sheet name="9.24" sheetId="111" r:id="rId146"/>
    <sheet name="9.25" sheetId="112" r:id="rId147"/>
    <sheet name="9.26" sheetId="113" r:id="rId148"/>
    <sheet name="9.27" sheetId="114" r:id="rId149"/>
    <sheet name="9.28" sheetId="237" r:id="rId150"/>
    <sheet name="9.29" sheetId="238" r:id="rId151"/>
    <sheet name="9.30" sheetId="239" r:id="rId152"/>
    <sheet name="10.1" sheetId="115" r:id="rId153"/>
    <sheet name="10.2" sheetId="240" r:id="rId154"/>
    <sheet name="10.3" sheetId="116" r:id="rId155"/>
    <sheet name="10.4" sheetId="117" r:id="rId156"/>
    <sheet name="10.5" sheetId="118" r:id="rId157"/>
    <sheet name="11.1" sheetId="119" r:id="rId158"/>
    <sheet name="11.2" sheetId="241" r:id="rId159"/>
    <sheet name="12.1" sheetId="120" r:id="rId160"/>
    <sheet name="12.2" sheetId="121" r:id="rId161"/>
    <sheet name="12.3" sheetId="122" r:id="rId162"/>
    <sheet name="12.4" sheetId="123" r:id="rId163"/>
    <sheet name="13.1" sheetId="124" r:id="rId164"/>
  </sheets>
  <externalReferences>
    <externalReference r:id="rId165"/>
    <externalReference r:id="rId166"/>
    <externalReference r:id="rId167"/>
    <externalReference r:id="rId168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X" localSheetId="14">[0]!ERR</definedName>
    <definedName name="\X" localSheetId="19">[0]!ERR</definedName>
    <definedName name="\X" localSheetId="20">[0]!ERR</definedName>
    <definedName name="\X" localSheetId="25">[0]!ERR</definedName>
    <definedName name="\X" localSheetId="33">[0]!ERR</definedName>
    <definedName name="\X" localSheetId="34">[0]!ERR</definedName>
    <definedName name="\X">[0]!ERR</definedName>
    <definedName name="\Z" localSheetId="14">[0]!ERR</definedName>
    <definedName name="\Z" localSheetId="19">[0]!ERR</definedName>
    <definedName name="\Z" localSheetId="20">[0]!ERR</definedName>
    <definedName name="\Z" localSheetId="25">[0]!ERR</definedName>
    <definedName name="\Z" localSheetId="33">[0]!ERR</definedName>
    <definedName name="\Z" localSheetId="34">[0]!ERR</definedName>
    <definedName name="\Z">[0]!ERR</definedName>
    <definedName name="_" localSheetId="14">#REF!</definedName>
    <definedName name="_" localSheetId="19">#REF!</definedName>
    <definedName name="_" localSheetId="20">#REF!</definedName>
    <definedName name="_" localSheetId="33">#REF!</definedName>
    <definedName name="_" localSheetId="34">#REF!</definedName>
    <definedName name="_">#REF!</definedName>
    <definedName name="__" localSheetId="14">#REF!</definedName>
    <definedName name="__" localSheetId="19">#REF!</definedName>
    <definedName name="__" localSheetId="20">#REF!</definedName>
    <definedName name="__" localSheetId="33">#REF!</definedName>
    <definedName name="__" localSheetId="34">#REF!</definedName>
    <definedName name="__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_PJ50">#REF!</definedName>
    <definedName name="_____________________i1">#REF!</definedName>
    <definedName name="_____________________PJ50">#REF!</definedName>
    <definedName name="_____________________pj51">#REF!</definedName>
    <definedName name="____________________i1">#REF!</definedName>
    <definedName name="____________________PJ50">#REF!</definedName>
    <definedName name="____________________pj51">#REF!</definedName>
    <definedName name="____________________rc">#REF!</definedName>
    <definedName name="___________________i1">#REF!</definedName>
    <definedName name="___________________PJ50">#REF!</definedName>
    <definedName name="___________________pj51">#REF!</definedName>
    <definedName name="___________________rc">#REF!</definedName>
    <definedName name="__________________A1" localSheetId="14">IF([0]!Values_Entered,[0]!Header_Row+'2.1'!Number_of_Payments,[0]!Header_Row)</definedName>
    <definedName name="__________________A1" localSheetId="19">IF([0]!Values_Entered,[0]!Header_Row+'2.6'!Number_of_Payments,[0]!Header_Row)</definedName>
    <definedName name="__________________A1" localSheetId="20">IF([0]!Values_Entered,[0]!Header_Row+'2.7'!Number_of_Payments,[0]!Header_Row)</definedName>
    <definedName name="__________________A1" localSheetId="25">IF([0]!Values_Entered,[0]!Header_Row+'3.5'!Number_of_Payments,[0]!Header_Row)</definedName>
    <definedName name="__________________A1" localSheetId="33">IF([0]!Values_Entered,[0]!Header_Row+'4.8'!Number_of_Payments,[0]!Header_Row)</definedName>
    <definedName name="__________________A1" localSheetId="34">IF([0]!Values_Entered,[0]!Header_Row+'5.1'!Number_of_Payments,[0]!Header_Row)</definedName>
    <definedName name="__________________A1">IF([0]!Values_Entered,[0]!Header_Row+[0]!Number_of_Payments,[0]!Header_Row)</definedName>
    <definedName name="__________________A17000" localSheetId="14">#REF!</definedName>
    <definedName name="__________________A17000" localSheetId="19">#REF!</definedName>
    <definedName name="__________________A17000" localSheetId="20">#REF!</definedName>
    <definedName name="__________________A17000" localSheetId="33">#REF!</definedName>
    <definedName name="__________________A17000" localSheetId="34">#REF!</definedName>
    <definedName name="__________________A17000">#REF!</definedName>
    <definedName name="__________________A20000" localSheetId="14">#REF!</definedName>
    <definedName name="__________________A20000" localSheetId="19">#REF!</definedName>
    <definedName name="__________________A20000" localSheetId="20">#REF!</definedName>
    <definedName name="__________________A20000" localSheetId="33">#REF!</definedName>
    <definedName name="__________________A20000" localSheetId="34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APU22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pj51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_v1" localSheetId="14">IF('2.1'!__________________v8,[0]!Header_Row+'2.1'!__________________v4,[0]!Header_Row)</definedName>
    <definedName name="__________________v1" localSheetId="19">IF('2.6'!__________________v8,[0]!Header_Row+'2.6'!__________________v4,[0]!Header_Row)</definedName>
    <definedName name="__________________v1" localSheetId="20">IF('2.7'!__________________v8,[0]!Header_Row+'2.7'!__________________v4,[0]!Header_Row)</definedName>
    <definedName name="__________________v1" localSheetId="25">IF(__________________v8,[0]!Header_Row+__________________v4,[0]!Header_Row)</definedName>
    <definedName name="__________________v1" localSheetId="33">IF('4.8'!__________________v8,[0]!Header_Row+'4.8'!__________________v4,[0]!Header_Row)</definedName>
    <definedName name="__________________v1" localSheetId="34">IF('5.1'!__________________v8,[0]!Header_Row+'5.1'!__________________v4,[0]!Header_Row)</definedName>
    <definedName name="__________________v1">IF(__________________v8,[0]!Header_Row+__________________v4,[0]!Header_Row)</definedName>
    <definedName name="__________________v2" localSheetId="14">IF('2.1'!__________________v8,[0]!Header_Row+'2.1'!__________________v4,[0]!Header_Row)</definedName>
    <definedName name="__________________v2" localSheetId="19">IF('2.6'!__________________v8,[0]!Header_Row+'2.6'!__________________v4,[0]!Header_Row)</definedName>
    <definedName name="__________________v2" localSheetId="20">IF('2.7'!__________________v8,[0]!Header_Row+'2.7'!__________________v4,[0]!Header_Row)</definedName>
    <definedName name="__________________v2" localSheetId="25">IF(__________________v8,[0]!Header_Row+__________________v4,[0]!Header_Row)</definedName>
    <definedName name="__________________v2" localSheetId="33">IF('4.8'!__________________v8,[0]!Header_Row+'4.8'!__________________v4,[0]!Header_Row)</definedName>
    <definedName name="__________________v2" localSheetId="34">IF('5.1'!__________________v8,[0]!Header_Row+'5.1'!__________________v4,[0]!Header_Row)</definedName>
    <definedName name="__________________v2">IF(__________________v8,[0]!Header_Row+__________________v4,[0]!Header_Row)</definedName>
    <definedName name="__________________v4" localSheetId="14">#REF!</definedName>
    <definedName name="__________________v4" localSheetId="19">#REF!</definedName>
    <definedName name="__________________v4" localSheetId="20">#REF!</definedName>
    <definedName name="__________________v4" localSheetId="33">#REF!</definedName>
    <definedName name="__________________v4" localSheetId="34">#REF!</definedName>
    <definedName name="__________________v4">#REF!</definedName>
    <definedName name="__________________v5" localSheetId="14">#REF!</definedName>
    <definedName name="__________________v5" localSheetId="19">#REF!</definedName>
    <definedName name="__________________v5" localSheetId="20">#REF!</definedName>
    <definedName name="__________________v5" localSheetId="33">#REF!</definedName>
    <definedName name="__________________v5" localSheetId="34">#REF!</definedName>
    <definedName name="__________________v5">#REF!</definedName>
    <definedName name="__________________v6" localSheetId="14">#REF!</definedName>
    <definedName name="__________________v6" localSheetId="19">#REF!</definedName>
    <definedName name="__________________v6" localSheetId="20">#REF!</definedName>
    <definedName name="__________________v6" localSheetId="33">#REF!</definedName>
    <definedName name="__________________v6" localSheetId="34">#REF!</definedName>
    <definedName name="__________________v6">#REF!</definedName>
    <definedName name="__________________v7" localSheetId="12">Scheduled_Payment+Extra_Payment</definedName>
    <definedName name="__________________v7" localSheetId="13">Scheduled_Payment+Extra_Payment</definedName>
    <definedName name="__________________v7" localSheetId="8">Scheduled_Payment+Extra_Payment</definedName>
    <definedName name="__________________v7" localSheetId="9">Scheduled_Payment+Extra_Payment</definedName>
    <definedName name="__________________v7" localSheetId="10">Scheduled_Payment+Extra_Payment</definedName>
    <definedName name="__________________v7" localSheetId="11">Scheduled_Payment+Extra_Payment</definedName>
    <definedName name="__________________v7" localSheetId="153">Scheduled_Payment+Extra_Payment</definedName>
    <definedName name="__________________v7" localSheetId="158">Scheduled_Payment+Extra_Payment</definedName>
    <definedName name="__________________v7" localSheetId="14">Scheduled_Payment+Extra_Payment</definedName>
    <definedName name="__________________v7" localSheetId="19">Scheduled_Payment+Extra_Payment</definedName>
    <definedName name="__________________v7" localSheetId="20">Scheduled_Payment+Extra_Payment</definedName>
    <definedName name="__________________v7" localSheetId="25">Scheduled_Payment+Extra_Payment</definedName>
    <definedName name="__________________v7" localSheetId="27">Scheduled_Payment+Extra_Payment</definedName>
    <definedName name="__________________v7" localSheetId="28">Scheduled_Payment+Extra_Payment</definedName>
    <definedName name="__________________v7" localSheetId="29">Scheduled_Payment+Extra_Payment</definedName>
    <definedName name="__________________v7" localSheetId="30">Scheduled_Payment+Extra_Payment</definedName>
    <definedName name="__________________v7" localSheetId="31">Scheduled_Payment+Extra_Payment</definedName>
    <definedName name="__________________v7" localSheetId="32">Scheduled_Payment+Extra_Payment</definedName>
    <definedName name="__________________v7" localSheetId="33">Scheduled_Payment+Extra_Payment</definedName>
    <definedName name="__________________v7" localSheetId="34">Scheduled_Payment+Extra_Payment</definedName>
    <definedName name="__________________v7" localSheetId="36">Scheduled_Payment+Extra_Payment</definedName>
    <definedName name="__________________v7" localSheetId="37">Scheduled_Payment+Extra_Payment</definedName>
    <definedName name="__________________v7" localSheetId="39">Scheduled_Payment+Extra_Payment</definedName>
    <definedName name="__________________v7" localSheetId="40">Scheduled_Payment+Extra_Payment</definedName>
    <definedName name="__________________v7" localSheetId="41">Scheduled_Payment+Extra_Payment</definedName>
    <definedName name="__________________v7" localSheetId="42">Scheduled_Payment+Extra_Payment</definedName>
    <definedName name="__________________v7" localSheetId="56">Scheduled_Payment+Extra_Payment</definedName>
    <definedName name="__________________v7" localSheetId="45">Scheduled_Payment+Extra_Payment</definedName>
    <definedName name="__________________v7" localSheetId="46">Scheduled_Payment+Extra_Payment</definedName>
    <definedName name="__________________v7" localSheetId="74">Scheduled_Payment+Extra_Payment</definedName>
    <definedName name="__________________v7" localSheetId="90">Scheduled_Payment+Extra_Payment</definedName>
    <definedName name="__________________v7" localSheetId="92">Scheduled_Payment+Extra_Payment</definedName>
    <definedName name="__________________v7" localSheetId="113">Scheduled_Payment+Extra_Payment</definedName>
    <definedName name="__________________v7" localSheetId="114">Scheduled_Payment+Extra_Payment</definedName>
    <definedName name="__________________v7" localSheetId="115">Scheduled_Payment+Extra_Payment</definedName>
    <definedName name="__________________v7" localSheetId="116">Scheduled_Payment+Extra_Payment</definedName>
    <definedName name="__________________v7" localSheetId="117">Scheduled_Payment+Extra_Payment</definedName>
    <definedName name="__________________v7" localSheetId="118">Scheduled_Payment+Extra_Payment</definedName>
    <definedName name="__________________v7" localSheetId="119">Scheduled_Payment+Extra_Payment</definedName>
    <definedName name="__________________v7" localSheetId="120">Scheduled_Payment+Extra_Payment</definedName>
    <definedName name="__________________v7" localSheetId="121">Scheduled_Payment+Extra_Payment</definedName>
    <definedName name="__________________v7" localSheetId="131">Scheduled_Payment+Extra_Payment</definedName>
    <definedName name="__________________v7" localSheetId="134">Scheduled_Payment+Extra_Payment</definedName>
    <definedName name="__________________v7" localSheetId="141">Scheduled_Payment+Extra_Payment</definedName>
    <definedName name="__________________v7" localSheetId="142">Scheduled_Payment+Extra_Payment</definedName>
    <definedName name="__________________v7" localSheetId="149">Scheduled_Payment+Extra_Payment</definedName>
    <definedName name="__________________v7" localSheetId="150">Scheduled_Payment+Extra_Payment</definedName>
    <definedName name="__________________v7" localSheetId="151">Scheduled_Payment+Extra_Payment</definedName>
    <definedName name="__________________v7" localSheetId="125">Scheduled_Payment+Extra_Payment</definedName>
    <definedName name="__________________v7" localSheetId="129">Scheduled_Payment+Extra_Payment</definedName>
    <definedName name="__________________v7" localSheetId="130">Scheduled_Payment+Extra_Payment</definedName>
    <definedName name="__________________v7">Scheduled_Payment+Extra_Payment</definedName>
    <definedName name="__________________v8" localSheetId="14">#REF!</definedName>
    <definedName name="__________________v8" localSheetId="19">#REF!</definedName>
    <definedName name="__________________v8" localSheetId="20">#REF!</definedName>
    <definedName name="__________________v8" localSheetId="33">#REF!</definedName>
    <definedName name="__________________v8" localSheetId="34">#REF!</definedName>
    <definedName name="__________________v8">#REF!</definedName>
    <definedName name="__________________w1" localSheetId="14">IF('2.1'!__________________w7,[0]!Header_Row+'2.1'!__________________w3,[0]!Header_Row)</definedName>
    <definedName name="__________________w1" localSheetId="19">IF('2.6'!__________________w7,[0]!Header_Row+'2.6'!__________________w3,[0]!Header_Row)</definedName>
    <definedName name="__________________w1" localSheetId="20">IF('2.7'!__________________w7,[0]!Header_Row+'2.7'!__________________w3,[0]!Header_Row)</definedName>
    <definedName name="__________________w1" localSheetId="25">IF(__________________w7,[0]!Header_Row+__________________w3,[0]!Header_Row)</definedName>
    <definedName name="__________________w1" localSheetId="33">IF('4.8'!__________________w7,[0]!Header_Row+'4.8'!__________________w3,[0]!Header_Row)</definedName>
    <definedName name="__________________w1" localSheetId="34">IF('5.1'!__________________w7,[0]!Header_Row+'5.1'!__________________w3,[0]!Header_Row)</definedName>
    <definedName name="__________________w1">IF(__________________w7,[0]!Header_Row+__________________w3,[0]!Header_Row)</definedName>
    <definedName name="__________________w2" localSheetId="14">IF('2.1'!__________________w7,[0]!Header_Row+'2.1'!__________________w3,[0]!Header_Row)</definedName>
    <definedName name="__________________w2" localSheetId="19">IF('2.6'!__________________w7,[0]!Header_Row+'2.6'!__________________w3,[0]!Header_Row)</definedName>
    <definedName name="__________________w2" localSheetId="20">IF('2.7'!__________________w7,[0]!Header_Row+'2.7'!__________________w3,[0]!Header_Row)</definedName>
    <definedName name="__________________w2" localSheetId="25">IF(__________________w7,[0]!Header_Row+__________________w3,[0]!Header_Row)</definedName>
    <definedName name="__________________w2" localSheetId="33">IF('4.8'!__________________w7,[0]!Header_Row+'4.8'!__________________w3,[0]!Header_Row)</definedName>
    <definedName name="__________________w2" localSheetId="34">IF('5.1'!__________________w7,[0]!Header_Row+'5.1'!__________________w3,[0]!Header_Row)</definedName>
    <definedName name="__________________w2">IF(__________________w7,[0]!Header_Row+__________________w3,[0]!Header_Row)</definedName>
    <definedName name="__________________w3" localSheetId="14">#REF!</definedName>
    <definedName name="__________________w3" localSheetId="19">#REF!</definedName>
    <definedName name="__________________w3" localSheetId="20">#REF!</definedName>
    <definedName name="__________________w3" localSheetId="33">#REF!</definedName>
    <definedName name="__________________w3" localSheetId="34">#REF!</definedName>
    <definedName name="__________________w3">#REF!</definedName>
    <definedName name="__________________w4" localSheetId="14">#REF!</definedName>
    <definedName name="__________________w4" localSheetId="19">#REF!</definedName>
    <definedName name="__________________w4" localSheetId="20">#REF!</definedName>
    <definedName name="__________________w4" localSheetId="33">#REF!</definedName>
    <definedName name="__________________w4" localSheetId="34">#REF!</definedName>
    <definedName name="__________________w4">#REF!</definedName>
    <definedName name="__________________w5" localSheetId="14">#REF!</definedName>
    <definedName name="__________________w5" localSheetId="19">#REF!</definedName>
    <definedName name="__________________w5" localSheetId="20">#REF!</definedName>
    <definedName name="__________________w5" localSheetId="33">#REF!</definedName>
    <definedName name="__________________w5" localSheetId="34">#REF!</definedName>
    <definedName name="__________________w5">#REF!</definedName>
    <definedName name="__________________w6" localSheetId="12">Scheduled_Payment+Extra_Payment</definedName>
    <definedName name="__________________w6" localSheetId="13">Scheduled_Payment+Extra_Payment</definedName>
    <definedName name="__________________w6" localSheetId="8">Scheduled_Payment+Extra_Payment</definedName>
    <definedName name="__________________w6" localSheetId="9">Scheduled_Payment+Extra_Payment</definedName>
    <definedName name="__________________w6" localSheetId="10">Scheduled_Payment+Extra_Payment</definedName>
    <definedName name="__________________w6" localSheetId="11">Scheduled_Payment+Extra_Payment</definedName>
    <definedName name="__________________w6" localSheetId="153">Scheduled_Payment+Extra_Payment</definedName>
    <definedName name="__________________w6" localSheetId="158">Scheduled_Payment+Extra_Payment</definedName>
    <definedName name="__________________w6" localSheetId="14">Scheduled_Payment+Extra_Payment</definedName>
    <definedName name="__________________w6" localSheetId="19">Scheduled_Payment+Extra_Payment</definedName>
    <definedName name="__________________w6" localSheetId="20">Scheduled_Payment+Extra_Payment</definedName>
    <definedName name="__________________w6" localSheetId="25">Scheduled_Payment+Extra_Payment</definedName>
    <definedName name="__________________w6" localSheetId="27">Scheduled_Payment+Extra_Payment</definedName>
    <definedName name="__________________w6" localSheetId="28">Scheduled_Payment+Extra_Payment</definedName>
    <definedName name="__________________w6" localSheetId="29">Scheduled_Payment+Extra_Payment</definedName>
    <definedName name="__________________w6" localSheetId="30">Scheduled_Payment+Extra_Payment</definedName>
    <definedName name="__________________w6" localSheetId="31">Scheduled_Payment+Extra_Payment</definedName>
    <definedName name="__________________w6" localSheetId="32">Scheduled_Payment+Extra_Payment</definedName>
    <definedName name="__________________w6" localSheetId="33">Scheduled_Payment+Extra_Payment</definedName>
    <definedName name="__________________w6" localSheetId="34">Scheduled_Payment+Extra_Payment</definedName>
    <definedName name="__________________w6" localSheetId="36">Scheduled_Payment+Extra_Payment</definedName>
    <definedName name="__________________w6" localSheetId="37">Scheduled_Payment+Extra_Payment</definedName>
    <definedName name="__________________w6" localSheetId="39">Scheduled_Payment+Extra_Payment</definedName>
    <definedName name="__________________w6" localSheetId="40">Scheduled_Payment+Extra_Payment</definedName>
    <definedName name="__________________w6" localSheetId="41">Scheduled_Payment+Extra_Payment</definedName>
    <definedName name="__________________w6" localSheetId="42">Scheduled_Payment+Extra_Payment</definedName>
    <definedName name="__________________w6" localSheetId="56">Scheduled_Payment+Extra_Payment</definedName>
    <definedName name="__________________w6" localSheetId="45">Scheduled_Payment+Extra_Payment</definedName>
    <definedName name="__________________w6" localSheetId="46">Scheduled_Payment+Extra_Payment</definedName>
    <definedName name="__________________w6" localSheetId="74">Scheduled_Payment+Extra_Payment</definedName>
    <definedName name="__________________w6" localSheetId="90">Scheduled_Payment+Extra_Payment</definedName>
    <definedName name="__________________w6" localSheetId="92">Scheduled_Payment+Extra_Payment</definedName>
    <definedName name="__________________w6" localSheetId="113">Scheduled_Payment+Extra_Payment</definedName>
    <definedName name="__________________w6" localSheetId="114">Scheduled_Payment+Extra_Payment</definedName>
    <definedName name="__________________w6" localSheetId="115">Scheduled_Payment+Extra_Payment</definedName>
    <definedName name="__________________w6" localSheetId="116">Scheduled_Payment+Extra_Payment</definedName>
    <definedName name="__________________w6" localSheetId="117">Scheduled_Payment+Extra_Payment</definedName>
    <definedName name="__________________w6" localSheetId="118">Scheduled_Payment+Extra_Payment</definedName>
    <definedName name="__________________w6" localSheetId="119">Scheduled_Payment+Extra_Payment</definedName>
    <definedName name="__________________w6" localSheetId="120">Scheduled_Payment+Extra_Payment</definedName>
    <definedName name="__________________w6" localSheetId="121">Scheduled_Payment+Extra_Payment</definedName>
    <definedName name="__________________w6" localSheetId="131">Scheduled_Payment+Extra_Payment</definedName>
    <definedName name="__________________w6" localSheetId="134">Scheduled_Payment+Extra_Payment</definedName>
    <definedName name="__________________w6" localSheetId="141">Scheduled_Payment+Extra_Payment</definedName>
    <definedName name="__________________w6" localSheetId="142">Scheduled_Payment+Extra_Payment</definedName>
    <definedName name="__________________w6" localSheetId="149">Scheduled_Payment+Extra_Payment</definedName>
    <definedName name="__________________w6" localSheetId="150">Scheduled_Payment+Extra_Payment</definedName>
    <definedName name="__________________w6" localSheetId="151">Scheduled_Payment+Extra_Payment</definedName>
    <definedName name="__________________w6" localSheetId="125">Scheduled_Payment+Extra_Payment</definedName>
    <definedName name="__________________w6" localSheetId="129">Scheduled_Payment+Extra_Payment</definedName>
    <definedName name="__________________w6" localSheetId="130">Scheduled_Payment+Extra_Payment</definedName>
    <definedName name="__________________w6">Scheduled_Payment+Extra_Payment</definedName>
    <definedName name="__________________w7" localSheetId="14">#REF!</definedName>
    <definedName name="__________________w7" localSheetId="19">#REF!</definedName>
    <definedName name="__________________w7" localSheetId="20">#REF!</definedName>
    <definedName name="__________________w7" localSheetId="33">#REF!</definedName>
    <definedName name="__________________w7" localSheetId="34">#REF!</definedName>
    <definedName name="__________________w7">#REF!</definedName>
    <definedName name="__________________X1" localSheetId="14">IF('2.1'!__________________X7,[0]!Header_Row+'2.1'!__________________X3,[0]!Header_Row)</definedName>
    <definedName name="__________________X1" localSheetId="19">IF('2.6'!__________________X7,[0]!Header_Row+'2.6'!__________________X3,[0]!Header_Row)</definedName>
    <definedName name="__________________X1" localSheetId="20">IF('2.7'!__________________X7,[0]!Header_Row+'2.7'!__________________X3,[0]!Header_Row)</definedName>
    <definedName name="__________________X1" localSheetId="25">IF(__________________X7,[0]!Header_Row+__________________X3,[0]!Header_Row)</definedName>
    <definedName name="__________________X1" localSheetId="33">IF('4.8'!__________________X7,[0]!Header_Row+'4.8'!__________________X3,[0]!Header_Row)</definedName>
    <definedName name="__________________X1" localSheetId="34">IF('5.1'!__________________X7,[0]!Header_Row+'5.1'!__________________X3,[0]!Header_Row)</definedName>
    <definedName name="__________________X1">IF(__________________X7,[0]!Header_Row+__________________X3,[0]!Header_Row)</definedName>
    <definedName name="__________________X2" localSheetId="14">IF('2.1'!__________________X7,[0]!Header_Row+'2.1'!__________________X3,[0]!Header_Row)</definedName>
    <definedName name="__________________X2" localSheetId="19">IF('2.6'!__________________X7,[0]!Header_Row+'2.6'!__________________X3,[0]!Header_Row)</definedName>
    <definedName name="__________________X2" localSheetId="20">IF('2.7'!__________________X7,[0]!Header_Row+'2.7'!__________________X3,[0]!Header_Row)</definedName>
    <definedName name="__________________X2" localSheetId="25">IF(__________________X7,[0]!Header_Row+__________________X3,[0]!Header_Row)</definedName>
    <definedName name="__________________X2" localSheetId="33">IF('4.8'!__________________X7,[0]!Header_Row+'4.8'!__________________X3,[0]!Header_Row)</definedName>
    <definedName name="__________________X2" localSheetId="34">IF('5.1'!__________________X7,[0]!Header_Row+'5.1'!__________________X3,[0]!Header_Row)</definedName>
    <definedName name="__________________X2">IF(__________________X7,[0]!Header_Row+__________________X3,[0]!Header_Row)</definedName>
    <definedName name="__________________X3" localSheetId="14">#REF!</definedName>
    <definedName name="__________________X3" localSheetId="19">#REF!</definedName>
    <definedName name="__________________X3" localSheetId="20">#REF!</definedName>
    <definedName name="__________________X3" localSheetId="33">#REF!</definedName>
    <definedName name="__________________X3" localSheetId="34">#REF!</definedName>
    <definedName name="__________________X3">#REF!</definedName>
    <definedName name="__________________X4" localSheetId="14">#REF!</definedName>
    <definedName name="__________________X4" localSheetId="19">#REF!</definedName>
    <definedName name="__________________X4" localSheetId="20">#REF!</definedName>
    <definedName name="__________________X4" localSheetId="33">#REF!</definedName>
    <definedName name="__________________X4" localSheetId="34">#REF!</definedName>
    <definedName name="__________________X4">#REF!</definedName>
    <definedName name="__________________X5" localSheetId="14">#REF!</definedName>
    <definedName name="__________________X5" localSheetId="19">#REF!</definedName>
    <definedName name="__________________X5" localSheetId="20">#REF!</definedName>
    <definedName name="__________________X5" localSheetId="33">#REF!</definedName>
    <definedName name="__________________X5" localSheetId="34">#REF!</definedName>
    <definedName name="__________________X5">#REF!</definedName>
    <definedName name="__________________X6" localSheetId="12">Scheduled_Payment+Extra_Payment</definedName>
    <definedName name="__________________X6" localSheetId="13">Scheduled_Payment+Extra_Payment</definedName>
    <definedName name="__________________X6" localSheetId="8">Scheduled_Payment+Extra_Payment</definedName>
    <definedName name="__________________X6" localSheetId="9">Scheduled_Payment+Extra_Payment</definedName>
    <definedName name="__________________X6" localSheetId="10">Scheduled_Payment+Extra_Payment</definedName>
    <definedName name="__________________X6" localSheetId="11">Scheduled_Payment+Extra_Payment</definedName>
    <definedName name="__________________X6" localSheetId="153">Scheduled_Payment+Extra_Payment</definedName>
    <definedName name="__________________X6" localSheetId="158">Scheduled_Payment+Extra_Payment</definedName>
    <definedName name="__________________X6" localSheetId="14">Scheduled_Payment+Extra_Payment</definedName>
    <definedName name="__________________X6" localSheetId="19">Scheduled_Payment+Extra_Payment</definedName>
    <definedName name="__________________X6" localSheetId="20">Scheduled_Payment+Extra_Payment</definedName>
    <definedName name="__________________X6" localSheetId="25">Scheduled_Payment+Extra_Payment</definedName>
    <definedName name="__________________X6" localSheetId="27">Scheduled_Payment+Extra_Payment</definedName>
    <definedName name="__________________X6" localSheetId="28">Scheduled_Payment+Extra_Payment</definedName>
    <definedName name="__________________X6" localSheetId="29">Scheduled_Payment+Extra_Payment</definedName>
    <definedName name="__________________X6" localSheetId="30">Scheduled_Payment+Extra_Payment</definedName>
    <definedName name="__________________X6" localSheetId="31">Scheduled_Payment+Extra_Payment</definedName>
    <definedName name="__________________X6" localSheetId="32">Scheduled_Payment+Extra_Payment</definedName>
    <definedName name="__________________X6" localSheetId="33">Scheduled_Payment+Extra_Payment</definedName>
    <definedName name="__________________X6" localSheetId="34">Scheduled_Payment+Extra_Payment</definedName>
    <definedName name="__________________X6" localSheetId="36">Scheduled_Payment+Extra_Payment</definedName>
    <definedName name="__________________X6" localSheetId="37">Scheduled_Payment+Extra_Payment</definedName>
    <definedName name="__________________X6" localSheetId="39">Scheduled_Payment+Extra_Payment</definedName>
    <definedName name="__________________X6" localSheetId="40">Scheduled_Payment+Extra_Payment</definedName>
    <definedName name="__________________X6" localSheetId="41">Scheduled_Payment+Extra_Payment</definedName>
    <definedName name="__________________X6" localSheetId="42">Scheduled_Payment+Extra_Payment</definedName>
    <definedName name="__________________X6" localSheetId="56">Scheduled_Payment+Extra_Payment</definedName>
    <definedName name="__________________X6" localSheetId="45">Scheduled_Payment+Extra_Payment</definedName>
    <definedName name="__________________X6" localSheetId="46">Scheduled_Payment+Extra_Payment</definedName>
    <definedName name="__________________X6" localSheetId="74">Scheduled_Payment+Extra_Payment</definedName>
    <definedName name="__________________X6" localSheetId="90">Scheduled_Payment+Extra_Payment</definedName>
    <definedName name="__________________X6" localSheetId="92">Scheduled_Payment+Extra_Payment</definedName>
    <definedName name="__________________X6" localSheetId="113">Scheduled_Payment+Extra_Payment</definedName>
    <definedName name="__________________X6" localSheetId="114">Scheduled_Payment+Extra_Payment</definedName>
    <definedName name="__________________X6" localSheetId="115">Scheduled_Payment+Extra_Payment</definedName>
    <definedName name="__________________X6" localSheetId="116">Scheduled_Payment+Extra_Payment</definedName>
    <definedName name="__________________X6" localSheetId="117">Scheduled_Payment+Extra_Payment</definedName>
    <definedName name="__________________X6" localSheetId="118">Scheduled_Payment+Extra_Payment</definedName>
    <definedName name="__________________X6" localSheetId="119">Scheduled_Payment+Extra_Payment</definedName>
    <definedName name="__________________X6" localSheetId="120">Scheduled_Payment+Extra_Payment</definedName>
    <definedName name="__________________X6" localSheetId="121">Scheduled_Payment+Extra_Payment</definedName>
    <definedName name="__________________X6" localSheetId="131">Scheduled_Payment+Extra_Payment</definedName>
    <definedName name="__________________X6" localSheetId="134">Scheduled_Payment+Extra_Payment</definedName>
    <definedName name="__________________X6" localSheetId="141">Scheduled_Payment+Extra_Payment</definedName>
    <definedName name="__________________X6" localSheetId="142">Scheduled_Payment+Extra_Payment</definedName>
    <definedName name="__________________X6" localSheetId="149">Scheduled_Payment+Extra_Payment</definedName>
    <definedName name="__________________X6" localSheetId="150">Scheduled_Payment+Extra_Payment</definedName>
    <definedName name="__________________X6" localSheetId="151">Scheduled_Payment+Extra_Payment</definedName>
    <definedName name="__________________X6" localSheetId="125">Scheduled_Payment+Extra_Payment</definedName>
    <definedName name="__________________X6" localSheetId="129">Scheduled_Payment+Extra_Payment</definedName>
    <definedName name="__________________X6" localSheetId="130">Scheduled_Payment+Extra_Payment</definedName>
    <definedName name="__________________X6">Scheduled_Payment+Extra_Payment</definedName>
    <definedName name="__________________X7" localSheetId="14">#REF!</definedName>
    <definedName name="__________________X7" localSheetId="19">#REF!</definedName>
    <definedName name="__________________X7" localSheetId="20">#REF!</definedName>
    <definedName name="__________________X7" localSheetId="33">#REF!</definedName>
    <definedName name="__________________X7" localSheetId="34">#REF!</definedName>
    <definedName name="__________________X7">#REF!</definedName>
    <definedName name="__________________y2" localSheetId="14">IF('2.1'!__________________y7,[0]!Header_Row+'2.1'!__________________y3,[0]!Header_Row)</definedName>
    <definedName name="__________________y2" localSheetId="19">IF('2.6'!__________________y7,[0]!Header_Row+'2.6'!__________________y3,[0]!Header_Row)</definedName>
    <definedName name="__________________y2" localSheetId="20">IF('2.7'!__________________y7,[0]!Header_Row+'2.7'!__________________y3,[0]!Header_Row)</definedName>
    <definedName name="__________________y2" localSheetId="25">IF(__________________y7,[0]!Header_Row+__________________y3,[0]!Header_Row)</definedName>
    <definedName name="__________________y2" localSheetId="33">IF('4.8'!__________________y7,[0]!Header_Row+'4.8'!__________________y3,[0]!Header_Row)</definedName>
    <definedName name="__________________y2" localSheetId="34">IF('5.1'!__________________y7,[0]!Header_Row+'5.1'!__________________y3,[0]!Header_Row)</definedName>
    <definedName name="__________________y2">IF(__________________y7,[0]!Header_Row+__________________y3,[0]!Header_Row)</definedName>
    <definedName name="__________________y3" localSheetId="14">#REF!</definedName>
    <definedName name="__________________y3" localSheetId="19">#REF!</definedName>
    <definedName name="__________________y3" localSheetId="20">#REF!</definedName>
    <definedName name="__________________y3" localSheetId="33">#REF!</definedName>
    <definedName name="__________________y3" localSheetId="34">#REF!</definedName>
    <definedName name="__________________y3">#REF!</definedName>
    <definedName name="__________________y4" localSheetId="14">#REF!</definedName>
    <definedName name="__________________y4" localSheetId="19">#REF!</definedName>
    <definedName name="__________________y4" localSheetId="20">#REF!</definedName>
    <definedName name="__________________y4" localSheetId="33">#REF!</definedName>
    <definedName name="__________________y4" localSheetId="34">#REF!</definedName>
    <definedName name="__________________y4">#REF!</definedName>
    <definedName name="__________________y5" localSheetId="14">#REF!</definedName>
    <definedName name="__________________y5" localSheetId="19">#REF!</definedName>
    <definedName name="__________________y5" localSheetId="20">#REF!</definedName>
    <definedName name="__________________y5" localSheetId="33">#REF!</definedName>
    <definedName name="__________________y5" localSheetId="34">#REF!</definedName>
    <definedName name="__________________y5">#REF!</definedName>
    <definedName name="__________________y6" localSheetId="12">Scheduled_Payment+Extra_Payment</definedName>
    <definedName name="__________________y6" localSheetId="13">Scheduled_Payment+Extra_Payment</definedName>
    <definedName name="__________________y6" localSheetId="8">Scheduled_Payment+Extra_Payment</definedName>
    <definedName name="__________________y6" localSheetId="9">Scheduled_Payment+Extra_Payment</definedName>
    <definedName name="__________________y6" localSheetId="10">Scheduled_Payment+Extra_Payment</definedName>
    <definedName name="__________________y6" localSheetId="11">Scheduled_Payment+Extra_Payment</definedName>
    <definedName name="__________________y6" localSheetId="153">Scheduled_Payment+Extra_Payment</definedName>
    <definedName name="__________________y6" localSheetId="158">Scheduled_Payment+Extra_Payment</definedName>
    <definedName name="__________________y6" localSheetId="14">Scheduled_Payment+Extra_Payment</definedName>
    <definedName name="__________________y6" localSheetId="19">Scheduled_Payment+Extra_Payment</definedName>
    <definedName name="__________________y6" localSheetId="20">Scheduled_Payment+Extra_Payment</definedName>
    <definedName name="__________________y6" localSheetId="25">Scheduled_Payment+Extra_Payment</definedName>
    <definedName name="__________________y6" localSheetId="27">Scheduled_Payment+Extra_Payment</definedName>
    <definedName name="__________________y6" localSheetId="28">Scheduled_Payment+Extra_Payment</definedName>
    <definedName name="__________________y6" localSheetId="29">Scheduled_Payment+Extra_Payment</definedName>
    <definedName name="__________________y6" localSheetId="30">Scheduled_Payment+Extra_Payment</definedName>
    <definedName name="__________________y6" localSheetId="31">Scheduled_Payment+Extra_Payment</definedName>
    <definedName name="__________________y6" localSheetId="32">Scheduled_Payment+Extra_Payment</definedName>
    <definedName name="__________________y6" localSheetId="33">Scheduled_Payment+Extra_Payment</definedName>
    <definedName name="__________________y6" localSheetId="34">Scheduled_Payment+Extra_Payment</definedName>
    <definedName name="__________________y6" localSheetId="36">Scheduled_Payment+Extra_Payment</definedName>
    <definedName name="__________________y6" localSheetId="37">Scheduled_Payment+Extra_Payment</definedName>
    <definedName name="__________________y6" localSheetId="39">Scheduled_Payment+Extra_Payment</definedName>
    <definedName name="__________________y6" localSheetId="40">Scheduled_Payment+Extra_Payment</definedName>
    <definedName name="__________________y6" localSheetId="41">Scheduled_Payment+Extra_Payment</definedName>
    <definedName name="__________________y6" localSheetId="42">Scheduled_Payment+Extra_Payment</definedName>
    <definedName name="__________________y6" localSheetId="56">Scheduled_Payment+Extra_Payment</definedName>
    <definedName name="__________________y6" localSheetId="45">Scheduled_Payment+Extra_Payment</definedName>
    <definedName name="__________________y6" localSheetId="46">Scheduled_Payment+Extra_Payment</definedName>
    <definedName name="__________________y6" localSheetId="74">Scheduled_Payment+Extra_Payment</definedName>
    <definedName name="__________________y6" localSheetId="90">Scheduled_Payment+Extra_Payment</definedName>
    <definedName name="__________________y6" localSheetId="92">Scheduled_Payment+Extra_Payment</definedName>
    <definedName name="__________________y6" localSheetId="113">Scheduled_Payment+Extra_Payment</definedName>
    <definedName name="__________________y6" localSheetId="114">Scheduled_Payment+Extra_Payment</definedName>
    <definedName name="__________________y6" localSheetId="115">Scheduled_Payment+Extra_Payment</definedName>
    <definedName name="__________________y6" localSheetId="116">Scheduled_Payment+Extra_Payment</definedName>
    <definedName name="__________________y6" localSheetId="117">Scheduled_Payment+Extra_Payment</definedName>
    <definedName name="__________________y6" localSheetId="118">Scheduled_Payment+Extra_Payment</definedName>
    <definedName name="__________________y6" localSheetId="119">Scheduled_Payment+Extra_Payment</definedName>
    <definedName name="__________________y6" localSheetId="120">Scheduled_Payment+Extra_Payment</definedName>
    <definedName name="__________________y6" localSheetId="121">Scheduled_Payment+Extra_Payment</definedName>
    <definedName name="__________________y6" localSheetId="131">Scheduled_Payment+Extra_Payment</definedName>
    <definedName name="__________________y6" localSheetId="134">Scheduled_Payment+Extra_Payment</definedName>
    <definedName name="__________________y6" localSheetId="141">Scheduled_Payment+Extra_Payment</definedName>
    <definedName name="__________________y6" localSheetId="142">Scheduled_Payment+Extra_Payment</definedName>
    <definedName name="__________________y6" localSheetId="149">Scheduled_Payment+Extra_Payment</definedName>
    <definedName name="__________________y6" localSheetId="150">Scheduled_Payment+Extra_Payment</definedName>
    <definedName name="__________________y6" localSheetId="151">Scheduled_Payment+Extra_Payment</definedName>
    <definedName name="__________________y6" localSheetId="125">Scheduled_Payment+Extra_Payment</definedName>
    <definedName name="__________________y6" localSheetId="129">Scheduled_Payment+Extra_Payment</definedName>
    <definedName name="__________________y6" localSheetId="130">Scheduled_Payment+Extra_Payment</definedName>
    <definedName name="__________________y6">Scheduled_Payment+Extra_Payment</definedName>
    <definedName name="__________________y7" localSheetId="14">#REF!</definedName>
    <definedName name="__________________y7" localSheetId="19">#REF!</definedName>
    <definedName name="__________________y7" localSheetId="20">#REF!</definedName>
    <definedName name="__________________y7" localSheetId="33">#REF!</definedName>
    <definedName name="__________________y7" localSheetId="34">#REF!</definedName>
    <definedName name="__________________y7">#REF!</definedName>
    <definedName name="__________________z1" localSheetId="14">IF('2.1'!__________________z7,[0]!Header_Row+'2.1'!__________________z3,[0]!Header_Row)</definedName>
    <definedName name="__________________z1" localSheetId="19">IF('2.6'!__________________z7,[0]!Header_Row+'2.6'!__________________z3,[0]!Header_Row)</definedName>
    <definedName name="__________________z1" localSheetId="20">IF('2.7'!__________________z7,[0]!Header_Row+'2.7'!__________________z3,[0]!Header_Row)</definedName>
    <definedName name="__________________z1" localSheetId="25">IF(__________________z7,[0]!Header_Row+__________________z3,[0]!Header_Row)</definedName>
    <definedName name="__________________z1" localSheetId="33">IF('4.8'!__________________z7,[0]!Header_Row+'4.8'!__________________z3,[0]!Header_Row)</definedName>
    <definedName name="__________________z1" localSheetId="34">IF('5.1'!__________________z7,[0]!Header_Row+'5.1'!__________________z3,[0]!Header_Row)</definedName>
    <definedName name="__________________z1">IF(__________________z7,[0]!Header_Row+__________________z3,[0]!Header_Row)</definedName>
    <definedName name="__________________z2" localSheetId="14">IF('2.1'!__________________z7,[0]!Header_Row+'2.1'!__________________z3,[0]!Header_Row)</definedName>
    <definedName name="__________________z2" localSheetId="19">IF('2.6'!__________________z7,[0]!Header_Row+'2.6'!__________________z3,[0]!Header_Row)</definedName>
    <definedName name="__________________z2" localSheetId="20">IF('2.7'!__________________z7,[0]!Header_Row+'2.7'!__________________z3,[0]!Header_Row)</definedName>
    <definedName name="__________________z2" localSheetId="25">IF(__________________z7,[0]!Header_Row+__________________z3,[0]!Header_Row)</definedName>
    <definedName name="__________________z2" localSheetId="33">IF('4.8'!__________________z7,[0]!Header_Row+'4.8'!__________________z3,[0]!Header_Row)</definedName>
    <definedName name="__________________z2" localSheetId="34">IF('5.1'!__________________z7,[0]!Header_Row+'5.1'!__________________z3,[0]!Header_Row)</definedName>
    <definedName name="__________________z2">IF(__________________z7,[0]!Header_Row+__________________z3,[0]!Header_Row)</definedName>
    <definedName name="__________________z3" localSheetId="14">#REF!</definedName>
    <definedName name="__________________z3" localSheetId="19">#REF!</definedName>
    <definedName name="__________________z3" localSheetId="20">#REF!</definedName>
    <definedName name="__________________z3" localSheetId="33">#REF!</definedName>
    <definedName name="__________________z3" localSheetId="34">#REF!</definedName>
    <definedName name="__________________z3">#REF!</definedName>
    <definedName name="__________________z4" localSheetId="14">#REF!</definedName>
    <definedName name="__________________z4" localSheetId="19">#REF!</definedName>
    <definedName name="__________________z4" localSheetId="20">#REF!</definedName>
    <definedName name="__________________z4" localSheetId="33">#REF!</definedName>
    <definedName name="__________________z4" localSheetId="34">#REF!</definedName>
    <definedName name="__________________z4">#REF!</definedName>
    <definedName name="__________________z5" localSheetId="14">#REF!</definedName>
    <definedName name="__________________z5" localSheetId="19">#REF!</definedName>
    <definedName name="__________________z5" localSheetId="20">#REF!</definedName>
    <definedName name="__________________z5" localSheetId="33">#REF!</definedName>
    <definedName name="__________________z5" localSheetId="34">#REF!</definedName>
    <definedName name="__________________z5">#REF!</definedName>
    <definedName name="__________________z6" localSheetId="12">Scheduled_Payment+Extra_Payment</definedName>
    <definedName name="__________________z6" localSheetId="13">Scheduled_Payment+Extra_Payment</definedName>
    <definedName name="__________________z6" localSheetId="8">Scheduled_Payment+Extra_Payment</definedName>
    <definedName name="__________________z6" localSheetId="9">Scheduled_Payment+Extra_Payment</definedName>
    <definedName name="__________________z6" localSheetId="10">Scheduled_Payment+Extra_Payment</definedName>
    <definedName name="__________________z6" localSheetId="11">Scheduled_Payment+Extra_Payment</definedName>
    <definedName name="__________________z6" localSheetId="153">Scheduled_Payment+Extra_Payment</definedName>
    <definedName name="__________________z6" localSheetId="158">Scheduled_Payment+Extra_Payment</definedName>
    <definedName name="__________________z6" localSheetId="14">Scheduled_Payment+Extra_Payment</definedName>
    <definedName name="__________________z6" localSheetId="19">Scheduled_Payment+Extra_Payment</definedName>
    <definedName name="__________________z6" localSheetId="20">Scheduled_Payment+Extra_Payment</definedName>
    <definedName name="__________________z6" localSheetId="25">Scheduled_Payment+Extra_Payment</definedName>
    <definedName name="__________________z6" localSheetId="27">Scheduled_Payment+Extra_Payment</definedName>
    <definedName name="__________________z6" localSheetId="28">Scheduled_Payment+Extra_Payment</definedName>
    <definedName name="__________________z6" localSheetId="29">Scheduled_Payment+Extra_Payment</definedName>
    <definedName name="__________________z6" localSheetId="30">Scheduled_Payment+Extra_Payment</definedName>
    <definedName name="__________________z6" localSheetId="31">Scheduled_Payment+Extra_Payment</definedName>
    <definedName name="__________________z6" localSheetId="32">Scheduled_Payment+Extra_Payment</definedName>
    <definedName name="__________________z6" localSheetId="33">Scheduled_Payment+Extra_Payment</definedName>
    <definedName name="__________________z6" localSheetId="34">Scheduled_Payment+Extra_Payment</definedName>
    <definedName name="__________________z6" localSheetId="36">Scheduled_Payment+Extra_Payment</definedName>
    <definedName name="__________________z6" localSheetId="37">Scheduled_Payment+Extra_Payment</definedName>
    <definedName name="__________________z6" localSheetId="39">Scheduled_Payment+Extra_Payment</definedName>
    <definedName name="__________________z6" localSheetId="40">Scheduled_Payment+Extra_Payment</definedName>
    <definedName name="__________________z6" localSheetId="41">Scheduled_Payment+Extra_Payment</definedName>
    <definedName name="__________________z6" localSheetId="42">Scheduled_Payment+Extra_Payment</definedName>
    <definedName name="__________________z6" localSheetId="56">Scheduled_Payment+Extra_Payment</definedName>
    <definedName name="__________________z6" localSheetId="45">Scheduled_Payment+Extra_Payment</definedName>
    <definedName name="__________________z6" localSheetId="46">Scheduled_Payment+Extra_Payment</definedName>
    <definedName name="__________________z6" localSheetId="74">Scheduled_Payment+Extra_Payment</definedName>
    <definedName name="__________________z6" localSheetId="90">Scheduled_Payment+Extra_Payment</definedName>
    <definedName name="__________________z6" localSheetId="92">Scheduled_Payment+Extra_Payment</definedName>
    <definedName name="__________________z6" localSheetId="113">Scheduled_Payment+Extra_Payment</definedName>
    <definedName name="__________________z6" localSheetId="114">Scheduled_Payment+Extra_Payment</definedName>
    <definedName name="__________________z6" localSheetId="115">Scheduled_Payment+Extra_Payment</definedName>
    <definedName name="__________________z6" localSheetId="116">Scheduled_Payment+Extra_Payment</definedName>
    <definedName name="__________________z6" localSheetId="117">Scheduled_Payment+Extra_Payment</definedName>
    <definedName name="__________________z6" localSheetId="118">Scheduled_Payment+Extra_Payment</definedName>
    <definedName name="__________________z6" localSheetId="119">Scheduled_Payment+Extra_Payment</definedName>
    <definedName name="__________________z6" localSheetId="120">Scheduled_Payment+Extra_Payment</definedName>
    <definedName name="__________________z6" localSheetId="121">Scheduled_Payment+Extra_Payment</definedName>
    <definedName name="__________________z6" localSheetId="131">Scheduled_Payment+Extra_Payment</definedName>
    <definedName name="__________________z6" localSheetId="134">Scheduled_Payment+Extra_Payment</definedName>
    <definedName name="__________________z6" localSheetId="141">Scheduled_Payment+Extra_Payment</definedName>
    <definedName name="__________________z6" localSheetId="142">Scheduled_Payment+Extra_Payment</definedName>
    <definedName name="__________________z6" localSheetId="149">Scheduled_Payment+Extra_Payment</definedName>
    <definedName name="__________________z6" localSheetId="150">Scheduled_Payment+Extra_Payment</definedName>
    <definedName name="__________________z6" localSheetId="151">Scheduled_Payment+Extra_Payment</definedName>
    <definedName name="__________________z6" localSheetId="125">Scheduled_Payment+Extra_Payment</definedName>
    <definedName name="__________________z6" localSheetId="129">Scheduled_Payment+Extra_Payment</definedName>
    <definedName name="__________________z6" localSheetId="130">Scheduled_Payment+Extra_Payment</definedName>
    <definedName name="__________________z6">Scheduled_Payment+Extra_Payment</definedName>
    <definedName name="__________________z7" localSheetId="14">#REF!</definedName>
    <definedName name="__________________z7" localSheetId="19">#REF!</definedName>
    <definedName name="__________________z7" localSheetId="20">#REF!</definedName>
    <definedName name="__________________z7" localSheetId="33">#REF!</definedName>
    <definedName name="__________________z7" localSheetId="34">#REF!</definedName>
    <definedName name="__________________z7">#REF!</definedName>
    <definedName name="_________________AFC1" localSheetId="14">#REF!</definedName>
    <definedName name="_________________AFC1" localSheetId="19">#REF!</definedName>
    <definedName name="_________________AFC1" localSheetId="20">#REF!</definedName>
    <definedName name="_________________AFC1" localSheetId="33">#REF!</definedName>
    <definedName name="_________________AFC1" localSheetId="34">#REF!</definedName>
    <definedName name="_________________AFC1">#REF!</definedName>
    <definedName name="_________________AFC3" localSheetId="14">#REF!</definedName>
    <definedName name="_________________AFC3" localSheetId="19">#REF!</definedName>
    <definedName name="_________________AFC3" localSheetId="20">#REF!</definedName>
    <definedName name="_________________AFC3" localSheetId="33">#REF!</definedName>
    <definedName name="_________________AFC3" localSheetId="34">#REF!</definedName>
    <definedName name="_________________AFC3">#REF!</definedName>
    <definedName name="_________________AFC5">#REF!</definedName>
    <definedName name="_________________APU22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i1">#REF!</definedName>
    <definedName name="_________________IPC2002">#REF!</definedName>
    <definedName name="_________________MA2">#REF!</definedName>
    <definedName name="_________________PJ50">#REF!</definedName>
    <definedName name="_________________pj51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1" localSheetId="14">IF([0]!Values_Entered,[0]!Header_Row+'2.1'!Number_of_Payments,[0]!Header_Row)</definedName>
    <definedName name="________________A1" localSheetId="19">IF([0]!Values_Entered,[0]!Header_Row+'2.6'!Number_of_Payments,[0]!Header_Row)</definedName>
    <definedName name="________________A1" localSheetId="20">IF([0]!Values_Entered,[0]!Header_Row+'2.7'!Number_of_Payments,[0]!Header_Row)</definedName>
    <definedName name="________________A1" localSheetId="25">IF([0]!Values_Entered,[0]!Header_Row+'3.5'!Number_of_Payments,[0]!Header_Row)</definedName>
    <definedName name="________________A1" localSheetId="33">IF([0]!Values_Entered,[0]!Header_Row+'4.8'!Number_of_Payments,[0]!Header_Row)</definedName>
    <definedName name="________________A1" localSheetId="34">IF([0]!Values_Entered,[0]!Header_Row+'5.1'!Number_of_Payments,[0]!Header_Row)</definedName>
    <definedName name="________________A1">IF([0]!Values_Entered,[0]!Header_Row+[0]!Number_of_Payments,[0]!Header_Row)</definedName>
    <definedName name="________________A17000" localSheetId="14">#REF!</definedName>
    <definedName name="________________A17000" localSheetId="19">#REF!</definedName>
    <definedName name="________________A17000" localSheetId="20">#REF!</definedName>
    <definedName name="________________A17000" localSheetId="33">#REF!</definedName>
    <definedName name="________________A17000" localSheetId="34">#REF!</definedName>
    <definedName name="________________A17000">#REF!</definedName>
    <definedName name="________________A20000" localSheetId="14">#REF!</definedName>
    <definedName name="________________A20000" localSheetId="19">#REF!</definedName>
    <definedName name="________________A20000" localSheetId="20">#REF!</definedName>
    <definedName name="________________A20000" localSheetId="33">#REF!</definedName>
    <definedName name="________________A20000" localSheetId="34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APU46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pj51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_v1" localSheetId="14">IF('2.1'!________________v8,[0]!Header_Row+'2.1'!________________v4,[0]!Header_Row)</definedName>
    <definedName name="________________v1" localSheetId="19">IF('2.6'!________________v8,[0]!Header_Row+'2.6'!________________v4,[0]!Header_Row)</definedName>
    <definedName name="________________v1" localSheetId="20">IF('2.7'!________________v8,[0]!Header_Row+'2.7'!________________v4,[0]!Header_Row)</definedName>
    <definedName name="________________v1" localSheetId="25">IF(________________v8,[0]!Header_Row+________________v4,[0]!Header_Row)</definedName>
    <definedName name="________________v1" localSheetId="33">IF('4.8'!________________v8,[0]!Header_Row+'4.8'!________________v4,[0]!Header_Row)</definedName>
    <definedName name="________________v1" localSheetId="34">IF('5.1'!________________v8,[0]!Header_Row+'5.1'!________________v4,[0]!Header_Row)</definedName>
    <definedName name="________________v1">IF(________________v8,[0]!Header_Row+________________v4,[0]!Header_Row)</definedName>
    <definedName name="________________v2" localSheetId="14">IF('2.1'!________________v8,[0]!Header_Row+'2.1'!________________v4,[0]!Header_Row)</definedName>
    <definedName name="________________v2" localSheetId="19">IF('2.6'!________________v8,[0]!Header_Row+'2.6'!________________v4,[0]!Header_Row)</definedName>
    <definedName name="________________v2" localSheetId="20">IF('2.7'!________________v8,[0]!Header_Row+'2.7'!________________v4,[0]!Header_Row)</definedName>
    <definedName name="________________v2" localSheetId="25">IF(________________v8,[0]!Header_Row+________________v4,[0]!Header_Row)</definedName>
    <definedName name="________________v2" localSheetId="33">IF('4.8'!________________v8,[0]!Header_Row+'4.8'!________________v4,[0]!Header_Row)</definedName>
    <definedName name="________________v2" localSheetId="34">IF('5.1'!________________v8,[0]!Header_Row+'5.1'!________________v4,[0]!Header_Row)</definedName>
    <definedName name="________________v2">IF(________________v8,[0]!Header_Row+________________v4,[0]!Header_Row)</definedName>
    <definedName name="________________v4" localSheetId="14">#REF!</definedName>
    <definedName name="________________v4" localSheetId="19">#REF!</definedName>
    <definedName name="________________v4" localSheetId="20">#REF!</definedName>
    <definedName name="________________v4" localSheetId="33">#REF!</definedName>
    <definedName name="________________v4" localSheetId="34">#REF!</definedName>
    <definedName name="________________v4">#REF!</definedName>
    <definedName name="________________v5" localSheetId="14">#REF!</definedName>
    <definedName name="________________v5" localSheetId="19">#REF!</definedName>
    <definedName name="________________v5" localSheetId="20">#REF!</definedName>
    <definedName name="________________v5" localSheetId="33">#REF!</definedName>
    <definedName name="________________v5" localSheetId="34">#REF!</definedName>
    <definedName name="________________v5">#REF!</definedName>
    <definedName name="________________v6" localSheetId="14">#REF!</definedName>
    <definedName name="________________v6" localSheetId="19">#REF!</definedName>
    <definedName name="________________v6" localSheetId="20">#REF!</definedName>
    <definedName name="________________v6" localSheetId="33">#REF!</definedName>
    <definedName name="________________v6" localSheetId="34">#REF!</definedName>
    <definedName name="________________v6">#REF!</definedName>
    <definedName name="________________v7" localSheetId="12">Scheduled_Payment+Extra_Payment</definedName>
    <definedName name="________________v7" localSheetId="13">Scheduled_Payment+Extra_Payment</definedName>
    <definedName name="________________v7" localSheetId="8">Scheduled_Payment+Extra_Payment</definedName>
    <definedName name="________________v7" localSheetId="9">Scheduled_Payment+Extra_Payment</definedName>
    <definedName name="________________v7" localSheetId="10">Scheduled_Payment+Extra_Payment</definedName>
    <definedName name="________________v7" localSheetId="11">Scheduled_Payment+Extra_Payment</definedName>
    <definedName name="________________v7" localSheetId="153">Scheduled_Payment+Extra_Payment</definedName>
    <definedName name="________________v7" localSheetId="158">Scheduled_Payment+Extra_Payment</definedName>
    <definedName name="________________v7" localSheetId="14">Scheduled_Payment+Extra_Payment</definedName>
    <definedName name="________________v7" localSheetId="19">Scheduled_Payment+Extra_Payment</definedName>
    <definedName name="________________v7" localSheetId="20">Scheduled_Payment+Extra_Payment</definedName>
    <definedName name="________________v7" localSheetId="25">Scheduled_Payment+Extra_Payment</definedName>
    <definedName name="________________v7" localSheetId="27">Scheduled_Payment+Extra_Payment</definedName>
    <definedName name="________________v7" localSheetId="28">Scheduled_Payment+Extra_Payment</definedName>
    <definedName name="________________v7" localSheetId="29">Scheduled_Payment+Extra_Payment</definedName>
    <definedName name="________________v7" localSheetId="30">Scheduled_Payment+Extra_Payment</definedName>
    <definedName name="________________v7" localSheetId="31">Scheduled_Payment+Extra_Payment</definedName>
    <definedName name="________________v7" localSheetId="32">Scheduled_Payment+Extra_Payment</definedName>
    <definedName name="________________v7" localSheetId="33">Scheduled_Payment+Extra_Payment</definedName>
    <definedName name="________________v7" localSheetId="34">Scheduled_Payment+Extra_Payment</definedName>
    <definedName name="________________v7" localSheetId="36">Scheduled_Payment+Extra_Payment</definedName>
    <definedName name="________________v7" localSheetId="37">Scheduled_Payment+Extra_Payment</definedName>
    <definedName name="________________v7" localSheetId="39">Scheduled_Payment+Extra_Payment</definedName>
    <definedName name="________________v7" localSheetId="40">Scheduled_Payment+Extra_Payment</definedName>
    <definedName name="________________v7" localSheetId="41">Scheduled_Payment+Extra_Payment</definedName>
    <definedName name="________________v7" localSheetId="42">Scheduled_Payment+Extra_Payment</definedName>
    <definedName name="________________v7" localSheetId="56">Scheduled_Payment+Extra_Payment</definedName>
    <definedName name="________________v7" localSheetId="45">Scheduled_Payment+Extra_Payment</definedName>
    <definedName name="________________v7" localSheetId="46">Scheduled_Payment+Extra_Payment</definedName>
    <definedName name="________________v7" localSheetId="74">Scheduled_Payment+Extra_Payment</definedName>
    <definedName name="________________v7" localSheetId="90">Scheduled_Payment+Extra_Payment</definedName>
    <definedName name="________________v7" localSheetId="92">Scheduled_Payment+Extra_Payment</definedName>
    <definedName name="________________v7" localSheetId="113">Scheduled_Payment+Extra_Payment</definedName>
    <definedName name="________________v7" localSheetId="114">Scheduled_Payment+Extra_Payment</definedName>
    <definedName name="________________v7" localSheetId="115">Scheduled_Payment+Extra_Payment</definedName>
    <definedName name="________________v7" localSheetId="116">Scheduled_Payment+Extra_Payment</definedName>
    <definedName name="________________v7" localSheetId="117">Scheduled_Payment+Extra_Payment</definedName>
    <definedName name="________________v7" localSheetId="118">Scheduled_Payment+Extra_Payment</definedName>
    <definedName name="________________v7" localSheetId="119">Scheduled_Payment+Extra_Payment</definedName>
    <definedName name="________________v7" localSheetId="120">Scheduled_Payment+Extra_Payment</definedName>
    <definedName name="________________v7" localSheetId="121">Scheduled_Payment+Extra_Payment</definedName>
    <definedName name="________________v7" localSheetId="131">Scheduled_Payment+Extra_Payment</definedName>
    <definedName name="________________v7" localSheetId="134">Scheduled_Payment+Extra_Payment</definedName>
    <definedName name="________________v7" localSheetId="141">Scheduled_Payment+Extra_Payment</definedName>
    <definedName name="________________v7" localSheetId="142">Scheduled_Payment+Extra_Payment</definedName>
    <definedName name="________________v7" localSheetId="149">Scheduled_Payment+Extra_Payment</definedName>
    <definedName name="________________v7" localSheetId="150">Scheduled_Payment+Extra_Payment</definedName>
    <definedName name="________________v7" localSheetId="151">Scheduled_Payment+Extra_Payment</definedName>
    <definedName name="________________v7" localSheetId="125">Scheduled_Payment+Extra_Payment</definedName>
    <definedName name="________________v7" localSheetId="129">Scheduled_Payment+Extra_Payment</definedName>
    <definedName name="________________v7" localSheetId="130">Scheduled_Payment+Extra_Payment</definedName>
    <definedName name="________________v7">Scheduled_Payment+Extra_Payment</definedName>
    <definedName name="________________v8" localSheetId="14">#REF!</definedName>
    <definedName name="________________v8" localSheetId="19">#REF!</definedName>
    <definedName name="________________v8" localSheetId="20">#REF!</definedName>
    <definedName name="________________v8" localSheetId="33">#REF!</definedName>
    <definedName name="________________v8" localSheetId="34">#REF!</definedName>
    <definedName name="________________v8">#REF!</definedName>
    <definedName name="________________w1" localSheetId="14">IF('2.1'!________________w7,[0]!Header_Row+'2.1'!________________w3,[0]!Header_Row)</definedName>
    <definedName name="________________w1" localSheetId="19">IF('2.6'!________________w7,[0]!Header_Row+'2.6'!________________w3,[0]!Header_Row)</definedName>
    <definedName name="________________w1" localSheetId="20">IF('2.7'!________________w7,[0]!Header_Row+'2.7'!________________w3,[0]!Header_Row)</definedName>
    <definedName name="________________w1" localSheetId="25">IF(________________w7,[0]!Header_Row+________________w3,[0]!Header_Row)</definedName>
    <definedName name="________________w1" localSheetId="33">IF('4.8'!________________w7,[0]!Header_Row+'4.8'!________________w3,[0]!Header_Row)</definedName>
    <definedName name="________________w1" localSheetId="34">IF('5.1'!________________w7,[0]!Header_Row+'5.1'!________________w3,[0]!Header_Row)</definedName>
    <definedName name="________________w1">IF(________________w7,[0]!Header_Row+________________w3,[0]!Header_Row)</definedName>
    <definedName name="________________w2" localSheetId="14">IF('2.1'!________________w7,[0]!Header_Row+'2.1'!________________w3,[0]!Header_Row)</definedName>
    <definedName name="________________w2" localSheetId="19">IF('2.6'!________________w7,[0]!Header_Row+'2.6'!________________w3,[0]!Header_Row)</definedName>
    <definedName name="________________w2" localSheetId="20">IF('2.7'!________________w7,[0]!Header_Row+'2.7'!________________w3,[0]!Header_Row)</definedName>
    <definedName name="________________w2" localSheetId="25">IF(________________w7,[0]!Header_Row+________________w3,[0]!Header_Row)</definedName>
    <definedName name="________________w2" localSheetId="33">IF('4.8'!________________w7,[0]!Header_Row+'4.8'!________________w3,[0]!Header_Row)</definedName>
    <definedName name="________________w2" localSheetId="34">IF('5.1'!________________w7,[0]!Header_Row+'5.1'!________________w3,[0]!Header_Row)</definedName>
    <definedName name="________________w2">IF(________________w7,[0]!Header_Row+________________w3,[0]!Header_Row)</definedName>
    <definedName name="________________w3" localSheetId="14">#REF!</definedName>
    <definedName name="________________w3" localSheetId="19">#REF!</definedName>
    <definedName name="________________w3" localSheetId="20">#REF!</definedName>
    <definedName name="________________w3" localSheetId="33">#REF!</definedName>
    <definedName name="________________w3" localSheetId="34">#REF!</definedName>
    <definedName name="________________w3">#REF!</definedName>
    <definedName name="________________w4" localSheetId="14">#REF!</definedName>
    <definedName name="________________w4" localSheetId="19">#REF!</definedName>
    <definedName name="________________w4" localSheetId="20">#REF!</definedName>
    <definedName name="________________w4" localSheetId="33">#REF!</definedName>
    <definedName name="________________w4" localSheetId="34">#REF!</definedName>
    <definedName name="________________w4">#REF!</definedName>
    <definedName name="________________w5" localSheetId="14">#REF!</definedName>
    <definedName name="________________w5" localSheetId="19">#REF!</definedName>
    <definedName name="________________w5" localSheetId="20">#REF!</definedName>
    <definedName name="________________w5" localSheetId="33">#REF!</definedName>
    <definedName name="________________w5" localSheetId="34">#REF!</definedName>
    <definedName name="________________w5">#REF!</definedName>
    <definedName name="________________w6" localSheetId="12">Scheduled_Payment+Extra_Payment</definedName>
    <definedName name="________________w6" localSheetId="13">Scheduled_Payment+Extra_Payment</definedName>
    <definedName name="________________w6" localSheetId="8">Scheduled_Payment+Extra_Payment</definedName>
    <definedName name="________________w6" localSheetId="9">Scheduled_Payment+Extra_Payment</definedName>
    <definedName name="________________w6" localSheetId="10">Scheduled_Payment+Extra_Payment</definedName>
    <definedName name="________________w6" localSheetId="11">Scheduled_Payment+Extra_Payment</definedName>
    <definedName name="________________w6" localSheetId="153">Scheduled_Payment+Extra_Payment</definedName>
    <definedName name="________________w6" localSheetId="158">Scheduled_Payment+Extra_Payment</definedName>
    <definedName name="________________w6" localSheetId="14">Scheduled_Payment+Extra_Payment</definedName>
    <definedName name="________________w6" localSheetId="19">Scheduled_Payment+Extra_Payment</definedName>
    <definedName name="________________w6" localSheetId="20">Scheduled_Payment+Extra_Payment</definedName>
    <definedName name="________________w6" localSheetId="25">Scheduled_Payment+Extra_Payment</definedName>
    <definedName name="________________w6" localSheetId="27">Scheduled_Payment+Extra_Payment</definedName>
    <definedName name="________________w6" localSheetId="28">Scheduled_Payment+Extra_Payment</definedName>
    <definedName name="________________w6" localSheetId="29">Scheduled_Payment+Extra_Payment</definedName>
    <definedName name="________________w6" localSheetId="30">Scheduled_Payment+Extra_Payment</definedName>
    <definedName name="________________w6" localSheetId="31">Scheduled_Payment+Extra_Payment</definedName>
    <definedName name="________________w6" localSheetId="32">Scheduled_Payment+Extra_Payment</definedName>
    <definedName name="________________w6" localSheetId="33">Scheduled_Payment+Extra_Payment</definedName>
    <definedName name="________________w6" localSheetId="34">Scheduled_Payment+Extra_Payment</definedName>
    <definedName name="________________w6" localSheetId="36">Scheduled_Payment+Extra_Payment</definedName>
    <definedName name="________________w6" localSheetId="37">Scheduled_Payment+Extra_Payment</definedName>
    <definedName name="________________w6" localSheetId="39">Scheduled_Payment+Extra_Payment</definedName>
    <definedName name="________________w6" localSheetId="40">Scheduled_Payment+Extra_Payment</definedName>
    <definedName name="________________w6" localSheetId="41">Scheduled_Payment+Extra_Payment</definedName>
    <definedName name="________________w6" localSheetId="42">Scheduled_Payment+Extra_Payment</definedName>
    <definedName name="________________w6" localSheetId="56">Scheduled_Payment+Extra_Payment</definedName>
    <definedName name="________________w6" localSheetId="45">Scheduled_Payment+Extra_Payment</definedName>
    <definedName name="________________w6" localSheetId="46">Scheduled_Payment+Extra_Payment</definedName>
    <definedName name="________________w6" localSheetId="74">Scheduled_Payment+Extra_Payment</definedName>
    <definedName name="________________w6" localSheetId="90">Scheduled_Payment+Extra_Payment</definedName>
    <definedName name="________________w6" localSheetId="92">Scheduled_Payment+Extra_Payment</definedName>
    <definedName name="________________w6" localSheetId="113">Scheduled_Payment+Extra_Payment</definedName>
    <definedName name="________________w6" localSheetId="114">Scheduled_Payment+Extra_Payment</definedName>
    <definedName name="________________w6" localSheetId="115">Scheduled_Payment+Extra_Payment</definedName>
    <definedName name="________________w6" localSheetId="116">Scheduled_Payment+Extra_Payment</definedName>
    <definedName name="________________w6" localSheetId="117">Scheduled_Payment+Extra_Payment</definedName>
    <definedName name="________________w6" localSheetId="118">Scheduled_Payment+Extra_Payment</definedName>
    <definedName name="________________w6" localSheetId="119">Scheduled_Payment+Extra_Payment</definedName>
    <definedName name="________________w6" localSheetId="120">Scheduled_Payment+Extra_Payment</definedName>
    <definedName name="________________w6" localSheetId="121">Scheduled_Payment+Extra_Payment</definedName>
    <definedName name="________________w6" localSheetId="131">Scheduled_Payment+Extra_Payment</definedName>
    <definedName name="________________w6" localSheetId="134">Scheduled_Payment+Extra_Payment</definedName>
    <definedName name="________________w6" localSheetId="141">Scheduled_Payment+Extra_Payment</definedName>
    <definedName name="________________w6" localSheetId="142">Scheduled_Payment+Extra_Payment</definedName>
    <definedName name="________________w6" localSheetId="149">Scheduled_Payment+Extra_Payment</definedName>
    <definedName name="________________w6" localSheetId="150">Scheduled_Payment+Extra_Payment</definedName>
    <definedName name="________________w6" localSheetId="151">Scheduled_Payment+Extra_Payment</definedName>
    <definedName name="________________w6" localSheetId="125">Scheduled_Payment+Extra_Payment</definedName>
    <definedName name="________________w6" localSheetId="129">Scheduled_Payment+Extra_Payment</definedName>
    <definedName name="________________w6" localSheetId="130">Scheduled_Payment+Extra_Payment</definedName>
    <definedName name="________________w6">Scheduled_Payment+Extra_Payment</definedName>
    <definedName name="________________w7" localSheetId="14">#REF!</definedName>
    <definedName name="________________w7" localSheetId="19">#REF!</definedName>
    <definedName name="________________w7" localSheetId="20">#REF!</definedName>
    <definedName name="________________w7" localSheetId="33">#REF!</definedName>
    <definedName name="________________w7" localSheetId="34">#REF!</definedName>
    <definedName name="________________w7">#REF!</definedName>
    <definedName name="________________X1" localSheetId="14">IF('2.1'!________________X7,[0]!Header_Row+'2.1'!________________X3,[0]!Header_Row)</definedName>
    <definedName name="________________X1" localSheetId="19">IF('2.6'!________________X7,[0]!Header_Row+'2.6'!________________X3,[0]!Header_Row)</definedName>
    <definedName name="________________X1" localSheetId="20">IF('2.7'!________________X7,[0]!Header_Row+'2.7'!________________X3,[0]!Header_Row)</definedName>
    <definedName name="________________X1" localSheetId="25">IF(________________X7,[0]!Header_Row+________________X3,[0]!Header_Row)</definedName>
    <definedName name="________________X1" localSheetId="33">IF('4.8'!________________X7,[0]!Header_Row+'4.8'!________________X3,[0]!Header_Row)</definedName>
    <definedName name="________________X1" localSheetId="34">IF('5.1'!________________X7,[0]!Header_Row+'5.1'!________________X3,[0]!Header_Row)</definedName>
    <definedName name="________________X1">IF(________________X7,[0]!Header_Row+________________X3,[0]!Header_Row)</definedName>
    <definedName name="________________X2" localSheetId="14">IF('2.1'!________________X7,[0]!Header_Row+'2.1'!________________X3,[0]!Header_Row)</definedName>
    <definedName name="________________X2" localSheetId="19">IF('2.6'!________________X7,[0]!Header_Row+'2.6'!________________X3,[0]!Header_Row)</definedName>
    <definedName name="________________X2" localSheetId="20">IF('2.7'!________________X7,[0]!Header_Row+'2.7'!________________X3,[0]!Header_Row)</definedName>
    <definedName name="________________X2" localSheetId="25">IF(________________X7,[0]!Header_Row+________________X3,[0]!Header_Row)</definedName>
    <definedName name="________________X2" localSheetId="33">IF('4.8'!________________X7,[0]!Header_Row+'4.8'!________________X3,[0]!Header_Row)</definedName>
    <definedName name="________________X2" localSheetId="34">IF('5.1'!________________X7,[0]!Header_Row+'5.1'!________________X3,[0]!Header_Row)</definedName>
    <definedName name="________________X2">IF(________________X7,[0]!Header_Row+________________X3,[0]!Header_Row)</definedName>
    <definedName name="________________X3" localSheetId="14">#REF!</definedName>
    <definedName name="________________X3" localSheetId="19">#REF!</definedName>
    <definedName name="________________X3" localSheetId="20">#REF!</definedName>
    <definedName name="________________X3" localSheetId="33">#REF!</definedName>
    <definedName name="________________X3" localSheetId="34">#REF!</definedName>
    <definedName name="________________X3">#REF!</definedName>
    <definedName name="________________X4" localSheetId="14">#REF!</definedName>
    <definedName name="________________X4" localSheetId="19">#REF!</definedName>
    <definedName name="________________X4" localSheetId="20">#REF!</definedName>
    <definedName name="________________X4" localSheetId="33">#REF!</definedName>
    <definedName name="________________X4" localSheetId="34">#REF!</definedName>
    <definedName name="________________X4">#REF!</definedName>
    <definedName name="________________X5" localSheetId="14">#REF!</definedName>
    <definedName name="________________X5" localSheetId="19">#REF!</definedName>
    <definedName name="________________X5" localSheetId="20">#REF!</definedName>
    <definedName name="________________X5" localSheetId="33">#REF!</definedName>
    <definedName name="________________X5" localSheetId="34">#REF!</definedName>
    <definedName name="________________X5">#REF!</definedName>
    <definedName name="________________X6" localSheetId="12">Scheduled_Payment+Extra_Payment</definedName>
    <definedName name="________________X6" localSheetId="13">Scheduled_Payment+Extra_Payment</definedName>
    <definedName name="________________X6" localSheetId="8">Scheduled_Payment+Extra_Payment</definedName>
    <definedName name="________________X6" localSheetId="9">Scheduled_Payment+Extra_Payment</definedName>
    <definedName name="________________X6" localSheetId="10">Scheduled_Payment+Extra_Payment</definedName>
    <definedName name="________________X6" localSheetId="11">Scheduled_Payment+Extra_Payment</definedName>
    <definedName name="________________X6" localSheetId="153">Scheduled_Payment+Extra_Payment</definedName>
    <definedName name="________________X6" localSheetId="158">Scheduled_Payment+Extra_Payment</definedName>
    <definedName name="________________X6" localSheetId="14">Scheduled_Payment+Extra_Payment</definedName>
    <definedName name="________________X6" localSheetId="19">Scheduled_Payment+Extra_Payment</definedName>
    <definedName name="________________X6" localSheetId="20">Scheduled_Payment+Extra_Payment</definedName>
    <definedName name="________________X6" localSheetId="25">Scheduled_Payment+Extra_Payment</definedName>
    <definedName name="________________X6" localSheetId="27">Scheduled_Payment+Extra_Payment</definedName>
    <definedName name="________________X6" localSheetId="28">Scheduled_Payment+Extra_Payment</definedName>
    <definedName name="________________X6" localSheetId="29">Scheduled_Payment+Extra_Payment</definedName>
    <definedName name="________________X6" localSheetId="30">Scheduled_Payment+Extra_Payment</definedName>
    <definedName name="________________X6" localSheetId="31">Scheduled_Payment+Extra_Payment</definedName>
    <definedName name="________________X6" localSheetId="32">Scheduled_Payment+Extra_Payment</definedName>
    <definedName name="________________X6" localSheetId="33">Scheduled_Payment+Extra_Payment</definedName>
    <definedName name="________________X6" localSheetId="34">Scheduled_Payment+Extra_Payment</definedName>
    <definedName name="________________X6" localSheetId="36">Scheduled_Payment+Extra_Payment</definedName>
    <definedName name="________________X6" localSheetId="37">Scheduled_Payment+Extra_Payment</definedName>
    <definedName name="________________X6" localSheetId="39">Scheduled_Payment+Extra_Payment</definedName>
    <definedName name="________________X6" localSheetId="40">Scheduled_Payment+Extra_Payment</definedName>
    <definedName name="________________X6" localSheetId="41">Scheduled_Payment+Extra_Payment</definedName>
    <definedName name="________________X6" localSheetId="42">Scheduled_Payment+Extra_Payment</definedName>
    <definedName name="________________X6" localSheetId="56">Scheduled_Payment+Extra_Payment</definedName>
    <definedName name="________________X6" localSheetId="45">Scheduled_Payment+Extra_Payment</definedName>
    <definedName name="________________X6" localSheetId="46">Scheduled_Payment+Extra_Payment</definedName>
    <definedName name="________________X6" localSheetId="74">Scheduled_Payment+Extra_Payment</definedName>
    <definedName name="________________X6" localSheetId="90">Scheduled_Payment+Extra_Payment</definedName>
    <definedName name="________________X6" localSheetId="92">Scheduled_Payment+Extra_Payment</definedName>
    <definedName name="________________X6" localSheetId="113">Scheduled_Payment+Extra_Payment</definedName>
    <definedName name="________________X6" localSheetId="114">Scheduled_Payment+Extra_Payment</definedName>
    <definedName name="________________X6" localSheetId="115">Scheduled_Payment+Extra_Payment</definedName>
    <definedName name="________________X6" localSheetId="116">Scheduled_Payment+Extra_Payment</definedName>
    <definedName name="________________X6" localSheetId="117">Scheduled_Payment+Extra_Payment</definedName>
    <definedName name="________________X6" localSheetId="118">Scheduled_Payment+Extra_Payment</definedName>
    <definedName name="________________X6" localSheetId="119">Scheduled_Payment+Extra_Payment</definedName>
    <definedName name="________________X6" localSheetId="120">Scheduled_Payment+Extra_Payment</definedName>
    <definedName name="________________X6" localSheetId="121">Scheduled_Payment+Extra_Payment</definedName>
    <definedName name="________________X6" localSheetId="131">Scheduled_Payment+Extra_Payment</definedName>
    <definedName name="________________X6" localSheetId="134">Scheduled_Payment+Extra_Payment</definedName>
    <definedName name="________________X6" localSheetId="141">Scheduled_Payment+Extra_Payment</definedName>
    <definedName name="________________X6" localSheetId="142">Scheduled_Payment+Extra_Payment</definedName>
    <definedName name="________________X6" localSheetId="149">Scheduled_Payment+Extra_Payment</definedName>
    <definedName name="________________X6" localSheetId="150">Scheduled_Payment+Extra_Payment</definedName>
    <definedName name="________________X6" localSheetId="151">Scheduled_Payment+Extra_Payment</definedName>
    <definedName name="________________X6" localSheetId="125">Scheduled_Payment+Extra_Payment</definedName>
    <definedName name="________________X6" localSheetId="129">Scheduled_Payment+Extra_Payment</definedName>
    <definedName name="________________X6" localSheetId="130">Scheduled_Payment+Extra_Payment</definedName>
    <definedName name="________________X6">Scheduled_Payment+Extra_Payment</definedName>
    <definedName name="________________X7" localSheetId="14">#REF!</definedName>
    <definedName name="________________X7" localSheetId="19">#REF!</definedName>
    <definedName name="________________X7" localSheetId="20">#REF!</definedName>
    <definedName name="________________X7" localSheetId="33">#REF!</definedName>
    <definedName name="________________X7" localSheetId="34">#REF!</definedName>
    <definedName name="________________X7">#REF!</definedName>
    <definedName name="________________y1" localSheetId="14">IF('2.1'!__________________y7,[0]!Header_Row+'2.1'!__________________y3,[0]!Header_Row)</definedName>
    <definedName name="________________y1" localSheetId="19">IF('2.6'!__________________y7,[0]!Header_Row+'2.6'!__________________y3,[0]!Header_Row)</definedName>
    <definedName name="________________y1" localSheetId="20">IF('2.7'!__________________y7,[0]!Header_Row+'2.7'!__________________y3,[0]!Header_Row)</definedName>
    <definedName name="________________y1" localSheetId="25">IF(__________________y7,[0]!Header_Row+__________________y3,[0]!Header_Row)</definedName>
    <definedName name="________________y1" localSheetId="33">IF('4.8'!__________________y7,[0]!Header_Row+'4.8'!__________________y3,[0]!Header_Row)</definedName>
    <definedName name="________________y1" localSheetId="34">IF('5.1'!__________________y7,[0]!Header_Row+'5.1'!__________________y3,[0]!Header_Row)</definedName>
    <definedName name="________________y1">IF(__________________y7,[0]!Header_Row+__________________y3,[0]!Header_Row)</definedName>
    <definedName name="________________y2" localSheetId="14">IF('2.1'!________________y7,[0]!Header_Row+'2.1'!________________y3,[0]!Header_Row)</definedName>
    <definedName name="________________y2" localSheetId="19">IF('2.6'!________________y7,[0]!Header_Row+'2.6'!________________y3,[0]!Header_Row)</definedName>
    <definedName name="________________y2" localSheetId="20">IF('2.7'!________________y7,[0]!Header_Row+'2.7'!________________y3,[0]!Header_Row)</definedName>
    <definedName name="________________y2" localSheetId="25">IF(________________y7,[0]!Header_Row+________________y3,[0]!Header_Row)</definedName>
    <definedName name="________________y2" localSheetId="33">IF('4.8'!________________y7,[0]!Header_Row+'4.8'!________________y3,[0]!Header_Row)</definedName>
    <definedName name="________________y2" localSheetId="34">IF('5.1'!________________y7,[0]!Header_Row+'5.1'!________________y3,[0]!Header_Row)</definedName>
    <definedName name="________________y2">IF(________________y7,[0]!Header_Row+________________y3,[0]!Header_Row)</definedName>
    <definedName name="________________y3" localSheetId="14">#REF!</definedName>
    <definedName name="________________y3" localSheetId="19">#REF!</definedName>
    <definedName name="________________y3" localSheetId="20">#REF!</definedName>
    <definedName name="________________y3" localSheetId="33">#REF!</definedName>
    <definedName name="________________y3" localSheetId="34">#REF!</definedName>
    <definedName name="________________y3">#REF!</definedName>
    <definedName name="________________y4" localSheetId="14">#REF!</definedName>
    <definedName name="________________y4" localSheetId="19">#REF!</definedName>
    <definedName name="________________y4" localSheetId="20">#REF!</definedName>
    <definedName name="________________y4" localSheetId="33">#REF!</definedName>
    <definedName name="________________y4" localSheetId="34">#REF!</definedName>
    <definedName name="________________y4">#REF!</definedName>
    <definedName name="________________y5" localSheetId="14">#REF!</definedName>
    <definedName name="________________y5" localSheetId="19">#REF!</definedName>
    <definedName name="________________y5" localSheetId="20">#REF!</definedName>
    <definedName name="________________y5" localSheetId="33">#REF!</definedName>
    <definedName name="________________y5" localSheetId="34">#REF!</definedName>
    <definedName name="________________y5">#REF!</definedName>
    <definedName name="________________y6" localSheetId="12">Scheduled_Payment+Extra_Payment</definedName>
    <definedName name="________________y6" localSheetId="13">Scheduled_Payment+Extra_Payment</definedName>
    <definedName name="________________y6" localSheetId="8">Scheduled_Payment+Extra_Payment</definedName>
    <definedName name="________________y6" localSheetId="9">Scheduled_Payment+Extra_Payment</definedName>
    <definedName name="________________y6" localSheetId="10">Scheduled_Payment+Extra_Payment</definedName>
    <definedName name="________________y6" localSheetId="11">Scheduled_Payment+Extra_Payment</definedName>
    <definedName name="________________y6" localSheetId="153">Scheduled_Payment+Extra_Payment</definedName>
    <definedName name="________________y6" localSheetId="158">Scheduled_Payment+Extra_Payment</definedName>
    <definedName name="________________y6" localSheetId="14">Scheduled_Payment+Extra_Payment</definedName>
    <definedName name="________________y6" localSheetId="19">Scheduled_Payment+Extra_Payment</definedName>
    <definedName name="________________y6" localSheetId="20">Scheduled_Payment+Extra_Payment</definedName>
    <definedName name="________________y6" localSheetId="25">Scheduled_Payment+Extra_Payment</definedName>
    <definedName name="________________y6" localSheetId="27">Scheduled_Payment+Extra_Payment</definedName>
    <definedName name="________________y6" localSheetId="28">Scheduled_Payment+Extra_Payment</definedName>
    <definedName name="________________y6" localSheetId="29">Scheduled_Payment+Extra_Payment</definedName>
    <definedName name="________________y6" localSheetId="30">Scheduled_Payment+Extra_Payment</definedName>
    <definedName name="________________y6" localSheetId="31">Scheduled_Payment+Extra_Payment</definedName>
    <definedName name="________________y6" localSheetId="32">Scheduled_Payment+Extra_Payment</definedName>
    <definedName name="________________y6" localSheetId="33">Scheduled_Payment+Extra_Payment</definedName>
    <definedName name="________________y6" localSheetId="34">Scheduled_Payment+Extra_Payment</definedName>
    <definedName name="________________y6" localSheetId="36">Scheduled_Payment+Extra_Payment</definedName>
    <definedName name="________________y6" localSheetId="37">Scheduled_Payment+Extra_Payment</definedName>
    <definedName name="________________y6" localSheetId="39">Scheduled_Payment+Extra_Payment</definedName>
    <definedName name="________________y6" localSheetId="40">Scheduled_Payment+Extra_Payment</definedName>
    <definedName name="________________y6" localSheetId="41">Scheduled_Payment+Extra_Payment</definedName>
    <definedName name="________________y6" localSheetId="42">Scheduled_Payment+Extra_Payment</definedName>
    <definedName name="________________y6" localSheetId="56">Scheduled_Payment+Extra_Payment</definedName>
    <definedName name="________________y6" localSheetId="45">Scheduled_Payment+Extra_Payment</definedName>
    <definedName name="________________y6" localSheetId="46">Scheduled_Payment+Extra_Payment</definedName>
    <definedName name="________________y6" localSheetId="74">Scheduled_Payment+Extra_Payment</definedName>
    <definedName name="________________y6" localSheetId="90">Scheduled_Payment+Extra_Payment</definedName>
    <definedName name="________________y6" localSheetId="92">Scheduled_Payment+Extra_Payment</definedName>
    <definedName name="________________y6" localSheetId="113">Scheduled_Payment+Extra_Payment</definedName>
    <definedName name="________________y6" localSheetId="114">Scheduled_Payment+Extra_Payment</definedName>
    <definedName name="________________y6" localSheetId="115">Scheduled_Payment+Extra_Payment</definedName>
    <definedName name="________________y6" localSheetId="116">Scheduled_Payment+Extra_Payment</definedName>
    <definedName name="________________y6" localSheetId="117">Scheduled_Payment+Extra_Payment</definedName>
    <definedName name="________________y6" localSheetId="118">Scheduled_Payment+Extra_Payment</definedName>
    <definedName name="________________y6" localSheetId="119">Scheduled_Payment+Extra_Payment</definedName>
    <definedName name="________________y6" localSheetId="120">Scheduled_Payment+Extra_Payment</definedName>
    <definedName name="________________y6" localSheetId="121">Scheduled_Payment+Extra_Payment</definedName>
    <definedName name="________________y6" localSheetId="131">Scheduled_Payment+Extra_Payment</definedName>
    <definedName name="________________y6" localSheetId="134">Scheduled_Payment+Extra_Payment</definedName>
    <definedName name="________________y6" localSheetId="141">Scheduled_Payment+Extra_Payment</definedName>
    <definedName name="________________y6" localSheetId="142">Scheduled_Payment+Extra_Payment</definedName>
    <definedName name="________________y6" localSheetId="149">Scheduled_Payment+Extra_Payment</definedName>
    <definedName name="________________y6" localSheetId="150">Scheduled_Payment+Extra_Payment</definedName>
    <definedName name="________________y6" localSheetId="151">Scheduled_Payment+Extra_Payment</definedName>
    <definedName name="________________y6" localSheetId="125">Scheduled_Payment+Extra_Payment</definedName>
    <definedName name="________________y6" localSheetId="129">Scheduled_Payment+Extra_Payment</definedName>
    <definedName name="________________y6" localSheetId="130">Scheduled_Payment+Extra_Payment</definedName>
    <definedName name="________________y6">Scheduled_Payment+Extra_Payment</definedName>
    <definedName name="________________y7" localSheetId="14">#REF!</definedName>
    <definedName name="________________y7" localSheetId="19">#REF!</definedName>
    <definedName name="________________y7" localSheetId="20">#REF!</definedName>
    <definedName name="________________y7" localSheetId="33">#REF!</definedName>
    <definedName name="________________y7" localSheetId="34">#REF!</definedName>
    <definedName name="________________y7">#REF!</definedName>
    <definedName name="________________z1" localSheetId="14">IF('2.1'!________________z7,[0]!Header_Row+'2.1'!________________z3,[0]!Header_Row)</definedName>
    <definedName name="________________z1" localSheetId="19">IF('2.6'!________________z7,[0]!Header_Row+'2.6'!________________z3,[0]!Header_Row)</definedName>
    <definedName name="________________z1" localSheetId="20">IF('2.7'!________________z7,[0]!Header_Row+'2.7'!________________z3,[0]!Header_Row)</definedName>
    <definedName name="________________z1" localSheetId="25">IF(________________z7,[0]!Header_Row+________________z3,[0]!Header_Row)</definedName>
    <definedName name="________________z1" localSheetId="33">IF('4.8'!________________z7,[0]!Header_Row+'4.8'!________________z3,[0]!Header_Row)</definedName>
    <definedName name="________________z1" localSheetId="34">IF('5.1'!________________z7,[0]!Header_Row+'5.1'!________________z3,[0]!Header_Row)</definedName>
    <definedName name="________________z1">IF(________________z7,[0]!Header_Row+________________z3,[0]!Header_Row)</definedName>
    <definedName name="________________z2" localSheetId="14">IF('2.1'!________________z7,[0]!Header_Row+'2.1'!________________z3,[0]!Header_Row)</definedName>
    <definedName name="________________z2" localSheetId="19">IF('2.6'!________________z7,[0]!Header_Row+'2.6'!________________z3,[0]!Header_Row)</definedName>
    <definedName name="________________z2" localSheetId="20">IF('2.7'!________________z7,[0]!Header_Row+'2.7'!________________z3,[0]!Header_Row)</definedName>
    <definedName name="________________z2" localSheetId="25">IF(________________z7,[0]!Header_Row+________________z3,[0]!Header_Row)</definedName>
    <definedName name="________________z2" localSheetId="33">IF('4.8'!________________z7,[0]!Header_Row+'4.8'!________________z3,[0]!Header_Row)</definedName>
    <definedName name="________________z2" localSheetId="34">IF('5.1'!________________z7,[0]!Header_Row+'5.1'!________________z3,[0]!Header_Row)</definedName>
    <definedName name="________________z2">IF(________________z7,[0]!Header_Row+________________z3,[0]!Header_Row)</definedName>
    <definedName name="________________z3" localSheetId="14">#REF!</definedName>
    <definedName name="________________z3" localSheetId="19">#REF!</definedName>
    <definedName name="________________z3" localSheetId="20">#REF!</definedName>
    <definedName name="________________z3" localSheetId="33">#REF!</definedName>
    <definedName name="________________z3" localSheetId="34">#REF!</definedName>
    <definedName name="________________z3">#REF!</definedName>
    <definedName name="________________z4" localSheetId="14">#REF!</definedName>
    <definedName name="________________z4" localSheetId="19">#REF!</definedName>
    <definedName name="________________z4" localSheetId="20">#REF!</definedName>
    <definedName name="________________z4" localSheetId="33">#REF!</definedName>
    <definedName name="________________z4" localSheetId="34">#REF!</definedName>
    <definedName name="________________z4">#REF!</definedName>
    <definedName name="________________z5" localSheetId="14">#REF!</definedName>
    <definedName name="________________z5" localSheetId="19">#REF!</definedName>
    <definedName name="________________z5" localSheetId="20">#REF!</definedName>
    <definedName name="________________z5" localSheetId="33">#REF!</definedName>
    <definedName name="________________z5" localSheetId="34">#REF!</definedName>
    <definedName name="________________z5">#REF!</definedName>
    <definedName name="________________z6" localSheetId="12">Scheduled_Payment+Extra_Payment</definedName>
    <definedName name="________________z6" localSheetId="13">Scheduled_Payment+Extra_Payment</definedName>
    <definedName name="________________z6" localSheetId="8">Scheduled_Payment+Extra_Payment</definedName>
    <definedName name="________________z6" localSheetId="9">Scheduled_Payment+Extra_Payment</definedName>
    <definedName name="________________z6" localSheetId="10">Scheduled_Payment+Extra_Payment</definedName>
    <definedName name="________________z6" localSheetId="11">Scheduled_Payment+Extra_Payment</definedName>
    <definedName name="________________z6" localSheetId="153">Scheduled_Payment+Extra_Payment</definedName>
    <definedName name="________________z6" localSheetId="158">Scheduled_Payment+Extra_Payment</definedName>
    <definedName name="________________z6" localSheetId="14">Scheduled_Payment+Extra_Payment</definedName>
    <definedName name="________________z6" localSheetId="19">Scheduled_Payment+Extra_Payment</definedName>
    <definedName name="________________z6" localSheetId="20">Scheduled_Payment+Extra_Payment</definedName>
    <definedName name="________________z6" localSheetId="25">Scheduled_Payment+Extra_Payment</definedName>
    <definedName name="________________z6" localSheetId="27">Scheduled_Payment+Extra_Payment</definedName>
    <definedName name="________________z6" localSheetId="28">Scheduled_Payment+Extra_Payment</definedName>
    <definedName name="________________z6" localSheetId="29">Scheduled_Payment+Extra_Payment</definedName>
    <definedName name="________________z6" localSheetId="30">Scheduled_Payment+Extra_Payment</definedName>
    <definedName name="________________z6" localSheetId="31">Scheduled_Payment+Extra_Payment</definedName>
    <definedName name="________________z6" localSheetId="32">Scheduled_Payment+Extra_Payment</definedName>
    <definedName name="________________z6" localSheetId="33">Scheduled_Payment+Extra_Payment</definedName>
    <definedName name="________________z6" localSheetId="34">Scheduled_Payment+Extra_Payment</definedName>
    <definedName name="________________z6" localSheetId="36">Scheduled_Payment+Extra_Payment</definedName>
    <definedName name="________________z6" localSheetId="37">Scheduled_Payment+Extra_Payment</definedName>
    <definedName name="________________z6" localSheetId="39">Scheduled_Payment+Extra_Payment</definedName>
    <definedName name="________________z6" localSheetId="40">Scheduled_Payment+Extra_Payment</definedName>
    <definedName name="________________z6" localSheetId="41">Scheduled_Payment+Extra_Payment</definedName>
    <definedName name="________________z6" localSheetId="42">Scheduled_Payment+Extra_Payment</definedName>
    <definedName name="________________z6" localSheetId="56">Scheduled_Payment+Extra_Payment</definedName>
    <definedName name="________________z6" localSheetId="45">Scheduled_Payment+Extra_Payment</definedName>
    <definedName name="________________z6" localSheetId="46">Scheduled_Payment+Extra_Payment</definedName>
    <definedName name="________________z6" localSheetId="74">Scheduled_Payment+Extra_Payment</definedName>
    <definedName name="________________z6" localSheetId="90">Scheduled_Payment+Extra_Payment</definedName>
    <definedName name="________________z6" localSheetId="92">Scheduled_Payment+Extra_Payment</definedName>
    <definedName name="________________z6" localSheetId="113">Scheduled_Payment+Extra_Payment</definedName>
    <definedName name="________________z6" localSheetId="114">Scheduled_Payment+Extra_Payment</definedName>
    <definedName name="________________z6" localSheetId="115">Scheduled_Payment+Extra_Payment</definedName>
    <definedName name="________________z6" localSheetId="116">Scheduled_Payment+Extra_Payment</definedName>
    <definedName name="________________z6" localSheetId="117">Scheduled_Payment+Extra_Payment</definedName>
    <definedName name="________________z6" localSheetId="118">Scheduled_Payment+Extra_Payment</definedName>
    <definedName name="________________z6" localSheetId="119">Scheduled_Payment+Extra_Payment</definedName>
    <definedName name="________________z6" localSheetId="120">Scheduled_Payment+Extra_Payment</definedName>
    <definedName name="________________z6" localSheetId="121">Scheduled_Payment+Extra_Payment</definedName>
    <definedName name="________________z6" localSheetId="131">Scheduled_Payment+Extra_Payment</definedName>
    <definedName name="________________z6" localSheetId="134">Scheduled_Payment+Extra_Payment</definedName>
    <definedName name="________________z6" localSheetId="141">Scheduled_Payment+Extra_Payment</definedName>
    <definedName name="________________z6" localSheetId="142">Scheduled_Payment+Extra_Payment</definedName>
    <definedName name="________________z6" localSheetId="149">Scheduled_Payment+Extra_Payment</definedName>
    <definedName name="________________z6" localSheetId="150">Scheduled_Payment+Extra_Payment</definedName>
    <definedName name="________________z6" localSheetId="151">Scheduled_Payment+Extra_Payment</definedName>
    <definedName name="________________z6" localSheetId="125">Scheduled_Payment+Extra_Payment</definedName>
    <definedName name="________________z6" localSheetId="129">Scheduled_Payment+Extra_Payment</definedName>
    <definedName name="________________z6" localSheetId="130">Scheduled_Payment+Extra_Payment</definedName>
    <definedName name="________________z6">Scheduled_Payment+Extra_Payment</definedName>
    <definedName name="________________z7" localSheetId="14">#REF!</definedName>
    <definedName name="________________z7" localSheetId="19">#REF!</definedName>
    <definedName name="________________z7" localSheetId="20">#REF!</definedName>
    <definedName name="________________z7" localSheetId="33">#REF!</definedName>
    <definedName name="________________z7" localSheetId="34">#REF!</definedName>
    <definedName name="________________z7">#REF!</definedName>
    <definedName name="_______________AFC1" localSheetId="14">#REF!</definedName>
    <definedName name="_______________AFC1" localSheetId="19">#REF!</definedName>
    <definedName name="_______________AFC1" localSheetId="20">#REF!</definedName>
    <definedName name="_______________AFC1" localSheetId="33">#REF!</definedName>
    <definedName name="_______________AFC1" localSheetId="34">#REF!</definedName>
    <definedName name="_______________AFC1">#REF!</definedName>
    <definedName name="_______________AFC3" localSheetId="14">#REF!</definedName>
    <definedName name="_______________AFC3" localSheetId="19">#REF!</definedName>
    <definedName name="_______________AFC3" localSheetId="20">#REF!</definedName>
    <definedName name="_______________AFC3" localSheetId="33">#REF!</definedName>
    <definedName name="_______________AFC3" localSheetId="34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PJ50">#REF!</definedName>
    <definedName name="_______________pj51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1" localSheetId="14">IF([0]!Values_Entered,[0]!Header_Row+'2.1'!Number_of_Payments,[0]!Header_Row)</definedName>
    <definedName name="______________A1" localSheetId="19">IF([0]!Values_Entered,[0]!Header_Row+'2.6'!Number_of_Payments,[0]!Header_Row)</definedName>
    <definedName name="______________A1" localSheetId="20">IF([0]!Values_Entered,[0]!Header_Row+'2.7'!Number_of_Payments,[0]!Header_Row)</definedName>
    <definedName name="______________A1" localSheetId="25">IF([0]!Values_Entered,[0]!Header_Row+'3.5'!Number_of_Payments,[0]!Header_Row)</definedName>
    <definedName name="______________A1" localSheetId="33">IF([0]!Values_Entered,[0]!Header_Row+'4.8'!Number_of_Payments,[0]!Header_Row)</definedName>
    <definedName name="______________A1" localSheetId="34">IF([0]!Values_Entered,[0]!Header_Row+'5.1'!Number_of_Payments,[0]!Header_Row)</definedName>
    <definedName name="______________A1">IF([0]!Values_Entered,[0]!Header_Row+[0]!Number_of_Payments,[0]!Header_Row)</definedName>
    <definedName name="______________A17000" localSheetId="14">#REF!</definedName>
    <definedName name="______________A17000" localSheetId="19">#REF!</definedName>
    <definedName name="______________A17000" localSheetId="20">#REF!</definedName>
    <definedName name="______________A17000" localSheetId="33">#REF!</definedName>
    <definedName name="______________A17000" localSheetId="34">#REF!</definedName>
    <definedName name="______________A17000">#REF!</definedName>
    <definedName name="______________A20000" localSheetId="14">#REF!</definedName>
    <definedName name="______________A20000" localSheetId="19">#REF!</definedName>
    <definedName name="______________A20000" localSheetId="20">#REF!</definedName>
    <definedName name="______________A20000" localSheetId="33">#REF!</definedName>
    <definedName name="______________A20000" localSheetId="34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pj51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_v1" localSheetId="14">IF('2.1'!______________v8,[0]!Header_Row+'2.1'!______________v4,[0]!Header_Row)</definedName>
    <definedName name="______________v1" localSheetId="19">IF('2.6'!______________v8,[0]!Header_Row+'2.6'!______________v4,[0]!Header_Row)</definedName>
    <definedName name="______________v1" localSheetId="20">IF('2.7'!______________v8,[0]!Header_Row+'2.7'!______________v4,[0]!Header_Row)</definedName>
    <definedName name="______________v1" localSheetId="25">IF(______________v8,[0]!Header_Row+______________v4,[0]!Header_Row)</definedName>
    <definedName name="______________v1" localSheetId="33">IF('4.8'!______________v8,[0]!Header_Row+'4.8'!______________v4,[0]!Header_Row)</definedName>
    <definedName name="______________v1" localSheetId="34">IF('5.1'!______________v8,[0]!Header_Row+'5.1'!______________v4,[0]!Header_Row)</definedName>
    <definedName name="______________v1">IF(______________v8,[0]!Header_Row+______________v4,[0]!Header_Row)</definedName>
    <definedName name="______________v2" localSheetId="14">IF('2.1'!______________v8,[0]!Header_Row+'2.1'!______________v4,[0]!Header_Row)</definedName>
    <definedName name="______________v2" localSheetId="19">IF('2.6'!______________v8,[0]!Header_Row+'2.6'!______________v4,[0]!Header_Row)</definedName>
    <definedName name="______________v2" localSheetId="20">IF('2.7'!______________v8,[0]!Header_Row+'2.7'!______________v4,[0]!Header_Row)</definedName>
    <definedName name="______________v2" localSheetId="25">IF(______________v8,[0]!Header_Row+______________v4,[0]!Header_Row)</definedName>
    <definedName name="______________v2" localSheetId="33">IF('4.8'!______________v8,[0]!Header_Row+'4.8'!______________v4,[0]!Header_Row)</definedName>
    <definedName name="______________v2" localSheetId="34">IF('5.1'!______________v8,[0]!Header_Row+'5.1'!______________v4,[0]!Header_Row)</definedName>
    <definedName name="______________v2">IF(______________v8,[0]!Header_Row+______________v4,[0]!Header_Row)</definedName>
    <definedName name="______________v4" localSheetId="14">#REF!</definedName>
    <definedName name="______________v4" localSheetId="19">#REF!</definedName>
    <definedName name="______________v4" localSheetId="20">#REF!</definedName>
    <definedName name="______________v4" localSheetId="33">#REF!</definedName>
    <definedName name="______________v4" localSheetId="34">#REF!</definedName>
    <definedName name="______________v4">#REF!</definedName>
    <definedName name="______________v5" localSheetId="14">#REF!</definedName>
    <definedName name="______________v5" localSheetId="19">#REF!</definedName>
    <definedName name="______________v5" localSheetId="20">#REF!</definedName>
    <definedName name="______________v5" localSheetId="33">#REF!</definedName>
    <definedName name="______________v5" localSheetId="34">#REF!</definedName>
    <definedName name="______________v5">#REF!</definedName>
    <definedName name="______________v6" localSheetId="14">#REF!</definedName>
    <definedName name="______________v6" localSheetId="19">#REF!</definedName>
    <definedName name="______________v6" localSheetId="20">#REF!</definedName>
    <definedName name="______________v6" localSheetId="33">#REF!</definedName>
    <definedName name="______________v6" localSheetId="34">#REF!</definedName>
    <definedName name="______________v6">#REF!</definedName>
    <definedName name="______________v7" localSheetId="12">Scheduled_Payment+Extra_Payment</definedName>
    <definedName name="______________v7" localSheetId="13">Scheduled_Payment+Extra_Payment</definedName>
    <definedName name="______________v7" localSheetId="8">Scheduled_Payment+Extra_Payment</definedName>
    <definedName name="______________v7" localSheetId="9">Scheduled_Payment+Extra_Payment</definedName>
    <definedName name="______________v7" localSheetId="10">Scheduled_Payment+Extra_Payment</definedName>
    <definedName name="______________v7" localSheetId="11">Scheduled_Payment+Extra_Payment</definedName>
    <definedName name="______________v7" localSheetId="153">Scheduled_Payment+Extra_Payment</definedName>
    <definedName name="______________v7" localSheetId="158">Scheduled_Payment+Extra_Payment</definedName>
    <definedName name="______________v7" localSheetId="14">Scheduled_Payment+Extra_Payment</definedName>
    <definedName name="______________v7" localSheetId="19">Scheduled_Payment+Extra_Payment</definedName>
    <definedName name="______________v7" localSheetId="20">Scheduled_Payment+Extra_Payment</definedName>
    <definedName name="______________v7" localSheetId="25">Scheduled_Payment+Extra_Payment</definedName>
    <definedName name="______________v7" localSheetId="27">Scheduled_Payment+Extra_Payment</definedName>
    <definedName name="______________v7" localSheetId="28">Scheduled_Payment+Extra_Payment</definedName>
    <definedName name="______________v7" localSheetId="29">Scheduled_Payment+Extra_Payment</definedName>
    <definedName name="______________v7" localSheetId="30">Scheduled_Payment+Extra_Payment</definedName>
    <definedName name="______________v7" localSheetId="31">Scheduled_Payment+Extra_Payment</definedName>
    <definedName name="______________v7" localSheetId="32">Scheduled_Payment+Extra_Payment</definedName>
    <definedName name="______________v7" localSheetId="33">Scheduled_Payment+Extra_Payment</definedName>
    <definedName name="______________v7" localSheetId="34">Scheduled_Payment+Extra_Payment</definedName>
    <definedName name="______________v7" localSheetId="36">Scheduled_Payment+Extra_Payment</definedName>
    <definedName name="______________v7" localSheetId="37">Scheduled_Payment+Extra_Payment</definedName>
    <definedName name="______________v7" localSheetId="39">Scheduled_Payment+Extra_Payment</definedName>
    <definedName name="______________v7" localSheetId="40">Scheduled_Payment+Extra_Payment</definedName>
    <definedName name="______________v7" localSheetId="41">Scheduled_Payment+Extra_Payment</definedName>
    <definedName name="______________v7" localSheetId="42">Scheduled_Payment+Extra_Payment</definedName>
    <definedName name="______________v7" localSheetId="56">Scheduled_Payment+Extra_Payment</definedName>
    <definedName name="______________v7" localSheetId="45">Scheduled_Payment+Extra_Payment</definedName>
    <definedName name="______________v7" localSheetId="46">Scheduled_Payment+Extra_Payment</definedName>
    <definedName name="______________v7" localSheetId="74">Scheduled_Payment+Extra_Payment</definedName>
    <definedName name="______________v7" localSheetId="90">Scheduled_Payment+Extra_Payment</definedName>
    <definedName name="______________v7" localSheetId="92">Scheduled_Payment+Extra_Payment</definedName>
    <definedName name="______________v7" localSheetId="113">Scheduled_Payment+Extra_Payment</definedName>
    <definedName name="______________v7" localSheetId="114">Scheduled_Payment+Extra_Payment</definedName>
    <definedName name="______________v7" localSheetId="115">Scheduled_Payment+Extra_Payment</definedName>
    <definedName name="______________v7" localSheetId="116">Scheduled_Payment+Extra_Payment</definedName>
    <definedName name="______________v7" localSheetId="117">Scheduled_Payment+Extra_Payment</definedName>
    <definedName name="______________v7" localSheetId="118">Scheduled_Payment+Extra_Payment</definedName>
    <definedName name="______________v7" localSheetId="119">Scheduled_Payment+Extra_Payment</definedName>
    <definedName name="______________v7" localSheetId="120">Scheduled_Payment+Extra_Payment</definedName>
    <definedName name="______________v7" localSheetId="121">Scheduled_Payment+Extra_Payment</definedName>
    <definedName name="______________v7" localSheetId="131">Scheduled_Payment+Extra_Payment</definedName>
    <definedName name="______________v7" localSheetId="134">Scheduled_Payment+Extra_Payment</definedName>
    <definedName name="______________v7" localSheetId="141">Scheduled_Payment+Extra_Payment</definedName>
    <definedName name="______________v7" localSheetId="142">Scheduled_Payment+Extra_Payment</definedName>
    <definedName name="______________v7" localSheetId="149">Scheduled_Payment+Extra_Payment</definedName>
    <definedName name="______________v7" localSheetId="150">Scheduled_Payment+Extra_Payment</definedName>
    <definedName name="______________v7" localSheetId="151">Scheduled_Payment+Extra_Payment</definedName>
    <definedName name="______________v7" localSheetId="125">Scheduled_Payment+Extra_Payment</definedName>
    <definedName name="______________v7" localSheetId="129">Scheduled_Payment+Extra_Payment</definedName>
    <definedName name="______________v7" localSheetId="130">Scheduled_Payment+Extra_Payment</definedName>
    <definedName name="______________v7">Scheduled_Payment+Extra_Payment</definedName>
    <definedName name="______________v8" localSheetId="14">#REF!</definedName>
    <definedName name="______________v8" localSheetId="19">#REF!</definedName>
    <definedName name="______________v8" localSheetId="20">#REF!</definedName>
    <definedName name="______________v8" localSheetId="33">#REF!</definedName>
    <definedName name="______________v8" localSheetId="34">#REF!</definedName>
    <definedName name="______________v8">#REF!</definedName>
    <definedName name="______________w1" localSheetId="14">IF('2.1'!______________w7,[0]!Header_Row+'2.1'!______________w3,[0]!Header_Row)</definedName>
    <definedName name="______________w1" localSheetId="19">IF('2.6'!______________w7,[0]!Header_Row+'2.6'!______________w3,[0]!Header_Row)</definedName>
    <definedName name="______________w1" localSheetId="20">IF('2.7'!______________w7,[0]!Header_Row+'2.7'!______________w3,[0]!Header_Row)</definedName>
    <definedName name="______________w1" localSheetId="25">IF(______________w7,[0]!Header_Row+______________w3,[0]!Header_Row)</definedName>
    <definedName name="______________w1" localSheetId="33">IF('4.8'!______________w7,[0]!Header_Row+'4.8'!______________w3,[0]!Header_Row)</definedName>
    <definedName name="______________w1" localSheetId="34">IF('5.1'!______________w7,[0]!Header_Row+'5.1'!______________w3,[0]!Header_Row)</definedName>
    <definedName name="______________w1">IF(______________w7,[0]!Header_Row+______________w3,[0]!Header_Row)</definedName>
    <definedName name="______________w2" localSheetId="14">IF('2.1'!______________w7,[0]!Header_Row+'2.1'!______________w3,[0]!Header_Row)</definedName>
    <definedName name="______________w2" localSheetId="19">IF('2.6'!______________w7,[0]!Header_Row+'2.6'!______________w3,[0]!Header_Row)</definedName>
    <definedName name="______________w2" localSheetId="20">IF('2.7'!______________w7,[0]!Header_Row+'2.7'!______________w3,[0]!Header_Row)</definedName>
    <definedName name="______________w2" localSheetId="25">IF(______________w7,[0]!Header_Row+______________w3,[0]!Header_Row)</definedName>
    <definedName name="______________w2" localSheetId="33">IF('4.8'!______________w7,[0]!Header_Row+'4.8'!______________w3,[0]!Header_Row)</definedName>
    <definedName name="______________w2" localSheetId="34">IF('5.1'!______________w7,[0]!Header_Row+'5.1'!______________w3,[0]!Header_Row)</definedName>
    <definedName name="______________w2">IF(______________w7,[0]!Header_Row+______________w3,[0]!Header_Row)</definedName>
    <definedName name="______________w3" localSheetId="14">#REF!</definedName>
    <definedName name="______________w3" localSheetId="19">#REF!</definedName>
    <definedName name="______________w3" localSheetId="20">#REF!</definedName>
    <definedName name="______________w3" localSheetId="33">#REF!</definedName>
    <definedName name="______________w3" localSheetId="34">#REF!</definedName>
    <definedName name="______________w3">#REF!</definedName>
    <definedName name="______________w4" localSheetId="14">#REF!</definedName>
    <definedName name="______________w4" localSheetId="19">#REF!</definedName>
    <definedName name="______________w4" localSheetId="20">#REF!</definedName>
    <definedName name="______________w4" localSheetId="33">#REF!</definedName>
    <definedName name="______________w4" localSheetId="34">#REF!</definedName>
    <definedName name="______________w4">#REF!</definedName>
    <definedName name="______________w5" localSheetId="14">#REF!</definedName>
    <definedName name="______________w5" localSheetId="19">#REF!</definedName>
    <definedName name="______________w5" localSheetId="20">#REF!</definedName>
    <definedName name="______________w5" localSheetId="33">#REF!</definedName>
    <definedName name="______________w5" localSheetId="34">#REF!</definedName>
    <definedName name="______________w5">#REF!</definedName>
    <definedName name="______________w6" localSheetId="12">Scheduled_Payment+Extra_Payment</definedName>
    <definedName name="______________w6" localSheetId="13">Scheduled_Payment+Extra_Payment</definedName>
    <definedName name="______________w6" localSheetId="8">Scheduled_Payment+Extra_Payment</definedName>
    <definedName name="______________w6" localSheetId="9">Scheduled_Payment+Extra_Payment</definedName>
    <definedName name="______________w6" localSheetId="10">Scheduled_Payment+Extra_Payment</definedName>
    <definedName name="______________w6" localSheetId="11">Scheduled_Payment+Extra_Payment</definedName>
    <definedName name="______________w6" localSheetId="153">Scheduled_Payment+Extra_Payment</definedName>
    <definedName name="______________w6" localSheetId="158">Scheduled_Payment+Extra_Payment</definedName>
    <definedName name="______________w6" localSheetId="14">Scheduled_Payment+Extra_Payment</definedName>
    <definedName name="______________w6" localSheetId="19">Scheduled_Payment+Extra_Payment</definedName>
    <definedName name="______________w6" localSheetId="20">Scheduled_Payment+Extra_Payment</definedName>
    <definedName name="______________w6" localSheetId="25">Scheduled_Payment+Extra_Payment</definedName>
    <definedName name="______________w6" localSheetId="27">Scheduled_Payment+Extra_Payment</definedName>
    <definedName name="______________w6" localSheetId="28">Scheduled_Payment+Extra_Payment</definedName>
    <definedName name="______________w6" localSheetId="29">Scheduled_Payment+Extra_Payment</definedName>
    <definedName name="______________w6" localSheetId="30">Scheduled_Payment+Extra_Payment</definedName>
    <definedName name="______________w6" localSheetId="31">Scheduled_Payment+Extra_Payment</definedName>
    <definedName name="______________w6" localSheetId="32">Scheduled_Payment+Extra_Payment</definedName>
    <definedName name="______________w6" localSheetId="33">Scheduled_Payment+Extra_Payment</definedName>
    <definedName name="______________w6" localSheetId="34">Scheduled_Payment+Extra_Payment</definedName>
    <definedName name="______________w6" localSheetId="36">Scheduled_Payment+Extra_Payment</definedName>
    <definedName name="______________w6" localSheetId="37">Scheduled_Payment+Extra_Payment</definedName>
    <definedName name="______________w6" localSheetId="39">Scheduled_Payment+Extra_Payment</definedName>
    <definedName name="______________w6" localSheetId="40">Scheduled_Payment+Extra_Payment</definedName>
    <definedName name="______________w6" localSheetId="41">Scheduled_Payment+Extra_Payment</definedName>
    <definedName name="______________w6" localSheetId="42">Scheduled_Payment+Extra_Payment</definedName>
    <definedName name="______________w6" localSheetId="56">Scheduled_Payment+Extra_Payment</definedName>
    <definedName name="______________w6" localSheetId="45">Scheduled_Payment+Extra_Payment</definedName>
    <definedName name="______________w6" localSheetId="46">Scheduled_Payment+Extra_Payment</definedName>
    <definedName name="______________w6" localSheetId="74">Scheduled_Payment+Extra_Payment</definedName>
    <definedName name="______________w6" localSheetId="90">Scheduled_Payment+Extra_Payment</definedName>
    <definedName name="______________w6" localSheetId="92">Scheduled_Payment+Extra_Payment</definedName>
    <definedName name="______________w6" localSheetId="113">Scheduled_Payment+Extra_Payment</definedName>
    <definedName name="______________w6" localSheetId="114">Scheduled_Payment+Extra_Payment</definedName>
    <definedName name="______________w6" localSheetId="115">Scheduled_Payment+Extra_Payment</definedName>
    <definedName name="______________w6" localSheetId="116">Scheduled_Payment+Extra_Payment</definedName>
    <definedName name="______________w6" localSheetId="117">Scheduled_Payment+Extra_Payment</definedName>
    <definedName name="______________w6" localSheetId="118">Scheduled_Payment+Extra_Payment</definedName>
    <definedName name="______________w6" localSheetId="119">Scheduled_Payment+Extra_Payment</definedName>
    <definedName name="______________w6" localSheetId="120">Scheduled_Payment+Extra_Payment</definedName>
    <definedName name="______________w6" localSheetId="121">Scheduled_Payment+Extra_Payment</definedName>
    <definedName name="______________w6" localSheetId="131">Scheduled_Payment+Extra_Payment</definedName>
    <definedName name="______________w6" localSheetId="134">Scheduled_Payment+Extra_Payment</definedName>
    <definedName name="______________w6" localSheetId="141">Scheduled_Payment+Extra_Payment</definedName>
    <definedName name="______________w6" localSheetId="142">Scheduled_Payment+Extra_Payment</definedName>
    <definedName name="______________w6" localSheetId="149">Scheduled_Payment+Extra_Payment</definedName>
    <definedName name="______________w6" localSheetId="150">Scheduled_Payment+Extra_Payment</definedName>
    <definedName name="______________w6" localSheetId="151">Scheduled_Payment+Extra_Payment</definedName>
    <definedName name="______________w6" localSheetId="125">Scheduled_Payment+Extra_Payment</definedName>
    <definedName name="______________w6" localSheetId="129">Scheduled_Payment+Extra_Payment</definedName>
    <definedName name="______________w6" localSheetId="130">Scheduled_Payment+Extra_Payment</definedName>
    <definedName name="______________w6">Scheduled_Payment+Extra_Payment</definedName>
    <definedName name="______________w7" localSheetId="14">#REF!</definedName>
    <definedName name="______________w7" localSheetId="19">#REF!</definedName>
    <definedName name="______________w7" localSheetId="20">#REF!</definedName>
    <definedName name="______________w7" localSheetId="33">#REF!</definedName>
    <definedName name="______________w7" localSheetId="34">#REF!</definedName>
    <definedName name="______________w7">#REF!</definedName>
    <definedName name="______________X1" localSheetId="14">IF('2.1'!______________X7,[0]!Header_Row+'2.1'!______________X3,[0]!Header_Row)</definedName>
    <definedName name="______________X1" localSheetId="19">IF('2.6'!______________X7,[0]!Header_Row+'2.6'!______________X3,[0]!Header_Row)</definedName>
    <definedName name="______________X1" localSheetId="20">IF('2.7'!______________X7,[0]!Header_Row+'2.7'!______________X3,[0]!Header_Row)</definedName>
    <definedName name="______________X1" localSheetId="25">IF(______________X7,[0]!Header_Row+______________X3,[0]!Header_Row)</definedName>
    <definedName name="______________X1" localSheetId="33">IF('4.8'!______________X7,[0]!Header_Row+'4.8'!______________X3,[0]!Header_Row)</definedName>
    <definedName name="______________X1" localSheetId="34">IF('5.1'!______________X7,[0]!Header_Row+'5.1'!______________X3,[0]!Header_Row)</definedName>
    <definedName name="______________X1">IF(______________X7,[0]!Header_Row+______________X3,[0]!Header_Row)</definedName>
    <definedName name="______________X2" localSheetId="14">IF('2.1'!______________X7,[0]!Header_Row+'2.1'!______________X3,[0]!Header_Row)</definedName>
    <definedName name="______________X2" localSheetId="19">IF('2.6'!______________X7,[0]!Header_Row+'2.6'!______________X3,[0]!Header_Row)</definedName>
    <definedName name="______________X2" localSheetId="20">IF('2.7'!______________X7,[0]!Header_Row+'2.7'!______________X3,[0]!Header_Row)</definedName>
    <definedName name="______________X2" localSheetId="25">IF(______________X7,[0]!Header_Row+______________X3,[0]!Header_Row)</definedName>
    <definedName name="______________X2" localSheetId="33">IF('4.8'!______________X7,[0]!Header_Row+'4.8'!______________X3,[0]!Header_Row)</definedName>
    <definedName name="______________X2" localSheetId="34">IF('5.1'!______________X7,[0]!Header_Row+'5.1'!______________X3,[0]!Header_Row)</definedName>
    <definedName name="______________X2">IF(______________X7,[0]!Header_Row+______________X3,[0]!Header_Row)</definedName>
    <definedName name="______________X3" localSheetId="14">#REF!</definedName>
    <definedName name="______________X3" localSheetId="19">#REF!</definedName>
    <definedName name="______________X3" localSheetId="20">#REF!</definedName>
    <definedName name="______________X3" localSheetId="33">#REF!</definedName>
    <definedName name="______________X3" localSheetId="34">#REF!</definedName>
    <definedName name="______________X3">#REF!</definedName>
    <definedName name="______________X4" localSheetId="14">#REF!</definedName>
    <definedName name="______________X4" localSheetId="19">#REF!</definedName>
    <definedName name="______________X4" localSheetId="20">#REF!</definedName>
    <definedName name="______________X4" localSheetId="33">#REF!</definedName>
    <definedName name="______________X4" localSheetId="34">#REF!</definedName>
    <definedName name="______________X4">#REF!</definedName>
    <definedName name="______________X5" localSheetId="14">#REF!</definedName>
    <definedName name="______________X5" localSheetId="19">#REF!</definedName>
    <definedName name="______________X5" localSheetId="20">#REF!</definedName>
    <definedName name="______________X5" localSheetId="33">#REF!</definedName>
    <definedName name="______________X5" localSheetId="34">#REF!</definedName>
    <definedName name="______________X5">#REF!</definedName>
    <definedName name="______________X6" localSheetId="12">Scheduled_Payment+Extra_Payment</definedName>
    <definedName name="______________X6" localSheetId="13">Scheduled_Payment+Extra_Payment</definedName>
    <definedName name="______________X6" localSheetId="8">Scheduled_Payment+Extra_Payment</definedName>
    <definedName name="______________X6" localSheetId="9">Scheduled_Payment+Extra_Payment</definedName>
    <definedName name="______________X6" localSheetId="10">Scheduled_Payment+Extra_Payment</definedName>
    <definedName name="______________X6" localSheetId="11">Scheduled_Payment+Extra_Payment</definedName>
    <definedName name="______________X6" localSheetId="153">Scheduled_Payment+Extra_Payment</definedName>
    <definedName name="______________X6" localSheetId="158">Scheduled_Payment+Extra_Payment</definedName>
    <definedName name="______________X6" localSheetId="14">Scheduled_Payment+Extra_Payment</definedName>
    <definedName name="______________X6" localSheetId="19">Scheduled_Payment+Extra_Payment</definedName>
    <definedName name="______________X6" localSheetId="20">Scheduled_Payment+Extra_Payment</definedName>
    <definedName name="______________X6" localSheetId="25">Scheduled_Payment+Extra_Payment</definedName>
    <definedName name="______________X6" localSheetId="27">Scheduled_Payment+Extra_Payment</definedName>
    <definedName name="______________X6" localSheetId="28">Scheduled_Payment+Extra_Payment</definedName>
    <definedName name="______________X6" localSheetId="29">Scheduled_Payment+Extra_Payment</definedName>
    <definedName name="______________X6" localSheetId="30">Scheduled_Payment+Extra_Payment</definedName>
    <definedName name="______________X6" localSheetId="31">Scheduled_Payment+Extra_Payment</definedName>
    <definedName name="______________X6" localSheetId="32">Scheduled_Payment+Extra_Payment</definedName>
    <definedName name="______________X6" localSheetId="33">Scheduled_Payment+Extra_Payment</definedName>
    <definedName name="______________X6" localSheetId="34">Scheduled_Payment+Extra_Payment</definedName>
    <definedName name="______________X6" localSheetId="36">Scheduled_Payment+Extra_Payment</definedName>
    <definedName name="______________X6" localSheetId="37">Scheduled_Payment+Extra_Payment</definedName>
    <definedName name="______________X6" localSheetId="39">Scheduled_Payment+Extra_Payment</definedName>
    <definedName name="______________X6" localSheetId="40">Scheduled_Payment+Extra_Payment</definedName>
    <definedName name="______________X6" localSheetId="41">Scheduled_Payment+Extra_Payment</definedName>
    <definedName name="______________X6" localSheetId="42">Scheduled_Payment+Extra_Payment</definedName>
    <definedName name="______________X6" localSheetId="56">Scheduled_Payment+Extra_Payment</definedName>
    <definedName name="______________X6" localSheetId="45">Scheduled_Payment+Extra_Payment</definedName>
    <definedName name="______________X6" localSheetId="46">Scheduled_Payment+Extra_Payment</definedName>
    <definedName name="______________X6" localSheetId="74">Scheduled_Payment+Extra_Payment</definedName>
    <definedName name="______________X6" localSheetId="90">Scheduled_Payment+Extra_Payment</definedName>
    <definedName name="______________X6" localSheetId="92">Scheduled_Payment+Extra_Payment</definedName>
    <definedName name="______________X6" localSheetId="113">Scheduled_Payment+Extra_Payment</definedName>
    <definedName name="______________X6" localSheetId="114">Scheduled_Payment+Extra_Payment</definedName>
    <definedName name="______________X6" localSheetId="115">Scheduled_Payment+Extra_Payment</definedName>
    <definedName name="______________X6" localSheetId="116">Scheduled_Payment+Extra_Payment</definedName>
    <definedName name="______________X6" localSheetId="117">Scheduled_Payment+Extra_Payment</definedName>
    <definedName name="______________X6" localSheetId="118">Scheduled_Payment+Extra_Payment</definedName>
    <definedName name="______________X6" localSheetId="119">Scheduled_Payment+Extra_Payment</definedName>
    <definedName name="______________X6" localSheetId="120">Scheduled_Payment+Extra_Payment</definedName>
    <definedName name="______________X6" localSheetId="121">Scheduled_Payment+Extra_Payment</definedName>
    <definedName name="______________X6" localSheetId="131">Scheduled_Payment+Extra_Payment</definedName>
    <definedName name="______________X6" localSheetId="134">Scheduled_Payment+Extra_Payment</definedName>
    <definedName name="______________X6" localSheetId="141">Scheduled_Payment+Extra_Payment</definedName>
    <definedName name="______________X6" localSheetId="142">Scheduled_Payment+Extra_Payment</definedName>
    <definedName name="______________X6" localSheetId="149">Scheduled_Payment+Extra_Payment</definedName>
    <definedName name="______________X6" localSheetId="150">Scheduled_Payment+Extra_Payment</definedName>
    <definedName name="______________X6" localSheetId="151">Scheduled_Payment+Extra_Payment</definedName>
    <definedName name="______________X6" localSheetId="125">Scheduled_Payment+Extra_Payment</definedName>
    <definedName name="______________X6" localSheetId="129">Scheduled_Payment+Extra_Payment</definedName>
    <definedName name="______________X6" localSheetId="130">Scheduled_Payment+Extra_Payment</definedName>
    <definedName name="______________X6">Scheduled_Payment+Extra_Payment</definedName>
    <definedName name="______________X7" localSheetId="14">#REF!</definedName>
    <definedName name="______________X7" localSheetId="19">#REF!</definedName>
    <definedName name="______________X7" localSheetId="20">#REF!</definedName>
    <definedName name="______________X7" localSheetId="33">#REF!</definedName>
    <definedName name="______________X7" localSheetId="34">#REF!</definedName>
    <definedName name="______________X7">#REF!</definedName>
    <definedName name="______________y1" localSheetId="14">IF('2.1'!________________y7,[0]!Header_Row+'2.1'!________________y3,[0]!Header_Row)</definedName>
    <definedName name="______________y1" localSheetId="19">IF('2.6'!________________y7,[0]!Header_Row+'2.6'!________________y3,[0]!Header_Row)</definedName>
    <definedName name="______________y1" localSheetId="20">IF('2.7'!________________y7,[0]!Header_Row+'2.7'!________________y3,[0]!Header_Row)</definedName>
    <definedName name="______________y1" localSheetId="25">IF(________________y7,[0]!Header_Row+________________y3,[0]!Header_Row)</definedName>
    <definedName name="______________y1" localSheetId="33">IF('4.8'!________________y7,[0]!Header_Row+'4.8'!________________y3,[0]!Header_Row)</definedName>
    <definedName name="______________y1" localSheetId="34">IF('5.1'!________________y7,[0]!Header_Row+'5.1'!________________y3,[0]!Header_Row)</definedName>
    <definedName name="______________y1">IF(________________y7,[0]!Header_Row+________________y3,[0]!Header_Row)</definedName>
    <definedName name="______________y2" localSheetId="14">IF('2.1'!______________y7,[0]!Header_Row+'2.1'!______________y3,[0]!Header_Row)</definedName>
    <definedName name="______________y2" localSheetId="19">IF('2.6'!______________y7,[0]!Header_Row+'2.6'!______________y3,[0]!Header_Row)</definedName>
    <definedName name="______________y2" localSheetId="20">IF('2.7'!______________y7,[0]!Header_Row+'2.7'!______________y3,[0]!Header_Row)</definedName>
    <definedName name="______________y2" localSheetId="25">IF(______________y7,[0]!Header_Row+______________y3,[0]!Header_Row)</definedName>
    <definedName name="______________y2" localSheetId="33">IF('4.8'!______________y7,[0]!Header_Row+'4.8'!______________y3,[0]!Header_Row)</definedName>
    <definedName name="______________y2" localSheetId="34">IF('5.1'!______________y7,[0]!Header_Row+'5.1'!______________y3,[0]!Header_Row)</definedName>
    <definedName name="______________y2">IF(______________y7,[0]!Header_Row+______________y3,[0]!Header_Row)</definedName>
    <definedName name="______________y3" localSheetId="14">#REF!</definedName>
    <definedName name="______________y3" localSheetId="19">#REF!</definedName>
    <definedName name="______________y3" localSheetId="20">#REF!</definedName>
    <definedName name="______________y3" localSheetId="33">#REF!</definedName>
    <definedName name="______________y3" localSheetId="34">#REF!</definedName>
    <definedName name="______________y3">#REF!</definedName>
    <definedName name="______________y4" localSheetId="14">#REF!</definedName>
    <definedName name="______________y4" localSheetId="19">#REF!</definedName>
    <definedName name="______________y4" localSheetId="20">#REF!</definedName>
    <definedName name="______________y4" localSheetId="33">#REF!</definedName>
    <definedName name="______________y4" localSheetId="34">#REF!</definedName>
    <definedName name="______________y4">#REF!</definedName>
    <definedName name="______________y5" localSheetId="14">#REF!</definedName>
    <definedName name="______________y5" localSheetId="19">#REF!</definedName>
    <definedName name="______________y5" localSheetId="20">#REF!</definedName>
    <definedName name="______________y5" localSheetId="33">#REF!</definedName>
    <definedName name="______________y5" localSheetId="34">#REF!</definedName>
    <definedName name="______________y5">#REF!</definedName>
    <definedName name="______________y6" localSheetId="12">Scheduled_Payment+Extra_Payment</definedName>
    <definedName name="______________y6" localSheetId="13">Scheduled_Payment+Extra_Payment</definedName>
    <definedName name="______________y6" localSheetId="8">Scheduled_Payment+Extra_Payment</definedName>
    <definedName name="______________y6" localSheetId="9">Scheduled_Payment+Extra_Payment</definedName>
    <definedName name="______________y6" localSheetId="10">Scheduled_Payment+Extra_Payment</definedName>
    <definedName name="______________y6" localSheetId="11">Scheduled_Payment+Extra_Payment</definedName>
    <definedName name="______________y6" localSheetId="153">Scheduled_Payment+Extra_Payment</definedName>
    <definedName name="______________y6" localSheetId="158">Scheduled_Payment+Extra_Payment</definedName>
    <definedName name="______________y6" localSheetId="14">Scheduled_Payment+Extra_Payment</definedName>
    <definedName name="______________y6" localSheetId="19">Scheduled_Payment+Extra_Payment</definedName>
    <definedName name="______________y6" localSheetId="20">Scheduled_Payment+Extra_Payment</definedName>
    <definedName name="______________y6" localSheetId="25">Scheduled_Payment+Extra_Payment</definedName>
    <definedName name="______________y6" localSheetId="27">Scheduled_Payment+Extra_Payment</definedName>
    <definedName name="______________y6" localSheetId="28">Scheduled_Payment+Extra_Payment</definedName>
    <definedName name="______________y6" localSheetId="29">Scheduled_Payment+Extra_Payment</definedName>
    <definedName name="______________y6" localSheetId="30">Scheduled_Payment+Extra_Payment</definedName>
    <definedName name="______________y6" localSheetId="31">Scheduled_Payment+Extra_Payment</definedName>
    <definedName name="______________y6" localSheetId="32">Scheduled_Payment+Extra_Payment</definedName>
    <definedName name="______________y6" localSheetId="33">Scheduled_Payment+Extra_Payment</definedName>
    <definedName name="______________y6" localSheetId="34">Scheduled_Payment+Extra_Payment</definedName>
    <definedName name="______________y6" localSheetId="36">Scheduled_Payment+Extra_Payment</definedName>
    <definedName name="______________y6" localSheetId="37">Scheduled_Payment+Extra_Payment</definedName>
    <definedName name="______________y6" localSheetId="39">Scheduled_Payment+Extra_Payment</definedName>
    <definedName name="______________y6" localSheetId="40">Scheduled_Payment+Extra_Payment</definedName>
    <definedName name="______________y6" localSheetId="41">Scheduled_Payment+Extra_Payment</definedName>
    <definedName name="______________y6" localSheetId="42">Scheduled_Payment+Extra_Payment</definedName>
    <definedName name="______________y6" localSheetId="56">Scheduled_Payment+Extra_Payment</definedName>
    <definedName name="______________y6" localSheetId="45">Scheduled_Payment+Extra_Payment</definedName>
    <definedName name="______________y6" localSheetId="46">Scheduled_Payment+Extra_Payment</definedName>
    <definedName name="______________y6" localSheetId="74">Scheduled_Payment+Extra_Payment</definedName>
    <definedName name="______________y6" localSheetId="90">Scheduled_Payment+Extra_Payment</definedName>
    <definedName name="______________y6" localSheetId="92">Scheduled_Payment+Extra_Payment</definedName>
    <definedName name="______________y6" localSheetId="113">Scheduled_Payment+Extra_Payment</definedName>
    <definedName name="______________y6" localSheetId="114">Scheduled_Payment+Extra_Payment</definedName>
    <definedName name="______________y6" localSheetId="115">Scheduled_Payment+Extra_Payment</definedName>
    <definedName name="______________y6" localSheetId="116">Scheduled_Payment+Extra_Payment</definedName>
    <definedName name="______________y6" localSheetId="117">Scheduled_Payment+Extra_Payment</definedName>
    <definedName name="______________y6" localSheetId="118">Scheduled_Payment+Extra_Payment</definedName>
    <definedName name="______________y6" localSheetId="119">Scheduled_Payment+Extra_Payment</definedName>
    <definedName name="______________y6" localSheetId="120">Scheduled_Payment+Extra_Payment</definedName>
    <definedName name="______________y6" localSheetId="121">Scheduled_Payment+Extra_Payment</definedName>
    <definedName name="______________y6" localSheetId="131">Scheduled_Payment+Extra_Payment</definedName>
    <definedName name="______________y6" localSheetId="134">Scheduled_Payment+Extra_Payment</definedName>
    <definedName name="______________y6" localSheetId="141">Scheduled_Payment+Extra_Payment</definedName>
    <definedName name="______________y6" localSheetId="142">Scheduled_Payment+Extra_Payment</definedName>
    <definedName name="______________y6" localSheetId="149">Scheduled_Payment+Extra_Payment</definedName>
    <definedName name="______________y6" localSheetId="150">Scheduled_Payment+Extra_Payment</definedName>
    <definedName name="______________y6" localSheetId="151">Scheduled_Payment+Extra_Payment</definedName>
    <definedName name="______________y6" localSheetId="125">Scheduled_Payment+Extra_Payment</definedName>
    <definedName name="______________y6" localSheetId="129">Scheduled_Payment+Extra_Payment</definedName>
    <definedName name="______________y6" localSheetId="130">Scheduled_Payment+Extra_Payment</definedName>
    <definedName name="______________y6">Scheduled_Payment+Extra_Payment</definedName>
    <definedName name="______________y7" localSheetId="14">#REF!</definedName>
    <definedName name="______________y7" localSheetId="19">#REF!</definedName>
    <definedName name="______________y7" localSheetId="20">#REF!</definedName>
    <definedName name="______________y7" localSheetId="33">#REF!</definedName>
    <definedName name="______________y7" localSheetId="34">#REF!</definedName>
    <definedName name="______________y7">#REF!</definedName>
    <definedName name="______________z1" localSheetId="14">IF('2.1'!______________z7,[0]!Header_Row+'2.1'!______________z3,[0]!Header_Row)</definedName>
    <definedName name="______________z1" localSheetId="19">IF('2.6'!______________z7,[0]!Header_Row+'2.6'!______________z3,[0]!Header_Row)</definedName>
    <definedName name="______________z1" localSheetId="20">IF('2.7'!______________z7,[0]!Header_Row+'2.7'!______________z3,[0]!Header_Row)</definedName>
    <definedName name="______________z1" localSheetId="25">IF(______________z7,[0]!Header_Row+______________z3,[0]!Header_Row)</definedName>
    <definedName name="______________z1" localSheetId="33">IF('4.8'!______________z7,[0]!Header_Row+'4.8'!______________z3,[0]!Header_Row)</definedName>
    <definedName name="______________z1" localSheetId="34">IF('5.1'!______________z7,[0]!Header_Row+'5.1'!______________z3,[0]!Header_Row)</definedName>
    <definedName name="______________z1">IF(______________z7,[0]!Header_Row+______________z3,[0]!Header_Row)</definedName>
    <definedName name="______________z2" localSheetId="14">IF('2.1'!______________z7,[0]!Header_Row+'2.1'!______________z3,[0]!Header_Row)</definedName>
    <definedName name="______________z2" localSheetId="19">IF('2.6'!______________z7,[0]!Header_Row+'2.6'!______________z3,[0]!Header_Row)</definedName>
    <definedName name="______________z2" localSheetId="20">IF('2.7'!______________z7,[0]!Header_Row+'2.7'!______________z3,[0]!Header_Row)</definedName>
    <definedName name="______________z2" localSheetId="25">IF(______________z7,[0]!Header_Row+______________z3,[0]!Header_Row)</definedName>
    <definedName name="______________z2" localSheetId="33">IF('4.8'!______________z7,[0]!Header_Row+'4.8'!______________z3,[0]!Header_Row)</definedName>
    <definedName name="______________z2" localSheetId="34">IF('5.1'!______________z7,[0]!Header_Row+'5.1'!______________z3,[0]!Header_Row)</definedName>
    <definedName name="______________z2">IF(______________z7,[0]!Header_Row+______________z3,[0]!Header_Row)</definedName>
    <definedName name="______________z3" localSheetId="14">#REF!</definedName>
    <definedName name="______________z3" localSheetId="19">#REF!</definedName>
    <definedName name="______________z3" localSheetId="20">#REF!</definedName>
    <definedName name="______________z3" localSheetId="33">#REF!</definedName>
    <definedName name="______________z3" localSheetId="34">#REF!</definedName>
    <definedName name="______________z3">#REF!</definedName>
    <definedName name="______________z4" localSheetId="14">#REF!</definedName>
    <definedName name="______________z4" localSheetId="19">#REF!</definedName>
    <definedName name="______________z4" localSheetId="20">#REF!</definedName>
    <definedName name="______________z4" localSheetId="33">#REF!</definedName>
    <definedName name="______________z4" localSheetId="34">#REF!</definedName>
    <definedName name="______________z4">#REF!</definedName>
    <definedName name="______________z5" localSheetId="14">#REF!</definedName>
    <definedName name="______________z5" localSheetId="19">#REF!</definedName>
    <definedName name="______________z5" localSheetId="20">#REF!</definedName>
    <definedName name="______________z5" localSheetId="33">#REF!</definedName>
    <definedName name="______________z5" localSheetId="34">#REF!</definedName>
    <definedName name="______________z5">#REF!</definedName>
    <definedName name="______________z6" localSheetId="12">Scheduled_Payment+Extra_Payment</definedName>
    <definedName name="______________z6" localSheetId="13">Scheduled_Payment+Extra_Payment</definedName>
    <definedName name="______________z6" localSheetId="8">Scheduled_Payment+Extra_Payment</definedName>
    <definedName name="______________z6" localSheetId="9">Scheduled_Payment+Extra_Payment</definedName>
    <definedName name="______________z6" localSheetId="10">Scheduled_Payment+Extra_Payment</definedName>
    <definedName name="______________z6" localSheetId="11">Scheduled_Payment+Extra_Payment</definedName>
    <definedName name="______________z6" localSheetId="153">Scheduled_Payment+Extra_Payment</definedName>
    <definedName name="______________z6" localSheetId="158">Scheduled_Payment+Extra_Payment</definedName>
    <definedName name="______________z6" localSheetId="14">Scheduled_Payment+Extra_Payment</definedName>
    <definedName name="______________z6" localSheetId="19">Scheduled_Payment+Extra_Payment</definedName>
    <definedName name="______________z6" localSheetId="20">Scheduled_Payment+Extra_Payment</definedName>
    <definedName name="______________z6" localSheetId="25">Scheduled_Payment+Extra_Payment</definedName>
    <definedName name="______________z6" localSheetId="27">Scheduled_Payment+Extra_Payment</definedName>
    <definedName name="______________z6" localSheetId="28">Scheduled_Payment+Extra_Payment</definedName>
    <definedName name="______________z6" localSheetId="29">Scheduled_Payment+Extra_Payment</definedName>
    <definedName name="______________z6" localSheetId="30">Scheduled_Payment+Extra_Payment</definedName>
    <definedName name="______________z6" localSheetId="31">Scheduled_Payment+Extra_Payment</definedName>
    <definedName name="______________z6" localSheetId="32">Scheduled_Payment+Extra_Payment</definedName>
    <definedName name="______________z6" localSheetId="33">Scheduled_Payment+Extra_Payment</definedName>
    <definedName name="______________z6" localSheetId="34">Scheduled_Payment+Extra_Payment</definedName>
    <definedName name="______________z6" localSheetId="36">Scheduled_Payment+Extra_Payment</definedName>
    <definedName name="______________z6" localSheetId="37">Scheduled_Payment+Extra_Payment</definedName>
    <definedName name="______________z6" localSheetId="39">Scheduled_Payment+Extra_Payment</definedName>
    <definedName name="______________z6" localSheetId="40">Scheduled_Payment+Extra_Payment</definedName>
    <definedName name="______________z6" localSheetId="41">Scheduled_Payment+Extra_Payment</definedName>
    <definedName name="______________z6" localSheetId="42">Scheduled_Payment+Extra_Payment</definedName>
    <definedName name="______________z6" localSheetId="56">Scheduled_Payment+Extra_Payment</definedName>
    <definedName name="______________z6" localSheetId="45">Scheduled_Payment+Extra_Payment</definedName>
    <definedName name="______________z6" localSheetId="46">Scheduled_Payment+Extra_Payment</definedName>
    <definedName name="______________z6" localSheetId="74">Scheduled_Payment+Extra_Payment</definedName>
    <definedName name="______________z6" localSheetId="90">Scheduled_Payment+Extra_Payment</definedName>
    <definedName name="______________z6" localSheetId="92">Scheduled_Payment+Extra_Payment</definedName>
    <definedName name="______________z6" localSheetId="113">Scheduled_Payment+Extra_Payment</definedName>
    <definedName name="______________z6" localSheetId="114">Scheduled_Payment+Extra_Payment</definedName>
    <definedName name="______________z6" localSheetId="115">Scheduled_Payment+Extra_Payment</definedName>
    <definedName name="______________z6" localSheetId="116">Scheduled_Payment+Extra_Payment</definedName>
    <definedName name="______________z6" localSheetId="117">Scheduled_Payment+Extra_Payment</definedName>
    <definedName name="______________z6" localSheetId="118">Scheduled_Payment+Extra_Payment</definedName>
    <definedName name="______________z6" localSheetId="119">Scheduled_Payment+Extra_Payment</definedName>
    <definedName name="______________z6" localSheetId="120">Scheduled_Payment+Extra_Payment</definedName>
    <definedName name="______________z6" localSheetId="121">Scheduled_Payment+Extra_Payment</definedName>
    <definedName name="______________z6" localSheetId="131">Scheduled_Payment+Extra_Payment</definedName>
    <definedName name="______________z6" localSheetId="134">Scheduled_Payment+Extra_Payment</definedName>
    <definedName name="______________z6" localSheetId="141">Scheduled_Payment+Extra_Payment</definedName>
    <definedName name="______________z6" localSheetId="142">Scheduled_Payment+Extra_Payment</definedName>
    <definedName name="______________z6" localSheetId="149">Scheduled_Payment+Extra_Payment</definedName>
    <definedName name="______________z6" localSheetId="150">Scheduled_Payment+Extra_Payment</definedName>
    <definedName name="______________z6" localSheetId="151">Scheduled_Payment+Extra_Payment</definedName>
    <definedName name="______________z6" localSheetId="125">Scheduled_Payment+Extra_Payment</definedName>
    <definedName name="______________z6" localSheetId="129">Scheduled_Payment+Extra_Payment</definedName>
    <definedName name="______________z6" localSheetId="130">Scheduled_Payment+Extra_Payment</definedName>
    <definedName name="______________z6">Scheduled_Payment+Extra_Payment</definedName>
    <definedName name="______________z7" localSheetId="14">#REF!</definedName>
    <definedName name="______________z7" localSheetId="19">#REF!</definedName>
    <definedName name="______________z7" localSheetId="20">#REF!</definedName>
    <definedName name="______________z7" localSheetId="33">#REF!</definedName>
    <definedName name="______________z7" localSheetId="34">#REF!</definedName>
    <definedName name="______________z7">#REF!</definedName>
    <definedName name="_____________AFC1" localSheetId="14">#REF!</definedName>
    <definedName name="_____________AFC1" localSheetId="19">#REF!</definedName>
    <definedName name="_____________AFC1" localSheetId="20">#REF!</definedName>
    <definedName name="_____________AFC1" localSheetId="33">#REF!</definedName>
    <definedName name="_____________AFC1" localSheetId="34">#REF!</definedName>
    <definedName name="_____________AFC1">#REF!</definedName>
    <definedName name="_____________AFC3" localSheetId="14">#REF!</definedName>
    <definedName name="_____________AFC3" localSheetId="19">#REF!</definedName>
    <definedName name="_____________AFC3" localSheetId="20">#REF!</definedName>
    <definedName name="_____________AFC3" localSheetId="33">#REF!</definedName>
    <definedName name="_____________AFC3" localSheetId="34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ua1">#REF!</definedName>
    <definedName name="_____________DMD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J50">#REF!</definedName>
    <definedName name="_____________pj51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_VPD1">#REF!</definedName>
    <definedName name="_____________VPI1">#REF!</definedName>
    <definedName name="_____________VRA1">#REF!</definedName>
    <definedName name="____________A1" localSheetId="14">IF([0]!Values_Entered,[0]!Header_Row+'2.1'!Number_of_Payments,[0]!Header_Row)</definedName>
    <definedName name="____________A1" localSheetId="19">IF([0]!Values_Entered,[0]!Header_Row+'2.6'!Number_of_Payments,[0]!Header_Row)</definedName>
    <definedName name="____________A1" localSheetId="20">IF([0]!Values_Entered,[0]!Header_Row+'2.7'!Number_of_Payments,[0]!Header_Row)</definedName>
    <definedName name="____________A1" localSheetId="25">IF([0]!Values_Entered,[0]!Header_Row+'3.5'!Number_of_Payments,[0]!Header_Row)</definedName>
    <definedName name="____________A1" localSheetId="33">IF([0]!Values_Entered,[0]!Header_Row+'4.8'!Number_of_Payments,[0]!Header_Row)</definedName>
    <definedName name="____________A1" localSheetId="34">IF([0]!Values_Entered,[0]!Header_Row+'5.1'!Number_of_Payments,[0]!Header_Row)</definedName>
    <definedName name="____________A1">IF([0]!Values_Entered,[0]!Header_Row+[0]!Number_of_Payments,[0]!Header_Row)</definedName>
    <definedName name="____________A17000" localSheetId="14">#REF!</definedName>
    <definedName name="____________A17000" localSheetId="19">#REF!</definedName>
    <definedName name="____________A17000" localSheetId="20">#REF!</definedName>
    <definedName name="____________A17000" localSheetId="33">#REF!</definedName>
    <definedName name="____________A17000" localSheetId="34">#REF!</definedName>
    <definedName name="____________A17000">#REF!</definedName>
    <definedName name="____________A20000" localSheetId="14">#REF!</definedName>
    <definedName name="____________A20000" localSheetId="19">#REF!</definedName>
    <definedName name="____________A20000" localSheetId="20">#REF!</definedName>
    <definedName name="____________A20000" localSheetId="33">#REF!</definedName>
    <definedName name="____________A20000" localSheetId="34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ua1">#REF!</definedName>
    <definedName name="____________DMD1">#REF!</definedName>
    <definedName name="____________EXC6">#REF!</definedName>
    <definedName name="____________EXC7">#REF!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v1" localSheetId="14">IF('2.1'!____________v8,[0]!Header_Row+'2.1'!____________v4,[0]!Header_Row)</definedName>
    <definedName name="____________v1" localSheetId="19">IF('2.6'!____________v8,[0]!Header_Row+'2.6'!____________v4,[0]!Header_Row)</definedName>
    <definedName name="____________v1" localSheetId="20">IF('2.7'!____________v8,[0]!Header_Row+'2.7'!____________v4,[0]!Header_Row)</definedName>
    <definedName name="____________v1" localSheetId="25">IF(____________v8,[0]!Header_Row+____________v4,[0]!Header_Row)</definedName>
    <definedName name="____________v1" localSheetId="33">IF('4.8'!____________v8,[0]!Header_Row+'4.8'!____________v4,[0]!Header_Row)</definedName>
    <definedName name="____________v1" localSheetId="34">IF('5.1'!____________v8,[0]!Header_Row+'5.1'!____________v4,[0]!Header_Row)</definedName>
    <definedName name="____________v1">IF(____________v8,[0]!Header_Row+____________v4,[0]!Header_Row)</definedName>
    <definedName name="____________v2" localSheetId="14">IF('2.1'!____________v8,[0]!Header_Row+'2.1'!____________v4,[0]!Header_Row)</definedName>
    <definedName name="____________v2" localSheetId="19">IF('2.6'!____________v8,[0]!Header_Row+'2.6'!____________v4,[0]!Header_Row)</definedName>
    <definedName name="____________v2" localSheetId="20">IF('2.7'!____________v8,[0]!Header_Row+'2.7'!____________v4,[0]!Header_Row)</definedName>
    <definedName name="____________v2" localSheetId="25">IF(____________v8,[0]!Header_Row+____________v4,[0]!Header_Row)</definedName>
    <definedName name="____________v2" localSheetId="33">IF('4.8'!____________v8,[0]!Header_Row+'4.8'!____________v4,[0]!Header_Row)</definedName>
    <definedName name="____________v2" localSheetId="34">IF('5.1'!____________v8,[0]!Header_Row+'5.1'!____________v4,[0]!Header_Row)</definedName>
    <definedName name="____________v2">IF(____________v8,[0]!Header_Row+____________v4,[0]!Header_Row)</definedName>
    <definedName name="____________v4" localSheetId="14">#REF!</definedName>
    <definedName name="____________v4" localSheetId="19">#REF!</definedName>
    <definedName name="____________v4" localSheetId="20">#REF!</definedName>
    <definedName name="____________v4" localSheetId="33">#REF!</definedName>
    <definedName name="____________v4" localSheetId="34">#REF!</definedName>
    <definedName name="____________v4">#REF!</definedName>
    <definedName name="____________v5" localSheetId="14">#REF!</definedName>
    <definedName name="____________v5" localSheetId="19">#REF!</definedName>
    <definedName name="____________v5" localSheetId="20">#REF!</definedName>
    <definedName name="____________v5" localSheetId="33">#REF!</definedName>
    <definedName name="____________v5" localSheetId="34">#REF!</definedName>
    <definedName name="____________v5">#REF!</definedName>
    <definedName name="____________v6" localSheetId="14">#REF!</definedName>
    <definedName name="____________v6" localSheetId="19">#REF!</definedName>
    <definedName name="____________v6" localSheetId="20">#REF!</definedName>
    <definedName name="____________v6" localSheetId="33">#REF!</definedName>
    <definedName name="____________v6" localSheetId="34">#REF!</definedName>
    <definedName name="____________v6">#REF!</definedName>
    <definedName name="____________v7" localSheetId="12">Scheduled_Payment+Extra_Payment</definedName>
    <definedName name="____________v7" localSheetId="13">Scheduled_Payment+Extra_Payment</definedName>
    <definedName name="____________v7" localSheetId="8">Scheduled_Payment+Extra_Payment</definedName>
    <definedName name="____________v7" localSheetId="9">Scheduled_Payment+Extra_Payment</definedName>
    <definedName name="____________v7" localSheetId="10">Scheduled_Payment+Extra_Payment</definedName>
    <definedName name="____________v7" localSheetId="11">Scheduled_Payment+Extra_Payment</definedName>
    <definedName name="____________v7" localSheetId="153">Scheduled_Payment+Extra_Payment</definedName>
    <definedName name="____________v7" localSheetId="158">Scheduled_Payment+Extra_Payment</definedName>
    <definedName name="____________v7" localSheetId="14">Scheduled_Payment+Extra_Payment</definedName>
    <definedName name="____________v7" localSheetId="19">Scheduled_Payment+Extra_Payment</definedName>
    <definedName name="____________v7" localSheetId="20">Scheduled_Payment+Extra_Payment</definedName>
    <definedName name="____________v7" localSheetId="25">Scheduled_Payment+Extra_Payment</definedName>
    <definedName name="____________v7" localSheetId="27">Scheduled_Payment+Extra_Payment</definedName>
    <definedName name="____________v7" localSheetId="28">Scheduled_Payment+Extra_Payment</definedName>
    <definedName name="____________v7" localSheetId="29">Scheduled_Payment+Extra_Payment</definedName>
    <definedName name="____________v7" localSheetId="30">Scheduled_Payment+Extra_Payment</definedName>
    <definedName name="____________v7" localSheetId="31">Scheduled_Payment+Extra_Payment</definedName>
    <definedName name="____________v7" localSheetId="32">Scheduled_Payment+Extra_Payment</definedName>
    <definedName name="____________v7" localSheetId="33">Scheduled_Payment+Extra_Payment</definedName>
    <definedName name="____________v7" localSheetId="34">Scheduled_Payment+Extra_Payment</definedName>
    <definedName name="____________v7" localSheetId="36">Scheduled_Payment+Extra_Payment</definedName>
    <definedName name="____________v7" localSheetId="37">Scheduled_Payment+Extra_Payment</definedName>
    <definedName name="____________v7" localSheetId="39">Scheduled_Payment+Extra_Payment</definedName>
    <definedName name="____________v7" localSheetId="40">Scheduled_Payment+Extra_Payment</definedName>
    <definedName name="____________v7" localSheetId="41">Scheduled_Payment+Extra_Payment</definedName>
    <definedName name="____________v7" localSheetId="42">Scheduled_Payment+Extra_Payment</definedName>
    <definedName name="____________v7" localSheetId="56">Scheduled_Payment+Extra_Payment</definedName>
    <definedName name="____________v7" localSheetId="45">Scheduled_Payment+Extra_Payment</definedName>
    <definedName name="____________v7" localSheetId="46">Scheduled_Payment+Extra_Payment</definedName>
    <definedName name="____________v7" localSheetId="74">Scheduled_Payment+Extra_Payment</definedName>
    <definedName name="____________v7" localSheetId="90">Scheduled_Payment+Extra_Payment</definedName>
    <definedName name="____________v7" localSheetId="92">Scheduled_Payment+Extra_Payment</definedName>
    <definedName name="____________v7" localSheetId="113">Scheduled_Payment+Extra_Payment</definedName>
    <definedName name="____________v7" localSheetId="114">Scheduled_Payment+Extra_Payment</definedName>
    <definedName name="____________v7" localSheetId="115">Scheduled_Payment+Extra_Payment</definedName>
    <definedName name="____________v7" localSheetId="116">Scheduled_Payment+Extra_Payment</definedName>
    <definedName name="____________v7" localSheetId="117">Scheduled_Payment+Extra_Payment</definedName>
    <definedName name="____________v7" localSheetId="118">Scheduled_Payment+Extra_Payment</definedName>
    <definedName name="____________v7" localSheetId="119">Scheduled_Payment+Extra_Payment</definedName>
    <definedName name="____________v7" localSheetId="120">Scheduled_Payment+Extra_Payment</definedName>
    <definedName name="____________v7" localSheetId="121">Scheduled_Payment+Extra_Payment</definedName>
    <definedName name="____________v7" localSheetId="131">Scheduled_Payment+Extra_Payment</definedName>
    <definedName name="____________v7" localSheetId="134">Scheduled_Payment+Extra_Payment</definedName>
    <definedName name="____________v7" localSheetId="141">Scheduled_Payment+Extra_Payment</definedName>
    <definedName name="____________v7" localSheetId="142">Scheduled_Payment+Extra_Payment</definedName>
    <definedName name="____________v7" localSheetId="149">Scheduled_Payment+Extra_Payment</definedName>
    <definedName name="____________v7" localSheetId="150">Scheduled_Payment+Extra_Payment</definedName>
    <definedName name="____________v7" localSheetId="151">Scheduled_Payment+Extra_Payment</definedName>
    <definedName name="____________v7" localSheetId="125">Scheduled_Payment+Extra_Payment</definedName>
    <definedName name="____________v7" localSheetId="129">Scheduled_Payment+Extra_Payment</definedName>
    <definedName name="____________v7" localSheetId="130">Scheduled_Payment+Extra_Payment</definedName>
    <definedName name="____________v7">Scheduled_Payment+Extra_Payment</definedName>
    <definedName name="____________v8" localSheetId="14">#REF!</definedName>
    <definedName name="____________v8" localSheetId="19">#REF!</definedName>
    <definedName name="____________v8" localSheetId="20">#REF!</definedName>
    <definedName name="____________v8" localSheetId="33">#REF!</definedName>
    <definedName name="____________v8" localSheetId="34">#REF!</definedName>
    <definedName name="____________v8">#REF!</definedName>
    <definedName name="____________VPD1" localSheetId="14">#REF!</definedName>
    <definedName name="____________VPD1" localSheetId="19">#REF!</definedName>
    <definedName name="____________VPD1" localSheetId="20">#REF!</definedName>
    <definedName name="____________VPD1" localSheetId="33">#REF!</definedName>
    <definedName name="____________VPD1" localSheetId="34">#REF!</definedName>
    <definedName name="____________VPD1">#REF!</definedName>
    <definedName name="____________VPI1" localSheetId="14">#REF!</definedName>
    <definedName name="____________VPI1" localSheetId="19">#REF!</definedName>
    <definedName name="____________VPI1" localSheetId="20">#REF!</definedName>
    <definedName name="____________VPI1" localSheetId="33">#REF!</definedName>
    <definedName name="____________VPI1" localSheetId="34">#REF!</definedName>
    <definedName name="____________VPI1">#REF!</definedName>
    <definedName name="____________VRA1">#REF!</definedName>
    <definedName name="____________w1" localSheetId="14">IF('2.1'!____________w7,[0]!Header_Row+'2.1'!____________w3,[0]!Header_Row)</definedName>
    <definedName name="____________w1" localSheetId="19">IF('2.6'!____________w7,[0]!Header_Row+'2.6'!____________w3,[0]!Header_Row)</definedName>
    <definedName name="____________w1" localSheetId="20">IF('2.7'!____________w7,[0]!Header_Row+'2.7'!____________w3,[0]!Header_Row)</definedName>
    <definedName name="____________w1" localSheetId="25">IF(____________w7,[0]!Header_Row+____________w3,[0]!Header_Row)</definedName>
    <definedName name="____________w1" localSheetId="33">IF('4.8'!____________w7,[0]!Header_Row+'4.8'!____________w3,[0]!Header_Row)</definedName>
    <definedName name="____________w1" localSheetId="34">IF('5.1'!____________w7,[0]!Header_Row+'5.1'!____________w3,[0]!Header_Row)</definedName>
    <definedName name="____________w1">IF(____________w7,[0]!Header_Row+____________w3,[0]!Header_Row)</definedName>
    <definedName name="____________w2" localSheetId="14">IF('2.1'!____________w7,[0]!Header_Row+'2.1'!____________w3,[0]!Header_Row)</definedName>
    <definedName name="____________w2" localSheetId="19">IF('2.6'!____________w7,[0]!Header_Row+'2.6'!____________w3,[0]!Header_Row)</definedName>
    <definedName name="____________w2" localSheetId="20">IF('2.7'!____________w7,[0]!Header_Row+'2.7'!____________w3,[0]!Header_Row)</definedName>
    <definedName name="____________w2" localSheetId="25">IF(____________w7,[0]!Header_Row+____________w3,[0]!Header_Row)</definedName>
    <definedName name="____________w2" localSheetId="33">IF('4.8'!____________w7,[0]!Header_Row+'4.8'!____________w3,[0]!Header_Row)</definedName>
    <definedName name="____________w2" localSheetId="34">IF('5.1'!____________w7,[0]!Header_Row+'5.1'!____________w3,[0]!Header_Row)</definedName>
    <definedName name="____________w2">IF(____________w7,[0]!Header_Row+____________w3,[0]!Header_Row)</definedName>
    <definedName name="____________w3" localSheetId="14">#REF!</definedName>
    <definedName name="____________w3" localSheetId="19">#REF!</definedName>
    <definedName name="____________w3" localSheetId="20">#REF!</definedName>
    <definedName name="____________w3" localSheetId="33">#REF!</definedName>
    <definedName name="____________w3" localSheetId="34">#REF!</definedName>
    <definedName name="____________w3">#REF!</definedName>
    <definedName name="____________w4" localSheetId="14">#REF!</definedName>
    <definedName name="____________w4" localSheetId="19">#REF!</definedName>
    <definedName name="____________w4" localSheetId="20">#REF!</definedName>
    <definedName name="____________w4" localSheetId="33">#REF!</definedName>
    <definedName name="____________w4" localSheetId="34">#REF!</definedName>
    <definedName name="____________w4">#REF!</definedName>
    <definedName name="____________w5" localSheetId="14">#REF!</definedName>
    <definedName name="____________w5" localSheetId="19">#REF!</definedName>
    <definedName name="____________w5" localSheetId="20">#REF!</definedName>
    <definedName name="____________w5" localSheetId="33">#REF!</definedName>
    <definedName name="____________w5" localSheetId="34">#REF!</definedName>
    <definedName name="____________w5">#REF!</definedName>
    <definedName name="____________w6" localSheetId="12">Scheduled_Payment+Extra_Payment</definedName>
    <definedName name="____________w6" localSheetId="13">Scheduled_Payment+Extra_Payment</definedName>
    <definedName name="____________w6" localSheetId="8">Scheduled_Payment+Extra_Payment</definedName>
    <definedName name="____________w6" localSheetId="9">Scheduled_Payment+Extra_Payment</definedName>
    <definedName name="____________w6" localSheetId="10">Scheduled_Payment+Extra_Payment</definedName>
    <definedName name="____________w6" localSheetId="11">Scheduled_Payment+Extra_Payment</definedName>
    <definedName name="____________w6" localSheetId="153">Scheduled_Payment+Extra_Payment</definedName>
    <definedName name="____________w6" localSheetId="158">Scheduled_Payment+Extra_Payment</definedName>
    <definedName name="____________w6" localSheetId="14">Scheduled_Payment+Extra_Payment</definedName>
    <definedName name="____________w6" localSheetId="19">Scheduled_Payment+Extra_Payment</definedName>
    <definedName name="____________w6" localSheetId="20">Scheduled_Payment+Extra_Payment</definedName>
    <definedName name="____________w6" localSheetId="25">Scheduled_Payment+Extra_Payment</definedName>
    <definedName name="____________w6" localSheetId="27">Scheduled_Payment+Extra_Payment</definedName>
    <definedName name="____________w6" localSheetId="28">Scheduled_Payment+Extra_Payment</definedName>
    <definedName name="____________w6" localSheetId="29">Scheduled_Payment+Extra_Payment</definedName>
    <definedName name="____________w6" localSheetId="30">Scheduled_Payment+Extra_Payment</definedName>
    <definedName name="____________w6" localSheetId="31">Scheduled_Payment+Extra_Payment</definedName>
    <definedName name="____________w6" localSheetId="32">Scheduled_Payment+Extra_Payment</definedName>
    <definedName name="____________w6" localSheetId="33">Scheduled_Payment+Extra_Payment</definedName>
    <definedName name="____________w6" localSheetId="34">Scheduled_Payment+Extra_Payment</definedName>
    <definedName name="____________w6" localSheetId="36">Scheduled_Payment+Extra_Payment</definedName>
    <definedName name="____________w6" localSheetId="37">Scheduled_Payment+Extra_Payment</definedName>
    <definedName name="____________w6" localSheetId="39">Scheduled_Payment+Extra_Payment</definedName>
    <definedName name="____________w6" localSheetId="40">Scheduled_Payment+Extra_Payment</definedName>
    <definedName name="____________w6" localSheetId="41">Scheduled_Payment+Extra_Payment</definedName>
    <definedName name="____________w6" localSheetId="42">Scheduled_Payment+Extra_Payment</definedName>
    <definedName name="____________w6" localSheetId="56">Scheduled_Payment+Extra_Payment</definedName>
    <definedName name="____________w6" localSheetId="45">Scheduled_Payment+Extra_Payment</definedName>
    <definedName name="____________w6" localSheetId="46">Scheduled_Payment+Extra_Payment</definedName>
    <definedName name="____________w6" localSheetId="74">Scheduled_Payment+Extra_Payment</definedName>
    <definedName name="____________w6" localSheetId="90">Scheduled_Payment+Extra_Payment</definedName>
    <definedName name="____________w6" localSheetId="92">Scheduled_Payment+Extra_Payment</definedName>
    <definedName name="____________w6" localSheetId="113">Scheduled_Payment+Extra_Payment</definedName>
    <definedName name="____________w6" localSheetId="114">Scheduled_Payment+Extra_Payment</definedName>
    <definedName name="____________w6" localSheetId="115">Scheduled_Payment+Extra_Payment</definedName>
    <definedName name="____________w6" localSheetId="116">Scheduled_Payment+Extra_Payment</definedName>
    <definedName name="____________w6" localSheetId="117">Scheduled_Payment+Extra_Payment</definedName>
    <definedName name="____________w6" localSheetId="118">Scheduled_Payment+Extra_Payment</definedName>
    <definedName name="____________w6" localSheetId="119">Scheduled_Payment+Extra_Payment</definedName>
    <definedName name="____________w6" localSheetId="120">Scheduled_Payment+Extra_Payment</definedName>
    <definedName name="____________w6" localSheetId="121">Scheduled_Payment+Extra_Payment</definedName>
    <definedName name="____________w6" localSheetId="131">Scheduled_Payment+Extra_Payment</definedName>
    <definedName name="____________w6" localSheetId="134">Scheduled_Payment+Extra_Payment</definedName>
    <definedName name="____________w6" localSheetId="141">Scheduled_Payment+Extra_Payment</definedName>
    <definedName name="____________w6" localSheetId="142">Scheduled_Payment+Extra_Payment</definedName>
    <definedName name="____________w6" localSheetId="149">Scheduled_Payment+Extra_Payment</definedName>
    <definedName name="____________w6" localSheetId="150">Scheduled_Payment+Extra_Payment</definedName>
    <definedName name="____________w6" localSheetId="151">Scheduled_Payment+Extra_Payment</definedName>
    <definedName name="____________w6" localSheetId="125">Scheduled_Payment+Extra_Payment</definedName>
    <definedName name="____________w6" localSheetId="129">Scheduled_Payment+Extra_Payment</definedName>
    <definedName name="____________w6" localSheetId="130">Scheduled_Payment+Extra_Payment</definedName>
    <definedName name="____________w6">Scheduled_Payment+Extra_Payment</definedName>
    <definedName name="____________w7" localSheetId="14">#REF!</definedName>
    <definedName name="____________w7" localSheetId="19">#REF!</definedName>
    <definedName name="____________w7" localSheetId="20">#REF!</definedName>
    <definedName name="____________w7" localSheetId="33">#REF!</definedName>
    <definedName name="____________w7" localSheetId="34">#REF!</definedName>
    <definedName name="____________w7">#REF!</definedName>
    <definedName name="____________X1" localSheetId="14">IF('2.1'!____________X7,[0]!Header_Row+'2.1'!____________X3,[0]!Header_Row)</definedName>
    <definedName name="____________X1" localSheetId="19">IF('2.6'!____________X7,[0]!Header_Row+'2.6'!____________X3,[0]!Header_Row)</definedName>
    <definedName name="____________X1" localSheetId="20">IF('2.7'!____________X7,[0]!Header_Row+'2.7'!____________X3,[0]!Header_Row)</definedName>
    <definedName name="____________X1" localSheetId="25">IF(____________X7,[0]!Header_Row+____________X3,[0]!Header_Row)</definedName>
    <definedName name="____________X1" localSheetId="33">IF('4.8'!____________X7,[0]!Header_Row+'4.8'!____________X3,[0]!Header_Row)</definedName>
    <definedName name="____________X1" localSheetId="34">IF('5.1'!____________X7,[0]!Header_Row+'5.1'!____________X3,[0]!Header_Row)</definedName>
    <definedName name="____________X1">IF(____________X7,[0]!Header_Row+____________X3,[0]!Header_Row)</definedName>
    <definedName name="____________X2" localSheetId="14">IF('2.1'!____________X7,[0]!Header_Row+'2.1'!____________X3,[0]!Header_Row)</definedName>
    <definedName name="____________X2" localSheetId="19">IF('2.6'!____________X7,[0]!Header_Row+'2.6'!____________X3,[0]!Header_Row)</definedName>
    <definedName name="____________X2" localSheetId="20">IF('2.7'!____________X7,[0]!Header_Row+'2.7'!____________X3,[0]!Header_Row)</definedName>
    <definedName name="____________X2" localSheetId="25">IF(____________X7,[0]!Header_Row+____________X3,[0]!Header_Row)</definedName>
    <definedName name="____________X2" localSheetId="33">IF('4.8'!____________X7,[0]!Header_Row+'4.8'!____________X3,[0]!Header_Row)</definedName>
    <definedName name="____________X2" localSheetId="34">IF('5.1'!____________X7,[0]!Header_Row+'5.1'!____________X3,[0]!Header_Row)</definedName>
    <definedName name="____________X2">IF(____________X7,[0]!Header_Row+____________X3,[0]!Header_Row)</definedName>
    <definedName name="____________X3" localSheetId="14">#REF!</definedName>
    <definedName name="____________X3" localSheetId="19">#REF!</definedName>
    <definedName name="____________X3" localSheetId="20">#REF!</definedName>
    <definedName name="____________X3" localSheetId="33">#REF!</definedName>
    <definedName name="____________X3" localSheetId="34">#REF!</definedName>
    <definedName name="____________X3">#REF!</definedName>
    <definedName name="____________X4" localSheetId="14">#REF!</definedName>
    <definedName name="____________X4" localSheetId="19">#REF!</definedName>
    <definedName name="____________X4" localSheetId="20">#REF!</definedName>
    <definedName name="____________X4" localSheetId="33">#REF!</definedName>
    <definedName name="____________X4" localSheetId="34">#REF!</definedName>
    <definedName name="____________X4">#REF!</definedName>
    <definedName name="____________X5" localSheetId="14">#REF!</definedName>
    <definedName name="____________X5" localSheetId="19">#REF!</definedName>
    <definedName name="____________X5" localSheetId="20">#REF!</definedName>
    <definedName name="____________X5" localSheetId="33">#REF!</definedName>
    <definedName name="____________X5" localSheetId="34">#REF!</definedName>
    <definedName name="____________X5">#REF!</definedName>
    <definedName name="____________X6" localSheetId="12">Scheduled_Payment+Extra_Payment</definedName>
    <definedName name="____________X6" localSheetId="13">Scheduled_Payment+Extra_Payment</definedName>
    <definedName name="____________X6" localSheetId="8">Scheduled_Payment+Extra_Payment</definedName>
    <definedName name="____________X6" localSheetId="9">Scheduled_Payment+Extra_Payment</definedName>
    <definedName name="____________X6" localSheetId="10">Scheduled_Payment+Extra_Payment</definedName>
    <definedName name="____________X6" localSheetId="11">Scheduled_Payment+Extra_Payment</definedName>
    <definedName name="____________X6" localSheetId="153">Scheduled_Payment+Extra_Payment</definedName>
    <definedName name="____________X6" localSheetId="158">Scheduled_Payment+Extra_Payment</definedName>
    <definedName name="____________X6" localSheetId="14">Scheduled_Payment+Extra_Payment</definedName>
    <definedName name="____________X6" localSheetId="19">Scheduled_Payment+Extra_Payment</definedName>
    <definedName name="____________X6" localSheetId="20">Scheduled_Payment+Extra_Payment</definedName>
    <definedName name="____________X6" localSheetId="25">Scheduled_Payment+Extra_Payment</definedName>
    <definedName name="____________X6" localSheetId="27">Scheduled_Payment+Extra_Payment</definedName>
    <definedName name="____________X6" localSheetId="28">Scheduled_Payment+Extra_Payment</definedName>
    <definedName name="____________X6" localSheetId="29">Scheduled_Payment+Extra_Payment</definedName>
    <definedName name="____________X6" localSheetId="30">Scheduled_Payment+Extra_Payment</definedName>
    <definedName name="____________X6" localSheetId="31">Scheduled_Payment+Extra_Payment</definedName>
    <definedName name="____________X6" localSheetId="32">Scheduled_Payment+Extra_Payment</definedName>
    <definedName name="____________X6" localSheetId="33">Scheduled_Payment+Extra_Payment</definedName>
    <definedName name="____________X6" localSheetId="34">Scheduled_Payment+Extra_Payment</definedName>
    <definedName name="____________X6" localSheetId="36">Scheduled_Payment+Extra_Payment</definedName>
    <definedName name="____________X6" localSheetId="37">Scheduled_Payment+Extra_Payment</definedName>
    <definedName name="____________X6" localSheetId="39">Scheduled_Payment+Extra_Payment</definedName>
    <definedName name="____________X6" localSheetId="40">Scheduled_Payment+Extra_Payment</definedName>
    <definedName name="____________X6" localSheetId="41">Scheduled_Payment+Extra_Payment</definedName>
    <definedName name="____________X6" localSheetId="42">Scheduled_Payment+Extra_Payment</definedName>
    <definedName name="____________X6" localSheetId="56">Scheduled_Payment+Extra_Payment</definedName>
    <definedName name="____________X6" localSheetId="45">Scheduled_Payment+Extra_Payment</definedName>
    <definedName name="____________X6" localSheetId="46">Scheduled_Payment+Extra_Payment</definedName>
    <definedName name="____________X6" localSheetId="74">Scheduled_Payment+Extra_Payment</definedName>
    <definedName name="____________X6" localSheetId="90">Scheduled_Payment+Extra_Payment</definedName>
    <definedName name="____________X6" localSheetId="92">Scheduled_Payment+Extra_Payment</definedName>
    <definedName name="____________X6" localSheetId="113">Scheduled_Payment+Extra_Payment</definedName>
    <definedName name="____________X6" localSheetId="114">Scheduled_Payment+Extra_Payment</definedName>
    <definedName name="____________X6" localSheetId="115">Scheduled_Payment+Extra_Payment</definedName>
    <definedName name="____________X6" localSheetId="116">Scheduled_Payment+Extra_Payment</definedName>
    <definedName name="____________X6" localSheetId="117">Scheduled_Payment+Extra_Payment</definedName>
    <definedName name="____________X6" localSheetId="118">Scheduled_Payment+Extra_Payment</definedName>
    <definedName name="____________X6" localSheetId="119">Scheduled_Payment+Extra_Payment</definedName>
    <definedName name="____________X6" localSheetId="120">Scheduled_Payment+Extra_Payment</definedName>
    <definedName name="____________X6" localSheetId="121">Scheduled_Payment+Extra_Payment</definedName>
    <definedName name="____________X6" localSheetId="131">Scheduled_Payment+Extra_Payment</definedName>
    <definedName name="____________X6" localSheetId="134">Scheduled_Payment+Extra_Payment</definedName>
    <definedName name="____________X6" localSheetId="141">Scheduled_Payment+Extra_Payment</definedName>
    <definedName name="____________X6" localSheetId="142">Scheduled_Payment+Extra_Payment</definedName>
    <definedName name="____________X6" localSheetId="149">Scheduled_Payment+Extra_Payment</definedName>
    <definedName name="____________X6" localSheetId="150">Scheduled_Payment+Extra_Payment</definedName>
    <definedName name="____________X6" localSheetId="151">Scheduled_Payment+Extra_Payment</definedName>
    <definedName name="____________X6" localSheetId="125">Scheduled_Payment+Extra_Payment</definedName>
    <definedName name="____________X6" localSheetId="129">Scheduled_Payment+Extra_Payment</definedName>
    <definedName name="____________X6" localSheetId="130">Scheduled_Payment+Extra_Payment</definedName>
    <definedName name="____________X6">Scheduled_Payment+Extra_Payment</definedName>
    <definedName name="____________X7" localSheetId="14">#REF!</definedName>
    <definedName name="____________X7" localSheetId="19">#REF!</definedName>
    <definedName name="____________X7" localSheetId="20">#REF!</definedName>
    <definedName name="____________X7" localSheetId="33">#REF!</definedName>
    <definedName name="____________X7" localSheetId="34">#REF!</definedName>
    <definedName name="____________X7">#REF!</definedName>
    <definedName name="____________y1" localSheetId="14">IF('2.1'!______________y7,[0]!Header_Row+'2.1'!______________y3,[0]!Header_Row)</definedName>
    <definedName name="____________y1" localSheetId="19">IF('2.6'!______________y7,[0]!Header_Row+'2.6'!______________y3,[0]!Header_Row)</definedName>
    <definedName name="____________y1" localSheetId="20">IF('2.7'!______________y7,[0]!Header_Row+'2.7'!______________y3,[0]!Header_Row)</definedName>
    <definedName name="____________y1" localSheetId="25">IF(______________y7,[0]!Header_Row+______________y3,[0]!Header_Row)</definedName>
    <definedName name="____________y1" localSheetId="33">IF('4.8'!______________y7,[0]!Header_Row+'4.8'!______________y3,[0]!Header_Row)</definedName>
    <definedName name="____________y1" localSheetId="34">IF('5.1'!______________y7,[0]!Header_Row+'5.1'!______________y3,[0]!Header_Row)</definedName>
    <definedName name="____________y1">IF(______________y7,[0]!Header_Row+______________y3,[0]!Header_Row)</definedName>
    <definedName name="____________y2" localSheetId="14">IF('2.1'!____________y7,[0]!Header_Row+'2.1'!____________y3,[0]!Header_Row)</definedName>
    <definedName name="____________y2" localSheetId="19">IF('2.6'!____________y7,[0]!Header_Row+'2.6'!____________y3,[0]!Header_Row)</definedName>
    <definedName name="____________y2" localSheetId="20">IF('2.7'!____________y7,[0]!Header_Row+'2.7'!____________y3,[0]!Header_Row)</definedName>
    <definedName name="____________y2" localSheetId="25">IF(____________y7,[0]!Header_Row+____________y3,[0]!Header_Row)</definedName>
    <definedName name="____________y2" localSheetId="33">IF('4.8'!____________y7,[0]!Header_Row+'4.8'!____________y3,[0]!Header_Row)</definedName>
    <definedName name="____________y2" localSheetId="34">IF('5.1'!____________y7,[0]!Header_Row+'5.1'!____________y3,[0]!Header_Row)</definedName>
    <definedName name="____________y2">IF(____________y7,[0]!Header_Row+____________y3,[0]!Header_Row)</definedName>
    <definedName name="____________y3" localSheetId="14">#REF!</definedName>
    <definedName name="____________y3" localSheetId="19">#REF!</definedName>
    <definedName name="____________y3" localSheetId="20">#REF!</definedName>
    <definedName name="____________y3" localSheetId="33">#REF!</definedName>
    <definedName name="____________y3" localSheetId="34">#REF!</definedName>
    <definedName name="____________y3">#REF!</definedName>
    <definedName name="____________y4" localSheetId="14">#REF!</definedName>
    <definedName name="____________y4" localSheetId="19">#REF!</definedName>
    <definedName name="____________y4" localSheetId="20">#REF!</definedName>
    <definedName name="____________y4" localSheetId="33">#REF!</definedName>
    <definedName name="____________y4" localSheetId="34">#REF!</definedName>
    <definedName name="____________y4">#REF!</definedName>
    <definedName name="____________y5" localSheetId="14">#REF!</definedName>
    <definedName name="____________y5" localSheetId="19">#REF!</definedName>
    <definedName name="____________y5" localSheetId="20">#REF!</definedName>
    <definedName name="____________y5" localSheetId="33">#REF!</definedName>
    <definedName name="____________y5" localSheetId="34">#REF!</definedName>
    <definedName name="____________y5">#REF!</definedName>
    <definedName name="____________y6" localSheetId="12">Scheduled_Payment+Extra_Payment</definedName>
    <definedName name="____________y6" localSheetId="13">Scheduled_Payment+Extra_Payment</definedName>
    <definedName name="____________y6" localSheetId="8">Scheduled_Payment+Extra_Payment</definedName>
    <definedName name="____________y6" localSheetId="9">Scheduled_Payment+Extra_Payment</definedName>
    <definedName name="____________y6" localSheetId="10">Scheduled_Payment+Extra_Payment</definedName>
    <definedName name="____________y6" localSheetId="11">Scheduled_Payment+Extra_Payment</definedName>
    <definedName name="____________y6" localSheetId="153">Scheduled_Payment+Extra_Payment</definedName>
    <definedName name="____________y6" localSheetId="158">Scheduled_Payment+Extra_Payment</definedName>
    <definedName name="____________y6" localSheetId="14">Scheduled_Payment+Extra_Payment</definedName>
    <definedName name="____________y6" localSheetId="19">Scheduled_Payment+Extra_Payment</definedName>
    <definedName name="____________y6" localSheetId="20">Scheduled_Payment+Extra_Payment</definedName>
    <definedName name="____________y6" localSheetId="25">Scheduled_Payment+Extra_Payment</definedName>
    <definedName name="____________y6" localSheetId="27">Scheduled_Payment+Extra_Payment</definedName>
    <definedName name="____________y6" localSheetId="28">Scheduled_Payment+Extra_Payment</definedName>
    <definedName name="____________y6" localSheetId="29">Scheduled_Payment+Extra_Payment</definedName>
    <definedName name="____________y6" localSheetId="30">Scheduled_Payment+Extra_Payment</definedName>
    <definedName name="____________y6" localSheetId="31">Scheduled_Payment+Extra_Payment</definedName>
    <definedName name="____________y6" localSheetId="32">Scheduled_Payment+Extra_Payment</definedName>
    <definedName name="____________y6" localSheetId="33">Scheduled_Payment+Extra_Payment</definedName>
    <definedName name="____________y6" localSheetId="34">Scheduled_Payment+Extra_Payment</definedName>
    <definedName name="____________y6" localSheetId="36">Scheduled_Payment+Extra_Payment</definedName>
    <definedName name="____________y6" localSheetId="37">Scheduled_Payment+Extra_Payment</definedName>
    <definedName name="____________y6" localSheetId="39">Scheduled_Payment+Extra_Payment</definedName>
    <definedName name="____________y6" localSheetId="40">Scheduled_Payment+Extra_Payment</definedName>
    <definedName name="____________y6" localSheetId="41">Scheduled_Payment+Extra_Payment</definedName>
    <definedName name="____________y6" localSheetId="42">Scheduled_Payment+Extra_Payment</definedName>
    <definedName name="____________y6" localSheetId="56">Scheduled_Payment+Extra_Payment</definedName>
    <definedName name="____________y6" localSheetId="45">Scheduled_Payment+Extra_Payment</definedName>
    <definedName name="____________y6" localSheetId="46">Scheduled_Payment+Extra_Payment</definedName>
    <definedName name="____________y6" localSheetId="74">Scheduled_Payment+Extra_Payment</definedName>
    <definedName name="____________y6" localSheetId="90">Scheduled_Payment+Extra_Payment</definedName>
    <definedName name="____________y6" localSheetId="92">Scheduled_Payment+Extra_Payment</definedName>
    <definedName name="____________y6" localSheetId="113">Scheduled_Payment+Extra_Payment</definedName>
    <definedName name="____________y6" localSheetId="114">Scheduled_Payment+Extra_Payment</definedName>
    <definedName name="____________y6" localSheetId="115">Scheduled_Payment+Extra_Payment</definedName>
    <definedName name="____________y6" localSheetId="116">Scheduled_Payment+Extra_Payment</definedName>
    <definedName name="____________y6" localSheetId="117">Scheduled_Payment+Extra_Payment</definedName>
    <definedName name="____________y6" localSheetId="118">Scheduled_Payment+Extra_Payment</definedName>
    <definedName name="____________y6" localSheetId="119">Scheduled_Payment+Extra_Payment</definedName>
    <definedName name="____________y6" localSheetId="120">Scheduled_Payment+Extra_Payment</definedName>
    <definedName name="____________y6" localSheetId="121">Scheduled_Payment+Extra_Payment</definedName>
    <definedName name="____________y6" localSheetId="131">Scheduled_Payment+Extra_Payment</definedName>
    <definedName name="____________y6" localSheetId="134">Scheduled_Payment+Extra_Payment</definedName>
    <definedName name="____________y6" localSheetId="141">Scheduled_Payment+Extra_Payment</definedName>
    <definedName name="____________y6" localSheetId="142">Scheduled_Payment+Extra_Payment</definedName>
    <definedName name="____________y6" localSheetId="149">Scheduled_Payment+Extra_Payment</definedName>
    <definedName name="____________y6" localSheetId="150">Scheduled_Payment+Extra_Payment</definedName>
    <definedName name="____________y6" localSheetId="151">Scheduled_Payment+Extra_Payment</definedName>
    <definedName name="____________y6" localSheetId="125">Scheduled_Payment+Extra_Payment</definedName>
    <definedName name="____________y6" localSheetId="129">Scheduled_Payment+Extra_Payment</definedName>
    <definedName name="____________y6" localSheetId="130">Scheduled_Payment+Extra_Payment</definedName>
    <definedName name="____________y6">Scheduled_Payment+Extra_Payment</definedName>
    <definedName name="____________y7" localSheetId="14">#REF!</definedName>
    <definedName name="____________y7" localSheetId="19">#REF!</definedName>
    <definedName name="____________y7" localSheetId="20">#REF!</definedName>
    <definedName name="____________y7" localSheetId="33">#REF!</definedName>
    <definedName name="____________y7" localSheetId="34">#REF!</definedName>
    <definedName name="____________y7">#REF!</definedName>
    <definedName name="____________z1" localSheetId="14">IF('2.1'!____________z7,[0]!Header_Row+'2.1'!____________z3,[0]!Header_Row)</definedName>
    <definedName name="____________z1" localSheetId="19">IF('2.6'!____________z7,[0]!Header_Row+'2.6'!____________z3,[0]!Header_Row)</definedName>
    <definedName name="____________z1" localSheetId="20">IF('2.7'!____________z7,[0]!Header_Row+'2.7'!____________z3,[0]!Header_Row)</definedName>
    <definedName name="____________z1" localSheetId="25">IF(____________z7,[0]!Header_Row+____________z3,[0]!Header_Row)</definedName>
    <definedName name="____________z1" localSheetId="33">IF('4.8'!____________z7,[0]!Header_Row+'4.8'!____________z3,[0]!Header_Row)</definedName>
    <definedName name="____________z1" localSheetId="34">IF('5.1'!____________z7,[0]!Header_Row+'5.1'!____________z3,[0]!Header_Row)</definedName>
    <definedName name="____________z1">IF(____________z7,[0]!Header_Row+____________z3,[0]!Header_Row)</definedName>
    <definedName name="____________z2" localSheetId="14">IF('2.1'!____________z7,[0]!Header_Row+'2.1'!____________z3,[0]!Header_Row)</definedName>
    <definedName name="____________z2" localSheetId="19">IF('2.6'!____________z7,[0]!Header_Row+'2.6'!____________z3,[0]!Header_Row)</definedName>
    <definedName name="____________z2" localSheetId="20">IF('2.7'!____________z7,[0]!Header_Row+'2.7'!____________z3,[0]!Header_Row)</definedName>
    <definedName name="____________z2" localSheetId="25">IF(____________z7,[0]!Header_Row+____________z3,[0]!Header_Row)</definedName>
    <definedName name="____________z2" localSheetId="33">IF('4.8'!____________z7,[0]!Header_Row+'4.8'!____________z3,[0]!Header_Row)</definedName>
    <definedName name="____________z2" localSheetId="34">IF('5.1'!____________z7,[0]!Header_Row+'5.1'!____________z3,[0]!Header_Row)</definedName>
    <definedName name="____________z2">IF(____________z7,[0]!Header_Row+____________z3,[0]!Header_Row)</definedName>
    <definedName name="____________z3" localSheetId="14">#REF!</definedName>
    <definedName name="____________z3" localSheetId="19">#REF!</definedName>
    <definedName name="____________z3" localSheetId="20">#REF!</definedName>
    <definedName name="____________z3" localSheetId="33">#REF!</definedName>
    <definedName name="____________z3" localSheetId="34">#REF!</definedName>
    <definedName name="____________z3">#REF!</definedName>
    <definedName name="____________z4" localSheetId="14">#REF!</definedName>
    <definedName name="____________z4" localSheetId="19">#REF!</definedName>
    <definedName name="____________z4" localSheetId="20">#REF!</definedName>
    <definedName name="____________z4" localSheetId="33">#REF!</definedName>
    <definedName name="____________z4" localSheetId="34">#REF!</definedName>
    <definedName name="____________z4">#REF!</definedName>
    <definedName name="____________z5" localSheetId="14">#REF!</definedName>
    <definedName name="____________z5" localSheetId="19">#REF!</definedName>
    <definedName name="____________z5" localSheetId="20">#REF!</definedName>
    <definedName name="____________z5" localSheetId="33">#REF!</definedName>
    <definedName name="____________z5" localSheetId="34">#REF!</definedName>
    <definedName name="____________z5">#REF!</definedName>
    <definedName name="____________z6" localSheetId="12">Scheduled_Payment+Extra_Payment</definedName>
    <definedName name="____________z6" localSheetId="13">Scheduled_Payment+Extra_Payment</definedName>
    <definedName name="____________z6" localSheetId="8">Scheduled_Payment+Extra_Payment</definedName>
    <definedName name="____________z6" localSheetId="9">Scheduled_Payment+Extra_Payment</definedName>
    <definedName name="____________z6" localSheetId="10">Scheduled_Payment+Extra_Payment</definedName>
    <definedName name="____________z6" localSheetId="11">Scheduled_Payment+Extra_Payment</definedName>
    <definedName name="____________z6" localSheetId="153">Scheduled_Payment+Extra_Payment</definedName>
    <definedName name="____________z6" localSheetId="158">Scheduled_Payment+Extra_Payment</definedName>
    <definedName name="____________z6" localSheetId="14">Scheduled_Payment+Extra_Payment</definedName>
    <definedName name="____________z6" localSheetId="19">Scheduled_Payment+Extra_Payment</definedName>
    <definedName name="____________z6" localSheetId="20">Scheduled_Payment+Extra_Payment</definedName>
    <definedName name="____________z6" localSheetId="25">Scheduled_Payment+Extra_Payment</definedName>
    <definedName name="____________z6" localSheetId="27">Scheduled_Payment+Extra_Payment</definedName>
    <definedName name="____________z6" localSheetId="28">Scheduled_Payment+Extra_Payment</definedName>
    <definedName name="____________z6" localSheetId="29">Scheduled_Payment+Extra_Payment</definedName>
    <definedName name="____________z6" localSheetId="30">Scheduled_Payment+Extra_Payment</definedName>
    <definedName name="____________z6" localSheetId="31">Scheduled_Payment+Extra_Payment</definedName>
    <definedName name="____________z6" localSheetId="32">Scheduled_Payment+Extra_Payment</definedName>
    <definedName name="____________z6" localSheetId="33">Scheduled_Payment+Extra_Payment</definedName>
    <definedName name="____________z6" localSheetId="34">Scheduled_Payment+Extra_Payment</definedName>
    <definedName name="____________z6" localSheetId="36">Scheduled_Payment+Extra_Payment</definedName>
    <definedName name="____________z6" localSheetId="37">Scheduled_Payment+Extra_Payment</definedName>
    <definedName name="____________z6" localSheetId="39">Scheduled_Payment+Extra_Payment</definedName>
    <definedName name="____________z6" localSheetId="40">Scheduled_Payment+Extra_Payment</definedName>
    <definedName name="____________z6" localSheetId="41">Scheduled_Payment+Extra_Payment</definedName>
    <definedName name="____________z6" localSheetId="42">Scheduled_Payment+Extra_Payment</definedName>
    <definedName name="____________z6" localSheetId="56">Scheduled_Payment+Extra_Payment</definedName>
    <definedName name="____________z6" localSheetId="45">Scheduled_Payment+Extra_Payment</definedName>
    <definedName name="____________z6" localSheetId="46">Scheduled_Payment+Extra_Payment</definedName>
    <definedName name="____________z6" localSheetId="74">Scheduled_Payment+Extra_Payment</definedName>
    <definedName name="____________z6" localSheetId="90">Scheduled_Payment+Extra_Payment</definedName>
    <definedName name="____________z6" localSheetId="92">Scheduled_Payment+Extra_Payment</definedName>
    <definedName name="____________z6" localSheetId="113">Scheduled_Payment+Extra_Payment</definedName>
    <definedName name="____________z6" localSheetId="114">Scheduled_Payment+Extra_Payment</definedName>
    <definedName name="____________z6" localSheetId="115">Scheduled_Payment+Extra_Payment</definedName>
    <definedName name="____________z6" localSheetId="116">Scheduled_Payment+Extra_Payment</definedName>
    <definedName name="____________z6" localSheetId="117">Scheduled_Payment+Extra_Payment</definedName>
    <definedName name="____________z6" localSheetId="118">Scheduled_Payment+Extra_Payment</definedName>
    <definedName name="____________z6" localSheetId="119">Scheduled_Payment+Extra_Payment</definedName>
    <definedName name="____________z6" localSheetId="120">Scheduled_Payment+Extra_Payment</definedName>
    <definedName name="____________z6" localSheetId="121">Scheduled_Payment+Extra_Payment</definedName>
    <definedName name="____________z6" localSheetId="131">Scheduled_Payment+Extra_Payment</definedName>
    <definedName name="____________z6" localSheetId="134">Scheduled_Payment+Extra_Payment</definedName>
    <definedName name="____________z6" localSheetId="141">Scheduled_Payment+Extra_Payment</definedName>
    <definedName name="____________z6" localSheetId="142">Scheduled_Payment+Extra_Payment</definedName>
    <definedName name="____________z6" localSheetId="149">Scheduled_Payment+Extra_Payment</definedName>
    <definedName name="____________z6" localSheetId="150">Scheduled_Payment+Extra_Payment</definedName>
    <definedName name="____________z6" localSheetId="151">Scheduled_Payment+Extra_Payment</definedName>
    <definedName name="____________z6" localSheetId="125">Scheduled_Payment+Extra_Payment</definedName>
    <definedName name="____________z6" localSheetId="129">Scheduled_Payment+Extra_Payment</definedName>
    <definedName name="____________z6" localSheetId="130">Scheduled_Payment+Extra_Payment</definedName>
    <definedName name="____________z6">Scheduled_Payment+Extra_Payment</definedName>
    <definedName name="____________z7" localSheetId="14">#REF!</definedName>
    <definedName name="____________z7" localSheetId="19">#REF!</definedName>
    <definedName name="____________z7" localSheetId="20">#REF!</definedName>
    <definedName name="____________z7" localSheetId="33">#REF!</definedName>
    <definedName name="____________z7" localSheetId="34">#REF!</definedName>
    <definedName name="____________z7">#REF!</definedName>
    <definedName name="___________AFC1" localSheetId="14">#REF!</definedName>
    <definedName name="___________AFC1" localSheetId="19">#REF!</definedName>
    <definedName name="___________AFC1" localSheetId="20">#REF!</definedName>
    <definedName name="___________AFC1" localSheetId="33">#REF!</definedName>
    <definedName name="___________AFC1" localSheetId="34">#REF!</definedName>
    <definedName name="___________AFC1">#REF!</definedName>
    <definedName name="___________AFC3" localSheetId="14">#REF!</definedName>
    <definedName name="___________AFC3" localSheetId="19">#REF!</definedName>
    <definedName name="___________AFC3" localSheetId="20">#REF!</definedName>
    <definedName name="___________AFC3" localSheetId="33">#REF!</definedName>
    <definedName name="___________AFC3" localSheetId="34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ua1">#REF!</definedName>
    <definedName name="___________DMD1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1" localSheetId="14">IF([0]!Values_Entered,[0]!Header_Row+'2.1'!Number_of_Payments,[0]!Header_Row)</definedName>
    <definedName name="__________A1" localSheetId="19">IF([0]!Values_Entered,[0]!Header_Row+'2.6'!Number_of_Payments,[0]!Header_Row)</definedName>
    <definedName name="__________A1" localSheetId="20">IF([0]!Values_Entered,[0]!Header_Row+'2.7'!Number_of_Payments,[0]!Header_Row)</definedName>
    <definedName name="__________A1" localSheetId="25">IF([0]!Values_Entered,[0]!Header_Row+'3.5'!Number_of_Payments,[0]!Header_Row)</definedName>
    <definedName name="__________A1" localSheetId="33">IF([0]!Values_Entered,[0]!Header_Row+'4.8'!Number_of_Payments,[0]!Header_Row)</definedName>
    <definedName name="__________A1" localSheetId="34">IF([0]!Values_Entered,[0]!Header_Row+'5.1'!Number_of_Payments,[0]!Header_Row)</definedName>
    <definedName name="__________A1">IF([0]!Values_Entered,[0]!Header_Row+[0]!Number_of_Payments,[0]!Header_Row)</definedName>
    <definedName name="__________A17000" localSheetId="14">#REF!</definedName>
    <definedName name="__________A17000" localSheetId="19">#REF!</definedName>
    <definedName name="__________A17000" localSheetId="20">#REF!</definedName>
    <definedName name="__________A17000" localSheetId="33">#REF!</definedName>
    <definedName name="__________A17000" localSheetId="34">#REF!</definedName>
    <definedName name="__________A17000">#REF!</definedName>
    <definedName name="__________A20000" localSheetId="14">#REF!</definedName>
    <definedName name="__________A20000" localSheetId="19">#REF!</definedName>
    <definedName name="__________A20000" localSheetId="20">#REF!</definedName>
    <definedName name="__________A20000" localSheetId="33">#REF!</definedName>
    <definedName name="__________A20000" localSheetId="34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ua1">#REF!</definedName>
    <definedName name="__________DMD1">#REF!</definedName>
    <definedName name="__________G1">#REF!</definedName>
    <definedName name="__________i1">#REF!</definedName>
    <definedName name="__________MA2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 localSheetId="14">IF('2.1'!__________v8,[0]!Header_Row+'2.1'!__________v4,[0]!Header_Row)</definedName>
    <definedName name="__________v1" localSheetId="19">IF('2.6'!__________v8,[0]!Header_Row+'2.6'!__________v4,[0]!Header_Row)</definedName>
    <definedName name="__________v1" localSheetId="20">IF('2.7'!__________v8,[0]!Header_Row+'2.7'!__________v4,[0]!Header_Row)</definedName>
    <definedName name="__________v1" localSheetId="25">IF(__________v8,[0]!Header_Row+__________v4,[0]!Header_Row)</definedName>
    <definedName name="__________v1" localSheetId="33">IF('4.8'!__________v8,[0]!Header_Row+'4.8'!__________v4,[0]!Header_Row)</definedName>
    <definedName name="__________v1" localSheetId="34">IF('5.1'!__________v8,[0]!Header_Row+'5.1'!__________v4,[0]!Header_Row)</definedName>
    <definedName name="__________v1">IF(__________v8,[0]!Header_Row+__________v4,[0]!Header_Row)</definedName>
    <definedName name="__________v2" localSheetId="14">IF('2.1'!__________v8,[0]!Header_Row+'2.1'!__________v4,[0]!Header_Row)</definedName>
    <definedName name="__________v2" localSheetId="19">IF('2.6'!__________v8,[0]!Header_Row+'2.6'!__________v4,[0]!Header_Row)</definedName>
    <definedName name="__________v2" localSheetId="20">IF('2.7'!__________v8,[0]!Header_Row+'2.7'!__________v4,[0]!Header_Row)</definedName>
    <definedName name="__________v2" localSheetId="25">IF(__________v8,[0]!Header_Row+__________v4,[0]!Header_Row)</definedName>
    <definedName name="__________v2" localSheetId="33">IF('4.8'!__________v8,[0]!Header_Row+'4.8'!__________v4,[0]!Header_Row)</definedName>
    <definedName name="__________v2" localSheetId="34">IF('5.1'!__________v8,[0]!Header_Row+'5.1'!__________v4,[0]!Header_Row)</definedName>
    <definedName name="__________v2">IF(__________v8,[0]!Header_Row+__________v4,[0]!Header_Row)</definedName>
    <definedName name="__________v4" localSheetId="14">#REF!</definedName>
    <definedName name="__________v4" localSheetId="19">#REF!</definedName>
    <definedName name="__________v4" localSheetId="20">#REF!</definedName>
    <definedName name="__________v4" localSheetId="33">#REF!</definedName>
    <definedName name="__________v4" localSheetId="34">#REF!</definedName>
    <definedName name="__________v4">#REF!</definedName>
    <definedName name="__________v5" localSheetId="14">#REF!</definedName>
    <definedName name="__________v5" localSheetId="19">#REF!</definedName>
    <definedName name="__________v5" localSheetId="20">#REF!</definedName>
    <definedName name="__________v5" localSheetId="33">#REF!</definedName>
    <definedName name="__________v5" localSheetId="34">#REF!</definedName>
    <definedName name="__________v5">#REF!</definedName>
    <definedName name="__________v6" localSheetId="14">#REF!</definedName>
    <definedName name="__________v6" localSheetId="19">#REF!</definedName>
    <definedName name="__________v6" localSheetId="20">#REF!</definedName>
    <definedName name="__________v6" localSheetId="33">#REF!</definedName>
    <definedName name="__________v6" localSheetId="34">#REF!</definedName>
    <definedName name="__________v6">#REF!</definedName>
    <definedName name="__________v7" localSheetId="12">Scheduled_Payment+Extra_Payment</definedName>
    <definedName name="__________v7" localSheetId="13">Scheduled_Payment+Extra_Payment</definedName>
    <definedName name="__________v7" localSheetId="8">Scheduled_Payment+Extra_Payment</definedName>
    <definedName name="__________v7" localSheetId="9">Scheduled_Payment+Extra_Payment</definedName>
    <definedName name="__________v7" localSheetId="10">Scheduled_Payment+Extra_Payment</definedName>
    <definedName name="__________v7" localSheetId="11">Scheduled_Payment+Extra_Payment</definedName>
    <definedName name="__________v7" localSheetId="153">Scheduled_Payment+Extra_Payment</definedName>
    <definedName name="__________v7" localSheetId="158">Scheduled_Payment+Extra_Payment</definedName>
    <definedName name="__________v7" localSheetId="14">Scheduled_Payment+Extra_Payment</definedName>
    <definedName name="__________v7" localSheetId="19">Scheduled_Payment+Extra_Payment</definedName>
    <definedName name="__________v7" localSheetId="20">Scheduled_Payment+Extra_Payment</definedName>
    <definedName name="__________v7" localSheetId="25">Scheduled_Payment+Extra_Payment</definedName>
    <definedName name="__________v7" localSheetId="27">Scheduled_Payment+Extra_Payment</definedName>
    <definedName name="__________v7" localSheetId="28">Scheduled_Payment+Extra_Payment</definedName>
    <definedName name="__________v7" localSheetId="29">Scheduled_Payment+Extra_Payment</definedName>
    <definedName name="__________v7" localSheetId="30">Scheduled_Payment+Extra_Payment</definedName>
    <definedName name="__________v7" localSheetId="31">Scheduled_Payment+Extra_Payment</definedName>
    <definedName name="__________v7" localSheetId="32">Scheduled_Payment+Extra_Payment</definedName>
    <definedName name="__________v7" localSheetId="33">Scheduled_Payment+Extra_Payment</definedName>
    <definedName name="__________v7" localSheetId="34">Scheduled_Payment+Extra_Payment</definedName>
    <definedName name="__________v7" localSheetId="36">Scheduled_Payment+Extra_Payment</definedName>
    <definedName name="__________v7" localSheetId="37">Scheduled_Payment+Extra_Payment</definedName>
    <definedName name="__________v7" localSheetId="39">Scheduled_Payment+Extra_Payment</definedName>
    <definedName name="__________v7" localSheetId="40">Scheduled_Payment+Extra_Payment</definedName>
    <definedName name="__________v7" localSheetId="41">Scheduled_Payment+Extra_Payment</definedName>
    <definedName name="__________v7" localSheetId="42">Scheduled_Payment+Extra_Payment</definedName>
    <definedName name="__________v7" localSheetId="56">Scheduled_Payment+Extra_Payment</definedName>
    <definedName name="__________v7" localSheetId="45">Scheduled_Payment+Extra_Payment</definedName>
    <definedName name="__________v7" localSheetId="46">Scheduled_Payment+Extra_Payment</definedName>
    <definedName name="__________v7" localSheetId="74">Scheduled_Payment+Extra_Payment</definedName>
    <definedName name="__________v7" localSheetId="90">Scheduled_Payment+Extra_Payment</definedName>
    <definedName name="__________v7" localSheetId="92">Scheduled_Payment+Extra_Payment</definedName>
    <definedName name="__________v7" localSheetId="113">Scheduled_Payment+Extra_Payment</definedName>
    <definedName name="__________v7" localSheetId="114">Scheduled_Payment+Extra_Payment</definedName>
    <definedName name="__________v7" localSheetId="115">Scheduled_Payment+Extra_Payment</definedName>
    <definedName name="__________v7" localSheetId="116">Scheduled_Payment+Extra_Payment</definedName>
    <definedName name="__________v7" localSheetId="117">Scheduled_Payment+Extra_Payment</definedName>
    <definedName name="__________v7" localSheetId="118">Scheduled_Payment+Extra_Payment</definedName>
    <definedName name="__________v7" localSheetId="119">Scheduled_Payment+Extra_Payment</definedName>
    <definedName name="__________v7" localSheetId="120">Scheduled_Payment+Extra_Payment</definedName>
    <definedName name="__________v7" localSheetId="121">Scheduled_Payment+Extra_Payment</definedName>
    <definedName name="__________v7" localSheetId="131">Scheduled_Payment+Extra_Payment</definedName>
    <definedName name="__________v7" localSheetId="134">Scheduled_Payment+Extra_Payment</definedName>
    <definedName name="__________v7" localSheetId="141">Scheduled_Payment+Extra_Payment</definedName>
    <definedName name="__________v7" localSheetId="142">Scheduled_Payment+Extra_Payment</definedName>
    <definedName name="__________v7" localSheetId="149">Scheduled_Payment+Extra_Payment</definedName>
    <definedName name="__________v7" localSheetId="150">Scheduled_Payment+Extra_Payment</definedName>
    <definedName name="__________v7" localSheetId="151">Scheduled_Payment+Extra_Payment</definedName>
    <definedName name="__________v7" localSheetId="125">Scheduled_Payment+Extra_Payment</definedName>
    <definedName name="__________v7" localSheetId="129">Scheduled_Payment+Extra_Payment</definedName>
    <definedName name="__________v7" localSheetId="130">Scheduled_Payment+Extra_Payment</definedName>
    <definedName name="__________v7">Scheduled_Payment+Extra_Payment</definedName>
    <definedName name="__________v8" localSheetId="14">#REF!</definedName>
    <definedName name="__________v8" localSheetId="19">#REF!</definedName>
    <definedName name="__________v8" localSheetId="20">#REF!</definedName>
    <definedName name="__________v8" localSheetId="33">#REF!</definedName>
    <definedName name="__________v8" localSheetId="34">#REF!</definedName>
    <definedName name="__________v8">#REF!</definedName>
    <definedName name="__________VPD1" localSheetId="14">#REF!</definedName>
    <definedName name="__________VPD1" localSheetId="19">#REF!</definedName>
    <definedName name="__________VPD1" localSheetId="20">#REF!</definedName>
    <definedName name="__________VPD1" localSheetId="33">#REF!</definedName>
    <definedName name="__________VPD1" localSheetId="34">#REF!</definedName>
    <definedName name="__________VPD1">#REF!</definedName>
    <definedName name="__________VPI1" localSheetId="14">#REF!</definedName>
    <definedName name="__________VPI1" localSheetId="19">#REF!</definedName>
    <definedName name="__________VPI1" localSheetId="20">#REF!</definedName>
    <definedName name="__________VPI1" localSheetId="33">#REF!</definedName>
    <definedName name="__________VPI1" localSheetId="34">#REF!</definedName>
    <definedName name="__________VPI1">#REF!</definedName>
    <definedName name="__________VRA1">#REF!</definedName>
    <definedName name="__________w1" localSheetId="14">IF('2.1'!__________w7,[0]!Header_Row+'2.1'!__________w3,[0]!Header_Row)</definedName>
    <definedName name="__________w1" localSheetId="19">IF('2.6'!__________w7,[0]!Header_Row+'2.6'!__________w3,[0]!Header_Row)</definedName>
    <definedName name="__________w1" localSheetId="20">IF('2.7'!__________w7,[0]!Header_Row+'2.7'!__________w3,[0]!Header_Row)</definedName>
    <definedName name="__________w1" localSheetId="25">IF(__________w7,[0]!Header_Row+__________w3,[0]!Header_Row)</definedName>
    <definedName name="__________w1" localSheetId="33">IF('4.8'!__________w7,[0]!Header_Row+'4.8'!__________w3,[0]!Header_Row)</definedName>
    <definedName name="__________w1" localSheetId="34">IF('5.1'!__________w7,[0]!Header_Row+'5.1'!__________w3,[0]!Header_Row)</definedName>
    <definedName name="__________w1">IF(__________w7,[0]!Header_Row+__________w3,[0]!Header_Row)</definedName>
    <definedName name="__________w2" localSheetId="14">IF('2.1'!__________w7,[0]!Header_Row+'2.1'!__________w3,[0]!Header_Row)</definedName>
    <definedName name="__________w2" localSheetId="19">IF('2.6'!__________w7,[0]!Header_Row+'2.6'!__________w3,[0]!Header_Row)</definedName>
    <definedName name="__________w2" localSheetId="20">IF('2.7'!__________w7,[0]!Header_Row+'2.7'!__________w3,[0]!Header_Row)</definedName>
    <definedName name="__________w2" localSheetId="25">IF(__________w7,[0]!Header_Row+__________w3,[0]!Header_Row)</definedName>
    <definedName name="__________w2" localSheetId="33">IF('4.8'!__________w7,[0]!Header_Row+'4.8'!__________w3,[0]!Header_Row)</definedName>
    <definedName name="__________w2" localSheetId="34">IF('5.1'!__________w7,[0]!Header_Row+'5.1'!__________w3,[0]!Header_Row)</definedName>
    <definedName name="__________w2">IF(__________w7,[0]!Header_Row+__________w3,[0]!Header_Row)</definedName>
    <definedName name="__________w3" localSheetId="14">#REF!</definedName>
    <definedName name="__________w3" localSheetId="19">#REF!</definedName>
    <definedName name="__________w3" localSheetId="20">#REF!</definedName>
    <definedName name="__________w3" localSheetId="33">#REF!</definedName>
    <definedName name="__________w3" localSheetId="34">#REF!</definedName>
    <definedName name="__________w3">#REF!</definedName>
    <definedName name="__________w4" localSheetId="14">#REF!</definedName>
    <definedName name="__________w4" localSheetId="19">#REF!</definedName>
    <definedName name="__________w4" localSheetId="20">#REF!</definedName>
    <definedName name="__________w4" localSheetId="33">#REF!</definedName>
    <definedName name="__________w4" localSheetId="34">#REF!</definedName>
    <definedName name="__________w4">#REF!</definedName>
    <definedName name="__________w5" localSheetId="14">#REF!</definedName>
    <definedName name="__________w5" localSheetId="19">#REF!</definedName>
    <definedName name="__________w5" localSheetId="20">#REF!</definedName>
    <definedName name="__________w5" localSheetId="33">#REF!</definedName>
    <definedName name="__________w5" localSheetId="34">#REF!</definedName>
    <definedName name="__________w5">#REF!</definedName>
    <definedName name="__________w6" localSheetId="12">Scheduled_Payment+Extra_Payment</definedName>
    <definedName name="__________w6" localSheetId="13">Scheduled_Payment+Extra_Payment</definedName>
    <definedName name="__________w6" localSheetId="8">Scheduled_Payment+Extra_Payment</definedName>
    <definedName name="__________w6" localSheetId="9">Scheduled_Payment+Extra_Payment</definedName>
    <definedName name="__________w6" localSheetId="10">Scheduled_Payment+Extra_Payment</definedName>
    <definedName name="__________w6" localSheetId="11">Scheduled_Payment+Extra_Payment</definedName>
    <definedName name="__________w6" localSheetId="153">Scheduled_Payment+Extra_Payment</definedName>
    <definedName name="__________w6" localSheetId="158">Scheduled_Payment+Extra_Payment</definedName>
    <definedName name="__________w6" localSheetId="14">Scheduled_Payment+Extra_Payment</definedName>
    <definedName name="__________w6" localSheetId="19">Scheduled_Payment+Extra_Payment</definedName>
    <definedName name="__________w6" localSheetId="20">Scheduled_Payment+Extra_Payment</definedName>
    <definedName name="__________w6" localSheetId="25">Scheduled_Payment+Extra_Payment</definedName>
    <definedName name="__________w6" localSheetId="27">Scheduled_Payment+Extra_Payment</definedName>
    <definedName name="__________w6" localSheetId="28">Scheduled_Payment+Extra_Payment</definedName>
    <definedName name="__________w6" localSheetId="29">Scheduled_Payment+Extra_Payment</definedName>
    <definedName name="__________w6" localSheetId="30">Scheduled_Payment+Extra_Payment</definedName>
    <definedName name="__________w6" localSheetId="31">Scheduled_Payment+Extra_Payment</definedName>
    <definedName name="__________w6" localSheetId="32">Scheduled_Payment+Extra_Payment</definedName>
    <definedName name="__________w6" localSheetId="33">Scheduled_Payment+Extra_Payment</definedName>
    <definedName name="__________w6" localSheetId="34">Scheduled_Payment+Extra_Payment</definedName>
    <definedName name="__________w6" localSheetId="36">Scheduled_Payment+Extra_Payment</definedName>
    <definedName name="__________w6" localSheetId="37">Scheduled_Payment+Extra_Payment</definedName>
    <definedName name="__________w6" localSheetId="39">Scheduled_Payment+Extra_Payment</definedName>
    <definedName name="__________w6" localSheetId="40">Scheduled_Payment+Extra_Payment</definedName>
    <definedName name="__________w6" localSheetId="41">Scheduled_Payment+Extra_Payment</definedName>
    <definedName name="__________w6" localSheetId="42">Scheduled_Payment+Extra_Payment</definedName>
    <definedName name="__________w6" localSheetId="56">Scheduled_Payment+Extra_Payment</definedName>
    <definedName name="__________w6" localSheetId="45">Scheduled_Payment+Extra_Payment</definedName>
    <definedName name="__________w6" localSheetId="46">Scheduled_Payment+Extra_Payment</definedName>
    <definedName name="__________w6" localSheetId="74">Scheduled_Payment+Extra_Payment</definedName>
    <definedName name="__________w6" localSheetId="90">Scheduled_Payment+Extra_Payment</definedName>
    <definedName name="__________w6" localSheetId="92">Scheduled_Payment+Extra_Payment</definedName>
    <definedName name="__________w6" localSheetId="113">Scheduled_Payment+Extra_Payment</definedName>
    <definedName name="__________w6" localSheetId="114">Scheduled_Payment+Extra_Payment</definedName>
    <definedName name="__________w6" localSheetId="115">Scheduled_Payment+Extra_Payment</definedName>
    <definedName name="__________w6" localSheetId="116">Scheduled_Payment+Extra_Payment</definedName>
    <definedName name="__________w6" localSheetId="117">Scheduled_Payment+Extra_Payment</definedName>
    <definedName name="__________w6" localSheetId="118">Scheduled_Payment+Extra_Payment</definedName>
    <definedName name="__________w6" localSheetId="119">Scheduled_Payment+Extra_Payment</definedName>
    <definedName name="__________w6" localSheetId="120">Scheduled_Payment+Extra_Payment</definedName>
    <definedName name="__________w6" localSheetId="121">Scheduled_Payment+Extra_Payment</definedName>
    <definedName name="__________w6" localSheetId="131">Scheduled_Payment+Extra_Payment</definedName>
    <definedName name="__________w6" localSheetId="134">Scheduled_Payment+Extra_Payment</definedName>
    <definedName name="__________w6" localSheetId="141">Scheduled_Payment+Extra_Payment</definedName>
    <definedName name="__________w6" localSheetId="142">Scheduled_Payment+Extra_Payment</definedName>
    <definedName name="__________w6" localSheetId="149">Scheduled_Payment+Extra_Payment</definedName>
    <definedName name="__________w6" localSheetId="150">Scheduled_Payment+Extra_Payment</definedName>
    <definedName name="__________w6" localSheetId="151">Scheduled_Payment+Extra_Payment</definedName>
    <definedName name="__________w6" localSheetId="125">Scheduled_Payment+Extra_Payment</definedName>
    <definedName name="__________w6" localSheetId="129">Scheduled_Payment+Extra_Payment</definedName>
    <definedName name="__________w6" localSheetId="130">Scheduled_Payment+Extra_Payment</definedName>
    <definedName name="__________w6">Scheduled_Payment+Extra_Payment</definedName>
    <definedName name="__________w7" localSheetId="14">#REF!</definedName>
    <definedName name="__________w7" localSheetId="19">#REF!</definedName>
    <definedName name="__________w7" localSheetId="20">#REF!</definedName>
    <definedName name="__________w7" localSheetId="33">#REF!</definedName>
    <definedName name="__________w7" localSheetId="34">#REF!</definedName>
    <definedName name="__________w7">#REF!</definedName>
    <definedName name="__________X1" localSheetId="14">IF('2.1'!__________X7,[0]!Header_Row+'2.1'!__________X3,[0]!Header_Row)</definedName>
    <definedName name="__________X1" localSheetId="19">IF('2.6'!__________X7,[0]!Header_Row+'2.6'!__________X3,[0]!Header_Row)</definedName>
    <definedName name="__________X1" localSheetId="20">IF('2.7'!__________X7,[0]!Header_Row+'2.7'!__________X3,[0]!Header_Row)</definedName>
    <definedName name="__________X1" localSheetId="25">IF(__________X7,[0]!Header_Row+__________X3,[0]!Header_Row)</definedName>
    <definedName name="__________X1" localSheetId="33">IF('4.8'!__________X7,[0]!Header_Row+'4.8'!__________X3,[0]!Header_Row)</definedName>
    <definedName name="__________X1" localSheetId="34">IF('5.1'!__________X7,[0]!Header_Row+'5.1'!__________X3,[0]!Header_Row)</definedName>
    <definedName name="__________X1">IF(__________X7,[0]!Header_Row+__________X3,[0]!Header_Row)</definedName>
    <definedName name="__________X2" localSheetId="14">IF('2.1'!__________X7,[0]!Header_Row+'2.1'!__________X3,[0]!Header_Row)</definedName>
    <definedName name="__________X2" localSheetId="19">IF('2.6'!__________X7,[0]!Header_Row+'2.6'!__________X3,[0]!Header_Row)</definedName>
    <definedName name="__________X2" localSheetId="20">IF('2.7'!__________X7,[0]!Header_Row+'2.7'!__________X3,[0]!Header_Row)</definedName>
    <definedName name="__________X2" localSheetId="25">IF(__________X7,[0]!Header_Row+__________X3,[0]!Header_Row)</definedName>
    <definedName name="__________X2" localSheetId="33">IF('4.8'!__________X7,[0]!Header_Row+'4.8'!__________X3,[0]!Header_Row)</definedName>
    <definedName name="__________X2" localSheetId="34">IF('5.1'!__________X7,[0]!Header_Row+'5.1'!__________X3,[0]!Header_Row)</definedName>
    <definedName name="__________X2">IF(__________X7,[0]!Header_Row+__________X3,[0]!Header_Row)</definedName>
    <definedName name="__________X3" localSheetId="14">#REF!</definedName>
    <definedName name="__________X3" localSheetId="19">#REF!</definedName>
    <definedName name="__________X3" localSheetId="20">#REF!</definedName>
    <definedName name="__________X3" localSheetId="33">#REF!</definedName>
    <definedName name="__________X3" localSheetId="34">#REF!</definedName>
    <definedName name="__________X3">#REF!</definedName>
    <definedName name="__________X4" localSheetId="14">#REF!</definedName>
    <definedName name="__________X4" localSheetId="19">#REF!</definedName>
    <definedName name="__________X4" localSheetId="20">#REF!</definedName>
    <definedName name="__________X4" localSheetId="33">#REF!</definedName>
    <definedName name="__________X4" localSheetId="34">#REF!</definedName>
    <definedName name="__________X4">#REF!</definedName>
    <definedName name="__________X5" localSheetId="14">#REF!</definedName>
    <definedName name="__________X5" localSheetId="19">#REF!</definedName>
    <definedName name="__________X5" localSheetId="20">#REF!</definedName>
    <definedName name="__________X5" localSheetId="33">#REF!</definedName>
    <definedName name="__________X5" localSheetId="34">#REF!</definedName>
    <definedName name="__________X5">#REF!</definedName>
    <definedName name="__________X6" localSheetId="12">Scheduled_Payment+Extra_Payment</definedName>
    <definedName name="__________X6" localSheetId="13">Scheduled_Payment+Extra_Payment</definedName>
    <definedName name="__________X6" localSheetId="8">Scheduled_Payment+Extra_Payment</definedName>
    <definedName name="__________X6" localSheetId="9">Scheduled_Payment+Extra_Payment</definedName>
    <definedName name="__________X6" localSheetId="10">Scheduled_Payment+Extra_Payment</definedName>
    <definedName name="__________X6" localSheetId="11">Scheduled_Payment+Extra_Payment</definedName>
    <definedName name="__________X6" localSheetId="153">Scheduled_Payment+Extra_Payment</definedName>
    <definedName name="__________X6" localSheetId="158">Scheduled_Payment+Extra_Payment</definedName>
    <definedName name="__________X6" localSheetId="14">Scheduled_Payment+Extra_Payment</definedName>
    <definedName name="__________X6" localSheetId="19">Scheduled_Payment+Extra_Payment</definedName>
    <definedName name="__________X6" localSheetId="20">Scheduled_Payment+Extra_Payment</definedName>
    <definedName name="__________X6" localSheetId="25">Scheduled_Payment+Extra_Payment</definedName>
    <definedName name="__________X6" localSheetId="27">Scheduled_Payment+Extra_Payment</definedName>
    <definedName name="__________X6" localSheetId="28">Scheduled_Payment+Extra_Payment</definedName>
    <definedName name="__________X6" localSheetId="29">Scheduled_Payment+Extra_Payment</definedName>
    <definedName name="__________X6" localSheetId="30">Scheduled_Payment+Extra_Payment</definedName>
    <definedName name="__________X6" localSheetId="31">Scheduled_Payment+Extra_Payment</definedName>
    <definedName name="__________X6" localSheetId="32">Scheduled_Payment+Extra_Payment</definedName>
    <definedName name="__________X6" localSheetId="33">Scheduled_Payment+Extra_Payment</definedName>
    <definedName name="__________X6" localSheetId="34">Scheduled_Payment+Extra_Payment</definedName>
    <definedName name="__________X6" localSheetId="36">Scheduled_Payment+Extra_Payment</definedName>
    <definedName name="__________X6" localSheetId="37">Scheduled_Payment+Extra_Payment</definedName>
    <definedName name="__________X6" localSheetId="39">Scheduled_Payment+Extra_Payment</definedName>
    <definedName name="__________X6" localSheetId="40">Scheduled_Payment+Extra_Payment</definedName>
    <definedName name="__________X6" localSheetId="41">Scheduled_Payment+Extra_Payment</definedName>
    <definedName name="__________X6" localSheetId="42">Scheduled_Payment+Extra_Payment</definedName>
    <definedName name="__________X6" localSheetId="56">Scheduled_Payment+Extra_Payment</definedName>
    <definedName name="__________X6" localSheetId="45">Scheduled_Payment+Extra_Payment</definedName>
    <definedName name="__________X6" localSheetId="46">Scheduled_Payment+Extra_Payment</definedName>
    <definedName name="__________X6" localSheetId="74">Scheduled_Payment+Extra_Payment</definedName>
    <definedName name="__________X6" localSheetId="90">Scheduled_Payment+Extra_Payment</definedName>
    <definedName name="__________X6" localSheetId="92">Scheduled_Payment+Extra_Payment</definedName>
    <definedName name="__________X6" localSheetId="113">Scheduled_Payment+Extra_Payment</definedName>
    <definedName name="__________X6" localSheetId="114">Scheduled_Payment+Extra_Payment</definedName>
    <definedName name="__________X6" localSheetId="115">Scheduled_Payment+Extra_Payment</definedName>
    <definedName name="__________X6" localSheetId="116">Scheduled_Payment+Extra_Payment</definedName>
    <definedName name="__________X6" localSheetId="117">Scheduled_Payment+Extra_Payment</definedName>
    <definedName name="__________X6" localSheetId="118">Scheduled_Payment+Extra_Payment</definedName>
    <definedName name="__________X6" localSheetId="119">Scheduled_Payment+Extra_Payment</definedName>
    <definedName name="__________X6" localSheetId="120">Scheduled_Payment+Extra_Payment</definedName>
    <definedName name="__________X6" localSheetId="121">Scheduled_Payment+Extra_Payment</definedName>
    <definedName name="__________X6" localSheetId="131">Scheduled_Payment+Extra_Payment</definedName>
    <definedName name="__________X6" localSheetId="134">Scheduled_Payment+Extra_Payment</definedName>
    <definedName name="__________X6" localSheetId="141">Scheduled_Payment+Extra_Payment</definedName>
    <definedName name="__________X6" localSheetId="142">Scheduled_Payment+Extra_Payment</definedName>
    <definedName name="__________X6" localSheetId="149">Scheduled_Payment+Extra_Payment</definedName>
    <definedName name="__________X6" localSheetId="150">Scheduled_Payment+Extra_Payment</definedName>
    <definedName name="__________X6" localSheetId="151">Scheduled_Payment+Extra_Payment</definedName>
    <definedName name="__________X6" localSheetId="125">Scheduled_Payment+Extra_Payment</definedName>
    <definedName name="__________X6" localSheetId="129">Scheduled_Payment+Extra_Payment</definedName>
    <definedName name="__________X6" localSheetId="130">Scheduled_Payment+Extra_Payment</definedName>
    <definedName name="__________X6">Scheduled_Payment+Extra_Payment</definedName>
    <definedName name="__________X7" localSheetId="14">#REF!</definedName>
    <definedName name="__________X7" localSheetId="19">#REF!</definedName>
    <definedName name="__________X7" localSheetId="20">#REF!</definedName>
    <definedName name="__________X7" localSheetId="33">#REF!</definedName>
    <definedName name="__________X7" localSheetId="34">#REF!</definedName>
    <definedName name="__________X7">#REF!</definedName>
    <definedName name="__________y1" localSheetId="14">IF('2.1'!____________y7,[0]!Header_Row+'2.1'!____________y3,[0]!Header_Row)</definedName>
    <definedName name="__________y1" localSheetId="19">IF('2.6'!____________y7,[0]!Header_Row+'2.6'!____________y3,[0]!Header_Row)</definedName>
    <definedName name="__________y1" localSheetId="20">IF('2.7'!____________y7,[0]!Header_Row+'2.7'!____________y3,[0]!Header_Row)</definedName>
    <definedName name="__________y1" localSheetId="25">IF(____________y7,[0]!Header_Row+____________y3,[0]!Header_Row)</definedName>
    <definedName name="__________y1" localSheetId="33">IF('4.8'!____________y7,[0]!Header_Row+'4.8'!____________y3,[0]!Header_Row)</definedName>
    <definedName name="__________y1" localSheetId="34">IF('5.1'!____________y7,[0]!Header_Row+'5.1'!____________y3,[0]!Header_Row)</definedName>
    <definedName name="__________y1">IF(____________y7,[0]!Header_Row+____________y3,[0]!Header_Row)</definedName>
    <definedName name="__________y2" localSheetId="14">IF('2.1'!__________y7,[0]!Header_Row+'2.1'!__________y3,[0]!Header_Row)</definedName>
    <definedName name="__________y2" localSheetId="19">IF('2.6'!__________y7,[0]!Header_Row+'2.6'!__________y3,[0]!Header_Row)</definedName>
    <definedName name="__________y2" localSheetId="20">IF('2.7'!__________y7,[0]!Header_Row+'2.7'!__________y3,[0]!Header_Row)</definedName>
    <definedName name="__________y2" localSheetId="25">IF(__________y7,[0]!Header_Row+__________y3,[0]!Header_Row)</definedName>
    <definedName name="__________y2" localSheetId="33">IF('4.8'!__________y7,[0]!Header_Row+'4.8'!__________y3,[0]!Header_Row)</definedName>
    <definedName name="__________y2" localSheetId="34">IF('5.1'!__________y7,[0]!Header_Row+'5.1'!__________y3,[0]!Header_Row)</definedName>
    <definedName name="__________y2">IF(__________y7,[0]!Header_Row+__________y3,[0]!Header_Row)</definedName>
    <definedName name="__________y3" localSheetId="14">#REF!</definedName>
    <definedName name="__________y3" localSheetId="19">#REF!</definedName>
    <definedName name="__________y3" localSheetId="20">#REF!</definedName>
    <definedName name="__________y3" localSheetId="33">#REF!</definedName>
    <definedName name="__________y3" localSheetId="34">#REF!</definedName>
    <definedName name="__________y3">#REF!</definedName>
    <definedName name="__________y4" localSheetId="14">#REF!</definedName>
    <definedName name="__________y4" localSheetId="19">#REF!</definedName>
    <definedName name="__________y4" localSheetId="20">#REF!</definedName>
    <definedName name="__________y4" localSheetId="33">#REF!</definedName>
    <definedName name="__________y4" localSheetId="34">#REF!</definedName>
    <definedName name="__________y4">#REF!</definedName>
    <definedName name="__________y5" localSheetId="14">#REF!</definedName>
    <definedName name="__________y5" localSheetId="19">#REF!</definedName>
    <definedName name="__________y5" localSheetId="20">#REF!</definedName>
    <definedName name="__________y5" localSheetId="33">#REF!</definedName>
    <definedName name="__________y5" localSheetId="34">#REF!</definedName>
    <definedName name="__________y5">#REF!</definedName>
    <definedName name="__________y6" localSheetId="12">Scheduled_Payment+Extra_Payment</definedName>
    <definedName name="__________y6" localSheetId="13">Scheduled_Payment+Extra_Payment</definedName>
    <definedName name="__________y6" localSheetId="8">Scheduled_Payment+Extra_Payment</definedName>
    <definedName name="__________y6" localSheetId="9">Scheduled_Payment+Extra_Payment</definedName>
    <definedName name="__________y6" localSheetId="10">Scheduled_Payment+Extra_Payment</definedName>
    <definedName name="__________y6" localSheetId="11">Scheduled_Payment+Extra_Payment</definedName>
    <definedName name="__________y6" localSheetId="153">Scheduled_Payment+Extra_Payment</definedName>
    <definedName name="__________y6" localSheetId="158">Scheduled_Payment+Extra_Payment</definedName>
    <definedName name="__________y6" localSheetId="14">Scheduled_Payment+Extra_Payment</definedName>
    <definedName name="__________y6" localSheetId="19">Scheduled_Payment+Extra_Payment</definedName>
    <definedName name="__________y6" localSheetId="20">Scheduled_Payment+Extra_Payment</definedName>
    <definedName name="__________y6" localSheetId="25">Scheduled_Payment+Extra_Payment</definedName>
    <definedName name="__________y6" localSheetId="27">Scheduled_Payment+Extra_Payment</definedName>
    <definedName name="__________y6" localSheetId="28">Scheduled_Payment+Extra_Payment</definedName>
    <definedName name="__________y6" localSheetId="29">Scheduled_Payment+Extra_Payment</definedName>
    <definedName name="__________y6" localSheetId="30">Scheduled_Payment+Extra_Payment</definedName>
    <definedName name="__________y6" localSheetId="31">Scheduled_Payment+Extra_Payment</definedName>
    <definedName name="__________y6" localSheetId="32">Scheduled_Payment+Extra_Payment</definedName>
    <definedName name="__________y6" localSheetId="33">Scheduled_Payment+Extra_Payment</definedName>
    <definedName name="__________y6" localSheetId="34">Scheduled_Payment+Extra_Payment</definedName>
    <definedName name="__________y6" localSheetId="36">Scheduled_Payment+Extra_Payment</definedName>
    <definedName name="__________y6" localSheetId="37">Scheduled_Payment+Extra_Payment</definedName>
    <definedName name="__________y6" localSheetId="39">Scheduled_Payment+Extra_Payment</definedName>
    <definedName name="__________y6" localSheetId="40">Scheduled_Payment+Extra_Payment</definedName>
    <definedName name="__________y6" localSheetId="41">Scheduled_Payment+Extra_Payment</definedName>
    <definedName name="__________y6" localSheetId="42">Scheduled_Payment+Extra_Payment</definedName>
    <definedName name="__________y6" localSheetId="56">Scheduled_Payment+Extra_Payment</definedName>
    <definedName name="__________y6" localSheetId="45">Scheduled_Payment+Extra_Payment</definedName>
    <definedName name="__________y6" localSheetId="46">Scheduled_Payment+Extra_Payment</definedName>
    <definedName name="__________y6" localSheetId="74">Scheduled_Payment+Extra_Payment</definedName>
    <definedName name="__________y6" localSheetId="90">Scheduled_Payment+Extra_Payment</definedName>
    <definedName name="__________y6" localSheetId="92">Scheduled_Payment+Extra_Payment</definedName>
    <definedName name="__________y6" localSheetId="113">Scheduled_Payment+Extra_Payment</definedName>
    <definedName name="__________y6" localSheetId="114">Scheduled_Payment+Extra_Payment</definedName>
    <definedName name="__________y6" localSheetId="115">Scheduled_Payment+Extra_Payment</definedName>
    <definedName name="__________y6" localSheetId="116">Scheduled_Payment+Extra_Payment</definedName>
    <definedName name="__________y6" localSheetId="117">Scheduled_Payment+Extra_Payment</definedName>
    <definedName name="__________y6" localSheetId="118">Scheduled_Payment+Extra_Payment</definedName>
    <definedName name="__________y6" localSheetId="119">Scheduled_Payment+Extra_Payment</definedName>
    <definedName name="__________y6" localSheetId="120">Scheduled_Payment+Extra_Payment</definedName>
    <definedName name="__________y6" localSheetId="121">Scheduled_Payment+Extra_Payment</definedName>
    <definedName name="__________y6" localSheetId="131">Scheduled_Payment+Extra_Payment</definedName>
    <definedName name="__________y6" localSheetId="134">Scheduled_Payment+Extra_Payment</definedName>
    <definedName name="__________y6" localSheetId="141">Scheduled_Payment+Extra_Payment</definedName>
    <definedName name="__________y6" localSheetId="142">Scheduled_Payment+Extra_Payment</definedName>
    <definedName name="__________y6" localSheetId="149">Scheduled_Payment+Extra_Payment</definedName>
    <definedName name="__________y6" localSheetId="150">Scheduled_Payment+Extra_Payment</definedName>
    <definedName name="__________y6" localSheetId="151">Scheduled_Payment+Extra_Payment</definedName>
    <definedName name="__________y6" localSheetId="125">Scheduled_Payment+Extra_Payment</definedName>
    <definedName name="__________y6" localSheetId="129">Scheduled_Payment+Extra_Payment</definedName>
    <definedName name="__________y6" localSheetId="130">Scheduled_Payment+Extra_Payment</definedName>
    <definedName name="__________y6">Scheduled_Payment+Extra_Payment</definedName>
    <definedName name="__________y7" localSheetId="14">#REF!</definedName>
    <definedName name="__________y7" localSheetId="19">#REF!</definedName>
    <definedName name="__________y7" localSheetId="20">#REF!</definedName>
    <definedName name="__________y7" localSheetId="33">#REF!</definedName>
    <definedName name="__________y7" localSheetId="34">#REF!</definedName>
    <definedName name="__________y7">#REF!</definedName>
    <definedName name="__________z1" localSheetId="14">IF('2.1'!__________z7,[0]!Header_Row+'2.1'!__________z3,[0]!Header_Row)</definedName>
    <definedName name="__________z1" localSheetId="19">IF('2.6'!__________z7,[0]!Header_Row+'2.6'!__________z3,[0]!Header_Row)</definedName>
    <definedName name="__________z1" localSheetId="20">IF('2.7'!__________z7,[0]!Header_Row+'2.7'!__________z3,[0]!Header_Row)</definedName>
    <definedName name="__________z1" localSheetId="25">IF(__________z7,[0]!Header_Row+__________z3,[0]!Header_Row)</definedName>
    <definedName name="__________z1" localSheetId="33">IF('4.8'!__________z7,[0]!Header_Row+'4.8'!__________z3,[0]!Header_Row)</definedName>
    <definedName name="__________z1" localSheetId="34">IF('5.1'!__________z7,[0]!Header_Row+'5.1'!__________z3,[0]!Header_Row)</definedName>
    <definedName name="__________z1">IF(__________z7,[0]!Header_Row+__________z3,[0]!Header_Row)</definedName>
    <definedName name="__________z2" localSheetId="14">IF('2.1'!__________z7,[0]!Header_Row+'2.1'!__________z3,[0]!Header_Row)</definedName>
    <definedName name="__________z2" localSheetId="19">IF('2.6'!__________z7,[0]!Header_Row+'2.6'!__________z3,[0]!Header_Row)</definedName>
    <definedName name="__________z2" localSheetId="20">IF('2.7'!__________z7,[0]!Header_Row+'2.7'!__________z3,[0]!Header_Row)</definedName>
    <definedName name="__________z2" localSheetId="25">IF(__________z7,[0]!Header_Row+__________z3,[0]!Header_Row)</definedName>
    <definedName name="__________z2" localSheetId="33">IF('4.8'!__________z7,[0]!Header_Row+'4.8'!__________z3,[0]!Header_Row)</definedName>
    <definedName name="__________z2" localSheetId="34">IF('5.1'!__________z7,[0]!Header_Row+'5.1'!__________z3,[0]!Header_Row)</definedName>
    <definedName name="__________z2">IF(__________z7,[0]!Header_Row+__________z3,[0]!Header_Row)</definedName>
    <definedName name="__________z3" localSheetId="14">#REF!</definedName>
    <definedName name="__________z3" localSheetId="19">#REF!</definedName>
    <definedName name="__________z3" localSheetId="20">#REF!</definedName>
    <definedName name="__________z3" localSheetId="33">#REF!</definedName>
    <definedName name="__________z3" localSheetId="34">#REF!</definedName>
    <definedName name="__________z3">#REF!</definedName>
    <definedName name="__________z4" localSheetId="14">#REF!</definedName>
    <definedName name="__________z4" localSheetId="19">#REF!</definedName>
    <definedName name="__________z4" localSheetId="20">#REF!</definedName>
    <definedName name="__________z4" localSheetId="33">#REF!</definedName>
    <definedName name="__________z4" localSheetId="34">#REF!</definedName>
    <definedName name="__________z4">#REF!</definedName>
    <definedName name="__________z5" localSheetId="14">#REF!</definedName>
    <definedName name="__________z5" localSheetId="19">#REF!</definedName>
    <definedName name="__________z5" localSheetId="20">#REF!</definedName>
    <definedName name="__________z5" localSheetId="33">#REF!</definedName>
    <definedName name="__________z5" localSheetId="34">#REF!</definedName>
    <definedName name="__________z5">#REF!</definedName>
    <definedName name="__________z6" localSheetId="12">Scheduled_Payment+Extra_Payment</definedName>
    <definedName name="__________z6" localSheetId="13">Scheduled_Payment+Extra_Payment</definedName>
    <definedName name="__________z6" localSheetId="8">Scheduled_Payment+Extra_Payment</definedName>
    <definedName name="__________z6" localSheetId="9">Scheduled_Payment+Extra_Payment</definedName>
    <definedName name="__________z6" localSheetId="10">Scheduled_Payment+Extra_Payment</definedName>
    <definedName name="__________z6" localSheetId="11">Scheduled_Payment+Extra_Payment</definedName>
    <definedName name="__________z6" localSheetId="153">Scheduled_Payment+Extra_Payment</definedName>
    <definedName name="__________z6" localSheetId="158">Scheduled_Payment+Extra_Payment</definedName>
    <definedName name="__________z6" localSheetId="14">Scheduled_Payment+Extra_Payment</definedName>
    <definedName name="__________z6" localSheetId="19">Scheduled_Payment+Extra_Payment</definedName>
    <definedName name="__________z6" localSheetId="20">Scheduled_Payment+Extra_Payment</definedName>
    <definedName name="__________z6" localSheetId="25">Scheduled_Payment+Extra_Payment</definedName>
    <definedName name="__________z6" localSheetId="27">Scheduled_Payment+Extra_Payment</definedName>
    <definedName name="__________z6" localSheetId="28">Scheduled_Payment+Extra_Payment</definedName>
    <definedName name="__________z6" localSheetId="29">Scheduled_Payment+Extra_Payment</definedName>
    <definedName name="__________z6" localSheetId="30">Scheduled_Payment+Extra_Payment</definedName>
    <definedName name="__________z6" localSheetId="31">Scheduled_Payment+Extra_Payment</definedName>
    <definedName name="__________z6" localSheetId="32">Scheduled_Payment+Extra_Payment</definedName>
    <definedName name="__________z6" localSheetId="33">Scheduled_Payment+Extra_Payment</definedName>
    <definedName name="__________z6" localSheetId="34">Scheduled_Payment+Extra_Payment</definedName>
    <definedName name="__________z6" localSheetId="36">Scheduled_Payment+Extra_Payment</definedName>
    <definedName name="__________z6" localSheetId="37">Scheduled_Payment+Extra_Payment</definedName>
    <definedName name="__________z6" localSheetId="39">Scheduled_Payment+Extra_Payment</definedName>
    <definedName name="__________z6" localSheetId="40">Scheduled_Payment+Extra_Payment</definedName>
    <definedName name="__________z6" localSheetId="41">Scheduled_Payment+Extra_Payment</definedName>
    <definedName name="__________z6" localSheetId="42">Scheduled_Payment+Extra_Payment</definedName>
    <definedName name="__________z6" localSheetId="56">Scheduled_Payment+Extra_Payment</definedName>
    <definedName name="__________z6" localSheetId="45">Scheduled_Payment+Extra_Payment</definedName>
    <definedName name="__________z6" localSheetId="46">Scheduled_Payment+Extra_Payment</definedName>
    <definedName name="__________z6" localSheetId="74">Scheduled_Payment+Extra_Payment</definedName>
    <definedName name="__________z6" localSheetId="90">Scheduled_Payment+Extra_Payment</definedName>
    <definedName name="__________z6" localSheetId="92">Scheduled_Payment+Extra_Payment</definedName>
    <definedName name="__________z6" localSheetId="113">Scheduled_Payment+Extra_Payment</definedName>
    <definedName name="__________z6" localSheetId="114">Scheduled_Payment+Extra_Payment</definedName>
    <definedName name="__________z6" localSheetId="115">Scheduled_Payment+Extra_Payment</definedName>
    <definedName name="__________z6" localSheetId="116">Scheduled_Payment+Extra_Payment</definedName>
    <definedName name="__________z6" localSheetId="117">Scheduled_Payment+Extra_Payment</definedName>
    <definedName name="__________z6" localSheetId="118">Scheduled_Payment+Extra_Payment</definedName>
    <definedName name="__________z6" localSheetId="119">Scheduled_Payment+Extra_Payment</definedName>
    <definedName name="__________z6" localSheetId="120">Scheduled_Payment+Extra_Payment</definedName>
    <definedName name="__________z6" localSheetId="121">Scheduled_Payment+Extra_Payment</definedName>
    <definedName name="__________z6" localSheetId="131">Scheduled_Payment+Extra_Payment</definedName>
    <definedName name="__________z6" localSheetId="134">Scheduled_Payment+Extra_Payment</definedName>
    <definedName name="__________z6" localSheetId="141">Scheduled_Payment+Extra_Payment</definedName>
    <definedName name="__________z6" localSheetId="142">Scheduled_Payment+Extra_Payment</definedName>
    <definedName name="__________z6" localSheetId="149">Scheduled_Payment+Extra_Payment</definedName>
    <definedName name="__________z6" localSheetId="150">Scheduled_Payment+Extra_Payment</definedName>
    <definedName name="__________z6" localSheetId="151">Scheduled_Payment+Extra_Payment</definedName>
    <definedName name="__________z6" localSheetId="125">Scheduled_Payment+Extra_Payment</definedName>
    <definedName name="__________z6" localSheetId="129">Scheduled_Payment+Extra_Payment</definedName>
    <definedName name="__________z6" localSheetId="130">Scheduled_Payment+Extra_Payment</definedName>
    <definedName name="__________z6">Scheduled_Payment+Extra_Payment</definedName>
    <definedName name="__________z7" localSheetId="14">#REF!</definedName>
    <definedName name="__________z7" localSheetId="19">#REF!</definedName>
    <definedName name="__________z7" localSheetId="20">#REF!</definedName>
    <definedName name="__________z7" localSheetId="33">#REF!</definedName>
    <definedName name="__________z7" localSheetId="34">#REF!</definedName>
    <definedName name="__________z7">#REF!</definedName>
    <definedName name="_________AFC1" localSheetId="14">#REF!</definedName>
    <definedName name="_________AFC1" localSheetId="19">#REF!</definedName>
    <definedName name="_________AFC1" localSheetId="20">#REF!</definedName>
    <definedName name="_________AFC1" localSheetId="33">#REF!</definedName>
    <definedName name="_________AFC1" localSheetId="34">#REF!</definedName>
    <definedName name="_________AFC1">#REF!</definedName>
    <definedName name="_________AFC3" localSheetId="14">#REF!</definedName>
    <definedName name="_________AFC3" localSheetId="19">#REF!</definedName>
    <definedName name="_________AFC3" localSheetId="20">#REF!</definedName>
    <definedName name="_________AFC3" localSheetId="33">#REF!</definedName>
    <definedName name="_________AFC3" localSheetId="34">#REF!</definedName>
    <definedName name="_________AFC3">#REF!</definedName>
    <definedName name="_________AFC5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ua1">#REF!</definedName>
    <definedName name="_________DMD1">#REF!</definedName>
    <definedName name="_________EST6">#REF!</definedName>
    <definedName name="_________i1">#REF!</definedName>
    <definedName name="_________IPC2002">#REF!</definedName>
    <definedName name="_________key2" hidden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VPD1">#REF!</definedName>
    <definedName name="_________VPI1">#REF!</definedName>
    <definedName name="_________VRA1">#REF!</definedName>
    <definedName name="________A1" localSheetId="14">IF([0]!Values_Entered,[0]!Header_Row+'2.1'!Number_of_Payments,[0]!Header_Row)</definedName>
    <definedName name="________A1" localSheetId="19">IF([0]!Values_Entered,[0]!Header_Row+'2.6'!Number_of_Payments,[0]!Header_Row)</definedName>
    <definedName name="________A1" localSheetId="20">IF([0]!Values_Entered,[0]!Header_Row+'2.7'!Number_of_Payments,[0]!Header_Row)</definedName>
    <definedName name="________A1" localSheetId="25">IF([0]!Values_Entered,[0]!Header_Row+'3.5'!Number_of_Payments,[0]!Header_Row)</definedName>
    <definedName name="________A1" localSheetId="33">IF([0]!Values_Entered,[0]!Header_Row+'4.8'!Number_of_Payments,[0]!Header_Row)</definedName>
    <definedName name="________A1" localSheetId="34">IF([0]!Values_Entered,[0]!Header_Row+'5.1'!Number_of_Payments,[0]!Header_Row)</definedName>
    <definedName name="________A1">IF([0]!Values_Entered,[0]!Header_Row+[0]!Number_of_Payments,[0]!Header_Row)</definedName>
    <definedName name="________A17000" localSheetId="14">#REF!</definedName>
    <definedName name="________A17000" localSheetId="19">#REF!</definedName>
    <definedName name="________A17000" localSheetId="20">#REF!</definedName>
    <definedName name="________A17000" localSheetId="33">#REF!</definedName>
    <definedName name="________A17000" localSheetId="34">#REF!</definedName>
    <definedName name="________A17000">#REF!</definedName>
    <definedName name="________A20000" localSheetId="14">#REF!</definedName>
    <definedName name="________A20000" localSheetId="19">#REF!</definedName>
    <definedName name="________A20000" localSheetId="20">#REF!</definedName>
    <definedName name="________A20000" localSheetId="33">#REF!</definedName>
    <definedName name="________A20000" localSheetId="34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ua1">#REF!</definedName>
    <definedName name="________DMD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localSheetId="14">{"TAB1",#N/A,TRUE,"GENERAL";"TAB2",#N/A,TRUE,"GENERAL";"TAB3",#N/A,TRUE,"GENERAL";"TAB4",#N/A,TRUE,"GENERAL";"TAB5",#N/A,TRUE,"GENERAL"}</definedName>
    <definedName name="________r" localSheetId="19">{"TAB1",#N/A,TRUE,"GENERAL";"TAB2",#N/A,TRUE,"GENERAL";"TAB3",#N/A,TRUE,"GENERAL";"TAB4",#N/A,TRUE,"GENERAL";"TAB5",#N/A,TRUE,"GENERAL"}</definedName>
    <definedName name="________r" localSheetId="20">{"TAB1",#N/A,TRUE,"GENERAL";"TAB2",#N/A,TRUE,"GENERAL";"TAB3",#N/A,TRUE,"GENERAL";"TAB4",#N/A,TRUE,"GENERAL";"TAB5",#N/A,TRUE,"GENERAL"}</definedName>
    <definedName name="________r" localSheetId="25">{"TAB1",#N/A,TRUE,"GENERAL";"TAB2",#N/A,TRUE,"GENERAL";"TAB3",#N/A,TRUE,"GENERAL";"TAB4",#N/A,TRUE,"GENERAL";"TAB5",#N/A,TRUE,"GENERAL"}</definedName>
    <definedName name="________r" localSheetId="33">{"TAB1",#N/A,TRUE,"GENERAL";"TAB2",#N/A,TRUE,"GENERAL";"TAB3",#N/A,TRUE,"GENERAL";"TAB4",#N/A,TRUE,"GENERAL";"TAB5",#N/A,TRUE,"GENERAL"}</definedName>
    <definedName name="________r" localSheetId="34">{"TAB1",#N/A,TRUE,"GENERAL";"TAB2",#N/A,TRUE,"GENERAL";"TAB3",#N/A,TRUE,"GENERAL";"TAB4",#N/A,TRUE,"GENERAL";"TAB5",#N/A,TRUE,"GENERAL"}</definedName>
    <definedName name="________r">{"TAB1",#N/A,TRUE,"GENERAL";"TAB2",#N/A,TRUE,"GENERAL";"TAB3",#N/A,TRUE,"GENERAL";"TAB4",#N/A,TRUE,"GENERAL";"TAB5",#N/A,TRUE,"GENERAL"}</definedName>
    <definedName name="________r4r" localSheetId="14">{"via1",#N/A,TRUE,"general";"via2",#N/A,TRUE,"general";"via3",#N/A,TRUE,"general"}</definedName>
    <definedName name="________r4r" localSheetId="19">{"via1",#N/A,TRUE,"general";"via2",#N/A,TRUE,"general";"via3",#N/A,TRUE,"general"}</definedName>
    <definedName name="________r4r" localSheetId="20">{"via1",#N/A,TRUE,"general";"via2",#N/A,TRUE,"general";"via3",#N/A,TRUE,"general"}</definedName>
    <definedName name="________r4r" localSheetId="25">{"via1",#N/A,TRUE,"general";"via2",#N/A,TRUE,"general";"via3",#N/A,TRUE,"general"}</definedName>
    <definedName name="________r4r" localSheetId="33">{"via1",#N/A,TRUE,"general";"via2",#N/A,TRUE,"general";"via3",#N/A,TRUE,"general"}</definedName>
    <definedName name="________r4r" localSheetId="34">{"via1",#N/A,TRUE,"general";"via2",#N/A,TRUE,"general";"via3",#N/A,TRUE,"general"}</definedName>
    <definedName name="________r4r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v1" localSheetId="14">IF('2.1'!________v8,[0]!Header_Row+'2.1'!________v4,[0]!Header_Row)</definedName>
    <definedName name="________v1" localSheetId="19">IF('2.6'!________v8,[0]!Header_Row+'2.6'!________v4,[0]!Header_Row)</definedName>
    <definedName name="________v1" localSheetId="20">IF('2.7'!________v8,[0]!Header_Row+'2.7'!________v4,[0]!Header_Row)</definedName>
    <definedName name="________v1" localSheetId="25">IF(________v8,[0]!Header_Row+________v4,[0]!Header_Row)</definedName>
    <definedName name="________v1" localSheetId="33">IF('4.8'!________v8,[0]!Header_Row+'4.8'!________v4,[0]!Header_Row)</definedName>
    <definedName name="________v1" localSheetId="34">IF('5.1'!________v8,[0]!Header_Row+'5.1'!________v4,[0]!Header_Row)</definedName>
    <definedName name="________v1">IF(________v8,[0]!Header_Row+________v4,[0]!Header_Row)</definedName>
    <definedName name="________v2" localSheetId="14">IF('2.1'!________v8,[0]!Header_Row+'2.1'!________v4,[0]!Header_Row)</definedName>
    <definedName name="________v2" localSheetId="19">IF('2.6'!________v8,[0]!Header_Row+'2.6'!________v4,[0]!Header_Row)</definedName>
    <definedName name="________v2" localSheetId="20">IF('2.7'!________v8,[0]!Header_Row+'2.7'!________v4,[0]!Header_Row)</definedName>
    <definedName name="________v2" localSheetId="25">IF(________v8,[0]!Header_Row+________v4,[0]!Header_Row)</definedName>
    <definedName name="________v2" localSheetId="33">IF('4.8'!________v8,[0]!Header_Row+'4.8'!________v4,[0]!Header_Row)</definedName>
    <definedName name="________v2" localSheetId="34">IF('5.1'!________v8,[0]!Header_Row+'5.1'!________v4,[0]!Header_Row)</definedName>
    <definedName name="________v2">IF(________v8,[0]!Header_Row+________v4,[0]!Header_Row)</definedName>
    <definedName name="________v4" localSheetId="14">#REF!</definedName>
    <definedName name="________v4" localSheetId="19">#REF!</definedName>
    <definedName name="________v4" localSheetId="20">#REF!</definedName>
    <definedName name="________v4" localSheetId="33">#REF!</definedName>
    <definedName name="________v4" localSheetId="34">#REF!</definedName>
    <definedName name="________v4">#REF!</definedName>
    <definedName name="________v5" localSheetId="14">#REF!</definedName>
    <definedName name="________v5" localSheetId="19">#REF!</definedName>
    <definedName name="________v5" localSheetId="20">#REF!</definedName>
    <definedName name="________v5" localSheetId="33">#REF!</definedName>
    <definedName name="________v5" localSheetId="34">#REF!</definedName>
    <definedName name="________v5">#REF!</definedName>
    <definedName name="________v6" localSheetId="14">#REF!</definedName>
    <definedName name="________v6" localSheetId="19">#REF!</definedName>
    <definedName name="________v6" localSheetId="20">#REF!</definedName>
    <definedName name="________v6" localSheetId="33">#REF!</definedName>
    <definedName name="________v6" localSheetId="34">#REF!</definedName>
    <definedName name="________v6">#REF!</definedName>
    <definedName name="________v7" localSheetId="12">Scheduled_Payment+Extra_Payment</definedName>
    <definedName name="________v7" localSheetId="13">Scheduled_Payment+Extra_Payment</definedName>
    <definedName name="________v7" localSheetId="8">Scheduled_Payment+Extra_Payment</definedName>
    <definedName name="________v7" localSheetId="9">Scheduled_Payment+Extra_Payment</definedName>
    <definedName name="________v7" localSheetId="10">Scheduled_Payment+Extra_Payment</definedName>
    <definedName name="________v7" localSheetId="11">Scheduled_Payment+Extra_Payment</definedName>
    <definedName name="________v7" localSheetId="153">Scheduled_Payment+Extra_Payment</definedName>
    <definedName name="________v7" localSheetId="158">Scheduled_Payment+Extra_Payment</definedName>
    <definedName name="________v7" localSheetId="14">Scheduled_Payment+Extra_Payment</definedName>
    <definedName name="________v7" localSheetId="19">Scheduled_Payment+Extra_Payment</definedName>
    <definedName name="________v7" localSheetId="20">Scheduled_Payment+Extra_Payment</definedName>
    <definedName name="________v7" localSheetId="25">Scheduled_Payment+Extra_Payment</definedName>
    <definedName name="________v7" localSheetId="27">Scheduled_Payment+Extra_Payment</definedName>
    <definedName name="________v7" localSheetId="28">Scheduled_Payment+Extra_Payment</definedName>
    <definedName name="________v7" localSheetId="29">Scheduled_Payment+Extra_Payment</definedName>
    <definedName name="________v7" localSheetId="30">Scheduled_Payment+Extra_Payment</definedName>
    <definedName name="________v7" localSheetId="31">Scheduled_Payment+Extra_Payment</definedName>
    <definedName name="________v7" localSheetId="32">Scheduled_Payment+Extra_Payment</definedName>
    <definedName name="________v7" localSheetId="33">Scheduled_Payment+Extra_Payment</definedName>
    <definedName name="________v7" localSheetId="34">Scheduled_Payment+Extra_Payment</definedName>
    <definedName name="________v7" localSheetId="36">Scheduled_Payment+Extra_Payment</definedName>
    <definedName name="________v7" localSheetId="37">Scheduled_Payment+Extra_Payment</definedName>
    <definedName name="________v7" localSheetId="39">Scheduled_Payment+Extra_Payment</definedName>
    <definedName name="________v7" localSheetId="40">Scheduled_Payment+Extra_Payment</definedName>
    <definedName name="________v7" localSheetId="41">Scheduled_Payment+Extra_Payment</definedName>
    <definedName name="________v7" localSheetId="42">Scheduled_Payment+Extra_Payment</definedName>
    <definedName name="________v7" localSheetId="56">Scheduled_Payment+Extra_Payment</definedName>
    <definedName name="________v7" localSheetId="45">Scheduled_Payment+Extra_Payment</definedName>
    <definedName name="________v7" localSheetId="46">Scheduled_Payment+Extra_Payment</definedName>
    <definedName name="________v7" localSheetId="74">Scheduled_Payment+Extra_Payment</definedName>
    <definedName name="________v7" localSheetId="90">Scheduled_Payment+Extra_Payment</definedName>
    <definedName name="________v7" localSheetId="92">Scheduled_Payment+Extra_Payment</definedName>
    <definedName name="________v7" localSheetId="113">Scheduled_Payment+Extra_Payment</definedName>
    <definedName name="________v7" localSheetId="114">Scheduled_Payment+Extra_Payment</definedName>
    <definedName name="________v7" localSheetId="115">Scheduled_Payment+Extra_Payment</definedName>
    <definedName name="________v7" localSheetId="116">Scheduled_Payment+Extra_Payment</definedName>
    <definedName name="________v7" localSheetId="117">Scheduled_Payment+Extra_Payment</definedName>
    <definedName name="________v7" localSheetId="118">Scheduled_Payment+Extra_Payment</definedName>
    <definedName name="________v7" localSheetId="119">Scheduled_Payment+Extra_Payment</definedName>
    <definedName name="________v7" localSheetId="120">Scheduled_Payment+Extra_Payment</definedName>
    <definedName name="________v7" localSheetId="121">Scheduled_Payment+Extra_Payment</definedName>
    <definedName name="________v7" localSheetId="131">Scheduled_Payment+Extra_Payment</definedName>
    <definedName name="________v7" localSheetId="134">Scheduled_Payment+Extra_Payment</definedName>
    <definedName name="________v7" localSheetId="141">Scheduled_Payment+Extra_Payment</definedName>
    <definedName name="________v7" localSheetId="142">Scheduled_Payment+Extra_Payment</definedName>
    <definedName name="________v7" localSheetId="149">Scheduled_Payment+Extra_Payment</definedName>
    <definedName name="________v7" localSheetId="150">Scheduled_Payment+Extra_Payment</definedName>
    <definedName name="________v7" localSheetId="151">Scheduled_Payment+Extra_Payment</definedName>
    <definedName name="________v7" localSheetId="125">Scheduled_Payment+Extra_Payment</definedName>
    <definedName name="________v7" localSheetId="129">Scheduled_Payment+Extra_Payment</definedName>
    <definedName name="________v7" localSheetId="130">Scheduled_Payment+Extra_Payment</definedName>
    <definedName name="________v7">Scheduled_Payment+Extra_Payment</definedName>
    <definedName name="________v8" localSheetId="14">#REF!</definedName>
    <definedName name="________v8" localSheetId="19">#REF!</definedName>
    <definedName name="________v8" localSheetId="20">#REF!</definedName>
    <definedName name="________v8" localSheetId="33">#REF!</definedName>
    <definedName name="________v8" localSheetId="34">#REF!</definedName>
    <definedName name="________v8">#REF!</definedName>
    <definedName name="________VPD1" localSheetId="14">#REF!</definedName>
    <definedName name="________VPD1" localSheetId="19">#REF!</definedName>
    <definedName name="________VPD1" localSheetId="20">#REF!</definedName>
    <definedName name="________VPD1" localSheetId="33">#REF!</definedName>
    <definedName name="________VPD1" localSheetId="34">#REF!</definedName>
    <definedName name="________VPD1">#REF!</definedName>
    <definedName name="________VPI1" localSheetId="14">#REF!</definedName>
    <definedName name="________VPI1" localSheetId="19">#REF!</definedName>
    <definedName name="________VPI1" localSheetId="20">#REF!</definedName>
    <definedName name="________VPI1" localSheetId="33">#REF!</definedName>
    <definedName name="________VPI1" localSheetId="34">#REF!</definedName>
    <definedName name="________VPI1">#REF!</definedName>
    <definedName name="________VRA1">#REF!</definedName>
    <definedName name="________w1" localSheetId="14">IF('2.1'!________w7,[0]!Header_Row+'2.1'!________w3,[0]!Header_Row)</definedName>
    <definedName name="________w1" localSheetId="19">IF('2.6'!________w7,[0]!Header_Row+'2.6'!________w3,[0]!Header_Row)</definedName>
    <definedName name="________w1" localSheetId="20">IF('2.7'!________w7,[0]!Header_Row+'2.7'!________w3,[0]!Header_Row)</definedName>
    <definedName name="________w1" localSheetId="25">IF(________w7,[0]!Header_Row+________w3,[0]!Header_Row)</definedName>
    <definedName name="________w1" localSheetId="33">IF('4.8'!________w7,[0]!Header_Row+'4.8'!________w3,[0]!Header_Row)</definedName>
    <definedName name="________w1" localSheetId="34">IF('5.1'!________w7,[0]!Header_Row+'5.1'!________w3,[0]!Header_Row)</definedName>
    <definedName name="________w1">IF(________w7,[0]!Header_Row+________w3,[0]!Header_Row)</definedName>
    <definedName name="________w2" localSheetId="14">IF('2.1'!________w7,[0]!Header_Row+'2.1'!________w3,[0]!Header_Row)</definedName>
    <definedName name="________w2" localSheetId="19">IF('2.6'!________w7,[0]!Header_Row+'2.6'!________w3,[0]!Header_Row)</definedName>
    <definedName name="________w2" localSheetId="20">IF('2.7'!________w7,[0]!Header_Row+'2.7'!________w3,[0]!Header_Row)</definedName>
    <definedName name="________w2" localSheetId="25">IF(________w7,[0]!Header_Row+________w3,[0]!Header_Row)</definedName>
    <definedName name="________w2" localSheetId="33">IF('4.8'!________w7,[0]!Header_Row+'4.8'!________w3,[0]!Header_Row)</definedName>
    <definedName name="________w2" localSheetId="34">IF('5.1'!________w7,[0]!Header_Row+'5.1'!________w3,[0]!Header_Row)</definedName>
    <definedName name="________w2">IF(________w7,[0]!Header_Row+________w3,[0]!Header_Row)</definedName>
    <definedName name="________w3" localSheetId="14">#REF!</definedName>
    <definedName name="________w3" localSheetId="19">#REF!</definedName>
    <definedName name="________w3" localSheetId="20">#REF!</definedName>
    <definedName name="________w3" localSheetId="33">#REF!</definedName>
    <definedName name="________w3" localSheetId="34">#REF!</definedName>
    <definedName name="________w3">#REF!</definedName>
    <definedName name="________w4" localSheetId="14">#REF!</definedName>
    <definedName name="________w4" localSheetId="19">#REF!</definedName>
    <definedName name="________w4" localSheetId="20">#REF!</definedName>
    <definedName name="________w4" localSheetId="33">#REF!</definedName>
    <definedName name="________w4" localSheetId="34">#REF!</definedName>
    <definedName name="________w4">#REF!</definedName>
    <definedName name="________w5" localSheetId="14">#REF!</definedName>
    <definedName name="________w5" localSheetId="19">#REF!</definedName>
    <definedName name="________w5" localSheetId="20">#REF!</definedName>
    <definedName name="________w5" localSheetId="33">#REF!</definedName>
    <definedName name="________w5" localSheetId="34">#REF!</definedName>
    <definedName name="________w5">#REF!</definedName>
    <definedName name="________w6" localSheetId="12">Scheduled_Payment+Extra_Payment</definedName>
    <definedName name="________w6" localSheetId="13">Scheduled_Payment+Extra_Payment</definedName>
    <definedName name="________w6" localSheetId="8">Scheduled_Payment+Extra_Payment</definedName>
    <definedName name="________w6" localSheetId="9">Scheduled_Payment+Extra_Payment</definedName>
    <definedName name="________w6" localSheetId="10">Scheduled_Payment+Extra_Payment</definedName>
    <definedName name="________w6" localSheetId="11">Scheduled_Payment+Extra_Payment</definedName>
    <definedName name="________w6" localSheetId="153">Scheduled_Payment+Extra_Payment</definedName>
    <definedName name="________w6" localSheetId="158">Scheduled_Payment+Extra_Payment</definedName>
    <definedName name="________w6" localSheetId="14">Scheduled_Payment+Extra_Payment</definedName>
    <definedName name="________w6" localSheetId="19">Scheduled_Payment+Extra_Payment</definedName>
    <definedName name="________w6" localSheetId="20">Scheduled_Payment+Extra_Payment</definedName>
    <definedName name="________w6" localSheetId="25">Scheduled_Payment+Extra_Payment</definedName>
    <definedName name="________w6" localSheetId="27">Scheduled_Payment+Extra_Payment</definedName>
    <definedName name="________w6" localSheetId="28">Scheduled_Payment+Extra_Payment</definedName>
    <definedName name="________w6" localSheetId="29">Scheduled_Payment+Extra_Payment</definedName>
    <definedName name="________w6" localSheetId="30">Scheduled_Payment+Extra_Payment</definedName>
    <definedName name="________w6" localSheetId="31">Scheduled_Payment+Extra_Payment</definedName>
    <definedName name="________w6" localSheetId="32">Scheduled_Payment+Extra_Payment</definedName>
    <definedName name="________w6" localSheetId="33">Scheduled_Payment+Extra_Payment</definedName>
    <definedName name="________w6" localSheetId="34">Scheduled_Payment+Extra_Payment</definedName>
    <definedName name="________w6" localSheetId="36">Scheduled_Payment+Extra_Payment</definedName>
    <definedName name="________w6" localSheetId="37">Scheduled_Payment+Extra_Payment</definedName>
    <definedName name="________w6" localSheetId="39">Scheduled_Payment+Extra_Payment</definedName>
    <definedName name="________w6" localSheetId="40">Scheduled_Payment+Extra_Payment</definedName>
    <definedName name="________w6" localSheetId="41">Scheduled_Payment+Extra_Payment</definedName>
    <definedName name="________w6" localSheetId="42">Scheduled_Payment+Extra_Payment</definedName>
    <definedName name="________w6" localSheetId="56">Scheduled_Payment+Extra_Payment</definedName>
    <definedName name="________w6" localSheetId="45">Scheduled_Payment+Extra_Payment</definedName>
    <definedName name="________w6" localSheetId="46">Scheduled_Payment+Extra_Payment</definedName>
    <definedName name="________w6" localSheetId="74">Scheduled_Payment+Extra_Payment</definedName>
    <definedName name="________w6" localSheetId="90">Scheduled_Payment+Extra_Payment</definedName>
    <definedName name="________w6" localSheetId="92">Scheduled_Payment+Extra_Payment</definedName>
    <definedName name="________w6" localSheetId="113">Scheduled_Payment+Extra_Payment</definedName>
    <definedName name="________w6" localSheetId="114">Scheduled_Payment+Extra_Payment</definedName>
    <definedName name="________w6" localSheetId="115">Scheduled_Payment+Extra_Payment</definedName>
    <definedName name="________w6" localSheetId="116">Scheduled_Payment+Extra_Payment</definedName>
    <definedName name="________w6" localSheetId="117">Scheduled_Payment+Extra_Payment</definedName>
    <definedName name="________w6" localSheetId="118">Scheduled_Payment+Extra_Payment</definedName>
    <definedName name="________w6" localSheetId="119">Scheduled_Payment+Extra_Payment</definedName>
    <definedName name="________w6" localSheetId="120">Scheduled_Payment+Extra_Payment</definedName>
    <definedName name="________w6" localSheetId="121">Scheduled_Payment+Extra_Payment</definedName>
    <definedName name="________w6" localSheetId="131">Scheduled_Payment+Extra_Payment</definedName>
    <definedName name="________w6" localSheetId="134">Scheduled_Payment+Extra_Payment</definedName>
    <definedName name="________w6" localSheetId="141">Scheduled_Payment+Extra_Payment</definedName>
    <definedName name="________w6" localSheetId="142">Scheduled_Payment+Extra_Payment</definedName>
    <definedName name="________w6" localSheetId="149">Scheduled_Payment+Extra_Payment</definedName>
    <definedName name="________w6" localSheetId="150">Scheduled_Payment+Extra_Payment</definedName>
    <definedName name="________w6" localSheetId="151">Scheduled_Payment+Extra_Payment</definedName>
    <definedName name="________w6" localSheetId="125">Scheduled_Payment+Extra_Payment</definedName>
    <definedName name="________w6" localSheetId="129">Scheduled_Payment+Extra_Payment</definedName>
    <definedName name="________w6" localSheetId="130">Scheduled_Payment+Extra_Payment</definedName>
    <definedName name="________w6">Scheduled_Payment+Extra_Payment</definedName>
    <definedName name="________w7" localSheetId="14">#REF!</definedName>
    <definedName name="________w7" localSheetId="19">#REF!</definedName>
    <definedName name="________w7" localSheetId="20">#REF!</definedName>
    <definedName name="________w7" localSheetId="33">#REF!</definedName>
    <definedName name="________w7" localSheetId="34">#REF!</definedName>
    <definedName name="________w7">#REF!</definedName>
    <definedName name="________X1" localSheetId="14">IF('2.1'!________X7,[0]!Header_Row+'2.1'!________X3,[0]!Header_Row)</definedName>
    <definedName name="________X1" localSheetId="19">IF('2.6'!________X7,[0]!Header_Row+'2.6'!________X3,[0]!Header_Row)</definedName>
    <definedName name="________X1" localSheetId="20">IF('2.7'!________X7,[0]!Header_Row+'2.7'!________X3,[0]!Header_Row)</definedName>
    <definedName name="________X1" localSheetId="25">IF(________X7,[0]!Header_Row+________X3,[0]!Header_Row)</definedName>
    <definedName name="________X1" localSheetId="33">IF('4.8'!________X7,[0]!Header_Row+'4.8'!________X3,[0]!Header_Row)</definedName>
    <definedName name="________X1" localSheetId="34">IF('5.1'!________X7,[0]!Header_Row+'5.1'!________X3,[0]!Header_Row)</definedName>
    <definedName name="________X1">IF(________X7,[0]!Header_Row+________X3,[0]!Header_Row)</definedName>
    <definedName name="________X2" localSheetId="14">IF('2.1'!________X7,[0]!Header_Row+'2.1'!________X3,[0]!Header_Row)</definedName>
    <definedName name="________X2" localSheetId="19">IF('2.6'!________X7,[0]!Header_Row+'2.6'!________X3,[0]!Header_Row)</definedName>
    <definedName name="________X2" localSheetId="20">IF('2.7'!________X7,[0]!Header_Row+'2.7'!________X3,[0]!Header_Row)</definedName>
    <definedName name="________X2" localSheetId="25">IF(________X7,[0]!Header_Row+________X3,[0]!Header_Row)</definedName>
    <definedName name="________X2" localSheetId="33">IF('4.8'!________X7,[0]!Header_Row+'4.8'!________X3,[0]!Header_Row)</definedName>
    <definedName name="________X2" localSheetId="34">IF('5.1'!________X7,[0]!Header_Row+'5.1'!________X3,[0]!Header_Row)</definedName>
    <definedName name="________X2">IF(________X7,[0]!Header_Row+________X3,[0]!Header_Row)</definedName>
    <definedName name="________X3" localSheetId="14">#REF!</definedName>
    <definedName name="________X3" localSheetId="19">#REF!</definedName>
    <definedName name="________X3" localSheetId="20">#REF!</definedName>
    <definedName name="________X3" localSheetId="33">#REF!</definedName>
    <definedName name="________X3" localSheetId="34">#REF!</definedName>
    <definedName name="________X3">#REF!</definedName>
    <definedName name="________X4" localSheetId="14">#REF!</definedName>
    <definedName name="________X4" localSheetId="19">#REF!</definedName>
    <definedName name="________X4" localSheetId="20">#REF!</definedName>
    <definedName name="________X4" localSheetId="33">#REF!</definedName>
    <definedName name="________X4" localSheetId="34">#REF!</definedName>
    <definedName name="________X4">#REF!</definedName>
    <definedName name="________X5" localSheetId="14">#REF!</definedName>
    <definedName name="________X5" localSheetId="19">#REF!</definedName>
    <definedName name="________X5" localSheetId="20">#REF!</definedName>
    <definedName name="________X5" localSheetId="33">#REF!</definedName>
    <definedName name="________X5" localSheetId="34">#REF!</definedName>
    <definedName name="________X5">#REF!</definedName>
    <definedName name="________X6" localSheetId="12">Scheduled_Payment+Extra_Payment</definedName>
    <definedName name="________X6" localSheetId="13">Scheduled_Payment+Extra_Payment</definedName>
    <definedName name="________X6" localSheetId="8">Scheduled_Payment+Extra_Payment</definedName>
    <definedName name="________X6" localSheetId="9">Scheduled_Payment+Extra_Payment</definedName>
    <definedName name="________X6" localSheetId="10">Scheduled_Payment+Extra_Payment</definedName>
    <definedName name="________X6" localSheetId="11">Scheduled_Payment+Extra_Payment</definedName>
    <definedName name="________X6" localSheetId="153">Scheduled_Payment+Extra_Payment</definedName>
    <definedName name="________X6" localSheetId="158">Scheduled_Payment+Extra_Payment</definedName>
    <definedName name="________X6" localSheetId="14">Scheduled_Payment+Extra_Payment</definedName>
    <definedName name="________X6" localSheetId="19">Scheduled_Payment+Extra_Payment</definedName>
    <definedName name="________X6" localSheetId="20">Scheduled_Payment+Extra_Payment</definedName>
    <definedName name="________X6" localSheetId="25">Scheduled_Payment+Extra_Payment</definedName>
    <definedName name="________X6" localSheetId="27">Scheduled_Payment+Extra_Payment</definedName>
    <definedName name="________X6" localSheetId="28">Scheduled_Payment+Extra_Payment</definedName>
    <definedName name="________X6" localSheetId="29">Scheduled_Payment+Extra_Payment</definedName>
    <definedName name="________X6" localSheetId="30">Scheduled_Payment+Extra_Payment</definedName>
    <definedName name="________X6" localSheetId="31">Scheduled_Payment+Extra_Payment</definedName>
    <definedName name="________X6" localSheetId="32">Scheduled_Payment+Extra_Payment</definedName>
    <definedName name="________X6" localSheetId="33">Scheduled_Payment+Extra_Payment</definedName>
    <definedName name="________X6" localSheetId="34">Scheduled_Payment+Extra_Payment</definedName>
    <definedName name="________X6" localSheetId="36">Scheduled_Payment+Extra_Payment</definedName>
    <definedName name="________X6" localSheetId="37">Scheduled_Payment+Extra_Payment</definedName>
    <definedName name="________X6" localSheetId="39">Scheduled_Payment+Extra_Payment</definedName>
    <definedName name="________X6" localSheetId="40">Scheduled_Payment+Extra_Payment</definedName>
    <definedName name="________X6" localSheetId="41">Scheduled_Payment+Extra_Payment</definedName>
    <definedName name="________X6" localSheetId="42">Scheduled_Payment+Extra_Payment</definedName>
    <definedName name="________X6" localSheetId="56">Scheduled_Payment+Extra_Payment</definedName>
    <definedName name="________X6" localSheetId="45">Scheduled_Payment+Extra_Payment</definedName>
    <definedName name="________X6" localSheetId="46">Scheduled_Payment+Extra_Payment</definedName>
    <definedName name="________X6" localSheetId="74">Scheduled_Payment+Extra_Payment</definedName>
    <definedName name="________X6" localSheetId="90">Scheduled_Payment+Extra_Payment</definedName>
    <definedName name="________X6" localSheetId="92">Scheduled_Payment+Extra_Payment</definedName>
    <definedName name="________X6" localSheetId="113">Scheduled_Payment+Extra_Payment</definedName>
    <definedName name="________X6" localSheetId="114">Scheduled_Payment+Extra_Payment</definedName>
    <definedName name="________X6" localSheetId="115">Scheduled_Payment+Extra_Payment</definedName>
    <definedName name="________X6" localSheetId="116">Scheduled_Payment+Extra_Payment</definedName>
    <definedName name="________X6" localSheetId="117">Scheduled_Payment+Extra_Payment</definedName>
    <definedName name="________X6" localSheetId="118">Scheduled_Payment+Extra_Payment</definedName>
    <definedName name="________X6" localSheetId="119">Scheduled_Payment+Extra_Payment</definedName>
    <definedName name="________X6" localSheetId="120">Scheduled_Payment+Extra_Payment</definedName>
    <definedName name="________X6" localSheetId="121">Scheduled_Payment+Extra_Payment</definedName>
    <definedName name="________X6" localSheetId="131">Scheduled_Payment+Extra_Payment</definedName>
    <definedName name="________X6" localSheetId="134">Scheduled_Payment+Extra_Payment</definedName>
    <definedName name="________X6" localSheetId="141">Scheduled_Payment+Extra_Payment</definedName>
    <definedName name="________X6" localSheetId="142">Scheduled_Payment+Extra_Payment</definedName>
    <definedName name="________X6" localSheetId="149">Scheduled_Payment+Extra_Payment</definedName>
    <definedName name="________X6" localSheetId="150">Scheduled_Payment+Extra_Payment</definedName>
    <definedName name="________X6" localSheetId="151">Scheduled_Payment+Extra_Payment</definedName>
    <definedName name="________X6" localSheetId="125">Scheduled_Payment+Extra_Payment</definedName>
    <definedName name="________X6" localSheetId="129">Scheduled_Payment+Extra_Payment</definedName>
    <definedName name="________X6" localSheetId="130">Scheduled_Payment+Extra_Payment</definedName>
    <definedName name="________X6">Scheduled_Payment+Extra_Payment</definedName>
    <definedName name="________X7" localSheetId="14">#REF!</definedName>
    <definedName name="________X7" localSheetId="19">#REF!</definedName>
    <definedName name="________X7" localSheetId="20">#REF!</definedName>
    <definedName name="________X7" localSheetId="33">#REF!</definedName>
    <definedName name="________X7" localSheetId="34">#REF!</definedName>
    <definedName name="________X7">#REF!</definedName>
    <definedName name="________y1" localSheetId="14">IF('2.1'!__________y7,[0]!Header_Row+'2.1'!__________y3,[0]!Header_Row)</definedName>
    <definedName name="________y1" localSheetId="19">IF('2.6'!__________y7,[0]!Header_Row+'2.6'!__________y3,[0]!Header_Row)</definedName>
    <definedName name="________y1" localSheetId="20">IF('2.7'!__________y7,[0]!Header_Row+'2.7'!__________y3,[0]!Header_Row)</definedName>
    <definedName name="________y1" localSheetId="25">IF(__________y7,[0]!Header_Row+__________y3,[0]!Header_Row)</definedName>
    <definedName name="________y1" localSheetId="33">IF('4.8'!__________y7,[0]!Header_Row+'4.8'!__________y3,[0]!Header_Row)</definedName>
    <definedName name="________y1" localSheetId="34">IF('5.1'!__________y7,[0]!Header_Row+'5.1'!__________y3,[0]!Header_Row)</definedName>
    <definedName name="________y1">IF(__________y7,[0]!Header_Row+__________y3,[0]!Header_Row)</definedName>
    <definedName name="________y2" localSheetId="14">IF('2.1'!________y7,[0]!Header_Row+'2.1'!________y3,[0]!Header_Row)</definedName>
    <definedName name="________y2" localSheetId="19">IF('2.6'!________y7,[0]!Header_Row+'2.6'!________y3,[0]!Header_Row)</definedName>
    <definedName name="________y2" localSheetId="20">IF('2.7'!________y7,[0]!Header_Row+'2.7'!________y3,[0]!Header_Row)</definedName>
    <definedName name="________y2" localSheetId="25">IF(________y7,[0]!Header_Row+________y3,[0]!Header_Row)</definedName>
    <definedName name="________y2" localSheetId="33">IF('4.8'!________y7,[0]!Header_Row+'4.8'!________y3,[0]!Header_Row)</definedName>
    <definedName name="________y2" localSheetId="34">IF('5.1'!________y7,[0]!Header_Row+'5.1'!________y3,[0]!Header_Row)</definedName>
    <definedName name="________y2">IF(________y7,[0]!Header_Row+________y3,[0]!Header_Row)</definedName>
    <definedName name="________y3" localSheetId="14">#REF!</definedName>
    <definedName name="________y3" localSheetId="19">#REF!</definedName>
    <definedName name="________y3" localSheetId="20">#REF!</definedName>
    <definedName name="________y3" localSheetId="33">#REF!</definedName>
    <definedName name="________y3" localSheetId="34">#REF!</definedName>
    <definedName name="________y3">#REF!</definedName>
    <definedName name="________y4" localSheetId="14">#REF!</definedName>
    <definedName name="________y4" localSheetId="19">#REF!</definedName>
    <definedName name="________y4" localSheetId="20">#REF!</definedName>
    <definedName name="________y4" localSheetId="33">#REF!</definedName>
    <definedName name="________y4" localSheetId="34">#REF!</definedName>
    <definedName name="________y4">#REF!</definedName>
    <definedName name="________y5" localSheetId="14">#REF!</definedName>
    <definedName name="________y5" localSheetId="19">#REF!</definedName>
    <definedName name="________y5" localSheetId="20">#REF!</definedName>
    <definedName name="________y5" localSheetId="33">#REF!</definedName>
    <definedName name="________y5" localSheetId="34">#REF!</definedName>
    <definedName name="________y5">#REF!</definedName>
    <definedName name="________y6" localSheetId="12">Scheduled_Payment+Extra_Payment</definedName>
    <definedName name="________y6" localSheetId="13">Scheduled_Payment+Extra_Payment</definedName>
    <definedName name="________y6" localSheetId="8">Scheduled_Payment+Extra_Payment</definedName>
    <definedName name="________y6" localSheetId="9">Scheduled_Payment+Extra_Payment</definedName>
    <definedName name="________y6" localSheetId="10">Scheduled_Payment+Extra_Payment</definedName>
    <definedName name="________y6" localSheetId="11">Scheduled_Payment+Extra_Payment</definedName>
    <definedName name="________y6" localSheetId="153">Scheduled_Payment+Extra_Payment</definedName>
    <definedName name="________y6" localSheetId="158">Scheduled_Payment+Extra_Payment</definedName>
    <definedName name="________y6" localSheetId="14">Scheduled_Payment+Extra_Payment</definedName>
    <definedName name="________y6" localSheetId="19">Scheduled_Payment+Extra_Payment</definedName>
    <definedName name="________y6" localSheetId="20">Scheduled_Payment+Extra_Payment</definedName>
    <definedName name="________y6" localSheetId="25">Scheduled_Payment+Extra_Payment</definedName>
    <definedName name="________y6" localSheetId="27">Scheduled_Payment+Extra_Payment</definedName>
    <definedName name="________y6" localSheetId="28">Scheduled_Payment+Extra_Payment</definedName>
    <definedName name="________y6" localSheetId="29">Scheduled_Payment+Extra_Payment</definedName>
    <definedName name="________y6" localSheetId="30">Scheduled_Payment+Extra_Payment</definedName>
    <definedName name="________y6" localSheetId="31">Scheduled_Payment+Extra_Payment</definedName>
    <definedName name="________y6" localSheetId="32">Scheduled_Payment+Extra_Payment</definedName>
    <definedName name="________y6" localSheetId="33">Scheduled_Payment+Extra_Payment</definedName>
    <definedName name="________y6" localSheetId="34">Scheduled_Payment+Extra_Payment</definedName>
    <definedName name="________y6" localSheetId="36">Scheduled_Payment+Extra_Payment</definedName>
    <definedName name="________y6" localSheetId="37">Scheduled_Payment+Extra_Payment</definedName>
    <definedName name="________y6" localSheetId="39">Scheduled_Payment+Extra_Payment</definedName>
    <definedName name="________y6" localSheetId="40">Scheduled_Payment+Extra_Payment</definedName>
    <definedName name="________y6" localSheetId="41">Scheduled_Payment+Extra_Payment</definedName>
    <definedName name="________y6" localSheetId="42">Scheduled_Payment+Extra_Payment</definedName>
    <definedName name="________y6" localSheetId="56">Scheduled_Payment+Extra_Payment</definedName>
    <definedName name="________y6" localSheetId="45">Scheduled_Payment+Extra_Payment</definedName>
    <definedName name="________y6" localSheetId="46">Scheduled_Payment+Extra_Payment</definedName>
    <definedName name="________y6" localSheetId="74">Scheduled_Payment+Extra_Payment</definedName>
    <definedName name="________y6" localSheetId="90">Scheduled_Payment+Extra_Payment</definedName>
    <definedName name="________y6" localSheetId="92">Scheduled_Payment+Extra_Payment</definedName>
    <definedName name="________y6" localSheetId="113">Scheduled_Payment+Extra_Payment</definedName>
    <definedName name="________y6" localSheetId="114">Scheduled_Payment+Extra_Payment</definedName>
    <definedName name="________y6" localSheetId="115">Scheduled_Payment+Extra_Payment</definedName>
    <definedName name="________y6" localSheetId="116">Scheduled_Payment+Extra_Payment</definedName>
    <definedName name="________y6" localSheetId="117">Scheduled_Payment+Extra_Payment</definedName>
    <definedName name="________y6" localSheetId="118">Scheduled_Payment+Extra_Payment</definedName>
    <definedName name="________y6" localSheetId="119">Scheduled_Payment+Extra_Payment</definedName>
    <definedName name="________y6" localSheetId="120">Scheduled_Payment+Extra_Payment</definedName>
    <definedName name="________y6" localSheetId="121">Scheduled_Payment+Extra_Payment</definedName>
    <definedName name="________y6" localSheetId="131">Scheduled_Payment+Extra_Payment</definedName>
    <definedName name="________y6" localSheetId="134">Scheduled_Payment+Extra_Payment</definedName>
    <definedName name="________y6" localSheetId="141">Scheduled_Payment+Extra_Payment</definedName>
    <definedName name="________y6" localSheetId="142">Scheduled_Payment+Extra_Payment</definedName>
    <definedName name="________y6" localSheetId="149">Scheduled_Payment+Extra_Payment</definedName>
    <definedName name="________y6" localSheetId="150">Scheduled_Payment+Extra_Payment</definedName>
    <definedName name="________y6" localSheetId="151">Scheduled_Payment+Extra_Payment</definedName>
    <definedName name="________y6" localSheetId="125">Scheduled_Payment+Extra_Payment</definedName>
    <definedName name="________y6" localSheetId="129">Scheduled_Payment+Extra_Payment</definedName>
    <definedName name="________y6" localSheetId="130">Scheduled_Payment+Extra_Payment</definedName>
    <definedName name="________y6">Scheduled_Payment+Extra_Payment</definedName>
    <definedName name="________y7" localSheetId="14">#REF!</definedName>
    <definedName name="________y7" localSheetId="19">#REF!</definedName>
    <definedName name="________y7" localSheetId="20">#REF!</definedName>
    <definedName name="________y7" localSheetId="33">#REF!</definedName>
    <definedName name="________y7" localSheetId="34">#REF!</definedName>
    <definedName name="________y7">#REF!</definedName>
    <definedName name="________z1" localSheetId="14">IF('2.1'!________z7,[0]!Header_Row+'2.1'!________z3,[0]!Header_Row)</definedName>
    <definedName name="________z1" localSheetId="19">IF('2.6'!________z7,[0]!Header_Row+'2.6'!________z3,[0]!Header_Row)</definedName>
    <definedName name="________z1" localSheetId="20">IF('2.7'!________z7,[0]!Header_Row+'2.7'!________z3,[0]!Header_Row)</definedName>
    <definedName name="________z1" localSheetId="25">IF(________z7,[0]!Header_Row+________z3,[0]!Header_Row)</definedName>
    <definedName name="________z1" localSheetId="33">IF('4.8'!________z7,[0]!Header_Row+'4.8'!________z3,[0]!Header_Row)</definedName>
    <definedName name="________z1" localSheetId="34">IF('5.1'!________z7,[0]!Header_Row+'5.1'!________z3,[0]!Header_Row)</definedName>
    <definedName name="________z1">IF(________z7,[0]!Header_Row+________z3,[0]!Header_Row)</definedName>
    <definedName name="________z2" localSheetId="14">IF('2.1'!________z7,[0]!Header_Row+'2.1'!________z3,[0]!Header_Row)</definedName>
    <definedName name="________z2" localSheetId="19">IF('2.6'!________z7,[0]!Header_Row+'2.6'!________z3,[0]!Header_Row)</definedName>
    <definedName name="________z2" localSheetId="20">IF('2.7'!________z7,[0]!Header_Row+'2.7'!________z3,[0]!Header_Row)</definedName>
    <definedName name="________z2" localSheetId="25">IF(________z7,[0]!Header_Row+________z3,[0]!Header_Row)</definedName>
    <definedName name="________z2" localSheetId="33">IF('4.8'!________z7,[0]!Header_Row+'4.8'!________z3,[0]!Header_Row)</definedName>
    <definedName name="________z2" localSheetId="34">IF('5.1'!________z7,[0]!Header_Row+'5.1'!________z3,[0]!Header_Row)</definedName>
    <definedName name="________z2">IF(________z7,[0]!Header_Row+________z3,[0]!Header_Row)</definedName>
    <definedName name="________z3" localSheetId="14">#REF!</definedName>
    <definedName name="________z3" localSheetId="19">#REF!</definedName>
    <definedName name="________z3" localSheetId="20">#REF!</definedName>
    <definedName name="________z3" localSheetId="33">#REF!</definedName>
    <definedName name="________z3" localSheetId="34">#REF!</definedName>
    <definedName name="________z3">#REF!</definedName>
    <definedName name="________z4" localSheetId="14">#REF!</definedName>
    <definedName name="________z4" localSheetId="19">#REF!</definedName>
    <definedName name="________z4" localSheetId="20">#REF!</definedName>
    <definedName name="________z4" localSheetId="33">#REF!</definedName>
    <definedName name="________z4" localSheetId="34">#REF!</definedName>
    <definedName name="________z4">#REF!</definedName>
    <definedName name="________z5" localSheetId="14">#REF!</definedName>
    <definedName name="________z5" localSheetId="19">#REF!</definedName>
    <definedName name="________z5" localSheetId="20">#REF!</definedName>
    <definedName name="________z5" localSheetId="33">#REF!</definedName>
    <definedName name="________z5" localSheetId="34">#REF!</definedName>
    <definedName name="________z5">#REF!</definedName>
    <definedName name="________z6" localSheetId="12">Scheduled_Payment+Extra_Payment</definedName>
    <definedName name="________z6" localSheetId="13">Scheduled_Payment+Extra_Payment</definedName>
    <definedName name="________z6" localSheetId="8">Scheduled_Payment+Extra_Payment</definedName>
    <definedName name="________z6" localSheetId="9">Scheduled_Payment+Extra_Payment</definedName>
    <definedName name="________z6" localSheetId="10">Scheduled_Payment+Extra_Payment</definedName>
    <definedName name="________z6" localSheetId="11">Scheduled_Payment+Extra_Payment</definedName>
    <definedName name="________z6" localSheetId="153">Scheduled_Payment+Extra_Payment</definedName>
    <definedName name="________z6" localSheetId="158">Scheduled_Payment+Extra_Payment</definedName>
    <definedName name="________z6" localSheetId="14">Scheduled_Payment+Extra_Payment</definedName>
    <definedName name="________z6" localSheetId="19">Scheduled_Payment+Extra_Payment</definedName>
    <definedName name="________z6" localSheetId="20">Scheduled_Payment+Extra_Payment</definedName>
    <definedName name="________z6" localSheetId="25">Scheduled_Payment+Extra_Payment</definedName>
    <definedName name="________z6" localSheetId="27">Scheduled_Payment+Extra_Payment</definedName>
    <definedName name="________z6" localSheetId="28">Scheduled_Payment+Extra_Payment</definedName>
    <definedName name="________z6" localSheetId="29">Scheduled_Payment+Extra_Payment</definedName>
    <definedName name="________z6" localSheetId="30">Scheduled_Payment+Extra_Payment</definedName>
    <definedName name="________z6" localSheetId="31">Scheduled_Payment+Extra_Payment</definedName>
    <definedName name="________z6" localSheetId="32">Scheduled_Payment+Extra_Payment</definedName>
    <definedName name="________z6" localSheetId="33">Scheduled_Payment+Extra_Payment</definedName>
    <definedName name="________z6" localSheetId="34">Scheduled_Payment+Extra_Payment</definedName>
    <definedName name="________z6" localSheetId="36">Scheduled_Payment+Extra_Payment</definedName>
    <definedName name="________z6" localSheetId="37">Scheduled_Payment+Extra_Payment</definedName>
    <definedName name="________z6" localSheetId="39">Scheduled_Payment+Extra_Payment</definedName>
    <definedName name="________z6" localSheetId="40">Scheduled_Payment+Extra_Payment</definedName>
    <definedName name="________z6" localSheetId="41">Scheduled_Payment+Extra_Payment</definedName>
    <definedName name="________z6" localSheetId="42">Scheduled_Payment+Extra_Payment</definedName>
    <definedName name="________z6" localSheetId="56">Scheduled_Payment+Extra_Payment</definedName>
    <definedName name="________z6" localSheetId="45">Scheduled_Payment+Extra_Payment</definedName>
    <definedName name="________z6" localSheetId="46">Scheduled_Payment+Extra_Payment</definedName>
    <definedName name="________z6" localSheetId="74">Scheduled_Payment+Extra_Payment</definedName>
    <definedName name="________z6" localSheetId="90">Scheduled_Payment+Extra_Payment</definedName>
    <definedName name="________z6" localSheetId="92">Scheduled_Payment+Extra_Payment</definedName>
    <definedName name="________z6" localSheetId="113">Scheduled_Payment+Extra_Payment</definedName>
    <definedName name="________z6" localSheetId="114">Scheduled_Payment+Extra_Payment</definedName>
    <definedName name="________z6" localSheetId="115">Scheduled_Payment+Extra_Payment</definedName>
    <definedName name="________z6" localSheetId="116">Scheduled_Payment+Extra_Payment</definedName>
    <definedName name="________z6" localSheetId="117">Scheduled_Payment+Extra_Payment</definedName>
    <definedName name="________z6" localSheetId="118">Scheduled_Payment+Extra_Payment</definedName>
    <definedName name="________z6" localSheetId="119">Scheduled_Payment+Extra_Payment</definedName>
    <definedName name="________z6" localSheetId="120">Scheduled_Payment+Extra_Payment</definedName>
    <definedName name="________z6" localSheetId="121">Scheduled_Payment+Extra_Payment</definedName>
    <definedName name="________z6" localSheetId="131">Scheduled_Payment+Extra_Payment</definedName>
    <definedName name="________z6" localSheetId="134">Scheduled_Payment+Extra_Payment</definedName>
    <definedName name="________z6" localSheetId="141">Scheduled_Payment+Extra_Payment</definedName>
    <definedName name="________z6" localSheetId="142">Scheduled_Payment+Extra_Payment</definedName>
    <definedName name="________z6" localSheetId="149">Scheduled_Payment+Extra_Payment</definedName>
    <definedName name="________z6" localSheetId="150">Scheduled_Payment+Extra_Payment</definedName>
    <definedName name="________z6" localSheetId="151">Scheduled_Payment+Extra_Payment</definedName>
    <definedName name="________z6" localSheetId="125">Scheduled_Payment+Extra_Payment</definedName>
    <definedName name="________z6" localSheetId="129">Scheduled_Payment+Extra_Payment</definedName>
    <definedName name="________z6" localSheetId="130">Scheduled_Payment+Extra_Payment</definedName>
    <definedName name="________z6">Scheduled_Payment+Extra_Payment</definedName>
    <definedName name="________z7" localSheetId="14">#REF!</definedName>
    <definedName name="________z7" localSheetId="19">#REF!</definedName>
    <definedName name="________z7" localSheetId="20">#REF!</definedName>
    <definedName name="________z7" localSheetId="33">#REF!</definedName>
    <definedName name="________z7" localSheetId="34">#REF!</definedName>
    <definedName name="________z7">#REF!</definedName>
    <definedName name="_______a1" localSheetId="14">{"TAB1",#N/A,TRUE,"GENERAL";"TAB2",#N/A,TRUE,"GENERAL";"TAB3",#N/A,TRUE,"GENERAL";"TAB4",#N/A,TRUE,"GENERAL";"TAB5",#N/A,TRUE,"GENERAL"}</definedName>
    <definedName name="_______a1" localSheetId="19">{"TAB1",#N/A,TRUE,"GENERAL";"TAB2",#N/A,TRUE,"GENERAL";"TAB3",#N/A,TRUE,"GENERAL";"TAB4",#N/A,TRUE,"GENERAL";"TAB5",#N/A,TRUE,"GENERAL"}</definedName>
    <definedName name="_______a1" localSheetId="20">{"TAB1",#N/A,TRUE,"GENERAL";"TAB2",#N/A,TRUE,"GENERAL";"TAB3",#N/A,TRUE,"GENERAL";"TAB4",#N/A,TRUE,"GENERAL";"TAB5",#N/A,TRUE,"GENERAL"}</definedName>
    <definedName name="_______a1" localSheetId="25">{"TAB1",#N/A,TRUE,"GENERAL";"TAB2",#N/A,TRUE,"GENERAL";"TAB3",#N/A,TRUE,"GENERAL";"TAB4",#N/A,TRUE,"GENERAL";"TAB5",#N/A,TRUE,"GENERAL"}</definedName>
    <definedName name="_______a1" localSheetId="33">{"TAB1",#N/A,TRUE,"GENERAL";"TAB2",#N/A,TRUE,"GENERAL";"TAB3",#N/A,TRUE,"GENERAL";"TAB4",#N/A,TRUE,"GENERAL";"TAB5",#N/A,TRUE,"GENERAL"}</definedName>
    <definedName name="_______a1" localSheetId="34">{"TAB1",#N/A,TRUE,"GENERAL";"TAB2",#N/A,TRUE,"GENERAL";"TAB3",#N/A,TRUE,"GENERAL";"TAB4",#N/A,TRUE,"GENERAL";"TAB5",#N/A,TRUE,"GENERAL"}</definedName>
    <definedName name="_______a1">{"TAB1",#N/A,TRUE,"GENERAL";"TAB2",#N/A,TRUE,"GENERAL";"TAB3",#N/A,TRUE,"GENERAL";"TAB4",#N/A,TRUE,"GENERAL";"TAB5",#N/A,TRUE,"GENERAL"}</definedName>
    <definedName name="_______a3" localSheetId="14">{"TAB1",#N/A,TRUE,"GENERAL";"TAB2",#N/A,TRUE,"GENERAL";"TAB3",#N/A,TRUE,"GENERAL";"TAB4",#N/A,TRUE,"GENERAL";"TAB5",#N/A,TRUE,"GENERAL"}</definedName>
    <definedName name="_______a3" localSheetId="19">{"TAB1",#N/A,TRUE,"GENERAL";"TAB2",#N/A,TRUE,"GENERAL";"TAB3",#N/A,TRUE,"GENERAL";"TAB4",#N/A,TRUE,"GENERAL";"TAB5",#N/A,TRUE,"GENERAL"}</definedName>
    <definedName name="_______a3" localSheetId="20">{"TAB1",#N/A,TRUE,"GENERAL";"TAB2",#N/A,TRUE,"GENERAL";"TAB3",#N/A,TRUE,"GENERAL";"TAB4",#N/A,TRUE,"GENERAL";"TAB5",#N/A,TRUE,"GENERAL"}</definedName>
    <definedName name="_______a3" localSheetId="25">{"TAB1",#N/A,TRUE,"GENERAL";"TAB2",#N/A,TRUE,"GENERAL";"TAB3",#N/A,TRUE,"GENERAL";"TAB4",#N/A,TRUE,"GENERAL";"TAB5",#N/A,TRUE,"GENERAL"}</definedName>
    <definedName name="_______a3" localSheetId="33">{"TAB1",#N/A,TRUE,"GENERAL";"TAB2",#N/A,TRUE,"GENERAL";"TAB3",#N/A,TRUE,"GENERAL";"TAB4",#N/A,TRUE,"GENERAL";"TAB5",#N/A,TRUE,"GENERAL"}</definedName>
    <definedName name="_______a3" localSheetId="34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 localSheetId="14">{"via1",#N/A,TRUE,"general";"via2",#N/A,TRUE,"general";"via3",#N/A,TRUE,"general"}</definedName>
    <definedName name="_______a4" localSheetId="19">{"via1",#N/A,TRUE,"general";"via2",#N/A,TRUE,"general";"via3",#N/A,TRUE,"general"}</definedName>
    <definedName name="_______a4" localSheetId="20">{"via1",#N/A,TRUE,"general";"via2",#N/A,TRUE,"general";"via3",#N/A,TRUE,"general"}</definedName>
    <definedName name="_______a4" localSheetId="25">{"via1",#N/A,TRUE,"general";"via2",#N/A,TRUE,"general";"via3",#N/A,TRUE,"general"}</definedName>
    <definedName name="_______a4" localSheetId="33">{"via1",#N/A,TRUE,"general";"via2",#N/A,TRUE,"general";"via3",#N/A,TRUE,"general"}</definedName>
    <definedName name="_______a4" localSheetId="34">{"via1",#N/A,TRUE,"general";"via2",#N/A,TRUE,"general";"via3",#N/A,TRUE,"general"}</definedName>
    <definedName name="_______a4">{"via1",#N/A,TRUE,"general";"via2",#N/A,TRUE,"general";"via3",#N/A,TRUE,"general"}</definedName>
    <definedName name="_______a5" localSheetId="14">{"TAB1",#N/A,TRUE,"GENERAL";"TAB2",#N/A,TRUE,"GENERAL";"TAB3",#N/A,TRUE,"GENERAL";"TAB4",#N/A,TRUE,"GENERAL";"TAB5",#N/A,TRUE,"GENERAL"}</definedName>
    <definedName name="_______a5" localSheetId="19">{"TAB1",#N/A,TRUE,"GENERAL";"TAB2",#N/A,TRUE,"GENERAL";"TAB3",#N/A,TRUE,"GENERAL";"TAB4",#N/A,TRUE,"GENERAL";"TAB5",#N/A,TRUE,"GENERAL"}</definedName>
    <definedName name="_______a5" localSheetId="20">{"TAB1",#N/A,TRUE,"GENERAL";"TAB2",#N/A,TRUE,"GENERAL";"TAB3",#N/A,TRUE,"GENERAL";"TAB4",#N/A,TRUE,"GENERAL";"TAB5",#N/A,TRUE,"GENERAL"}</definedName>
    <definedName name="_______a5" localSheetId="25">{"TAB1",#N/A,TRUE,"GENERAL";"TAB2",#N/A,TRUE,"GENERAL";"TAB3",#N/A,TRUE,"GENERAL";"TAB4",#N/A,TRUE,"GENERAL";"TAB5",#N/A,TRUE,"GENERAL"}</definedName>
    <definedName name="_______a5" localSheetId="33">{"TAB1",#N/A,TRUE,"GENERAL";"TAB2",#N/A,TRUE,"GENERAL";"TAB3",#N/A,TRUE,"GENERAL";"TAB4",#N/A,TRUE,"GENERAL";"TAB5",#N/A,TRUE,"GENERAL"}</definedName>
    <definedName name="_______a5" localSheetId="34">{"TAB1",#N/A,TRUE,"GENERAL";"TAB2",#N/A,TRUE,"GENERAL";"TAB3",#N/A,TRUE,"GENERAL";"TAB4",#N/A,TRUE,"GENERAL";"TAB5",#N/A,TRUE,"GENERAL"}</definedName>
    <definedName name="_______a5">{"TAB1",#N/A,TRUE,"GENERAL";"TAB2",#N/A,TRUE,"GENERAL";"TAB3",#N/A,TRUE,"GENERAL";"TAB4",#N/A,TRUE,"GENERAL";"TAB5",#N/A,TRUE,"GENERAL"}</definedName>
    <definedName name="_______a6" localSheetId="14">{"TAB1",#N/A,TRUE,"GENERAL";"TAB2",#N/A,TRUE,"GENERAL";"TAB3",#N/A,TRUE,"GENERAL";"TAB4",#N/A,TRUE,"GENERAL";"TAB5",#N/A,TRUE,"GENERAL"}</definedName>
    <definedName name="_______a6" localSheetId="19">{"TAB1",#N/A,TRUE,"GENERAL";"TAB2",#N/A,TRUE,"GENERAL";"TAB3",#N/A,TRUE,"GENERAL";"TAB4",#N/A,TRUE,"GENERAL";"TAB5",#N/A,TRUE,"GENERAL"}</definedName>
    <definedName name="_______a6" localSheetId="20">{"TAB1",#N/A,TRUE,"GENERAL";"TAB2",#N/A,TRUE,"GENERAL";"TAB3",#N/A,TRUE,"GENERAL";"TAB4",#N/A,TRUE,"GENERAL";"TAB5",#N/A,TRUE,"GENERAL"}</definedName>
    <definedName name="_______a6" localSheetId="25">{"TAB1",#N/A,TRUE,"GENERAL";"TAB2",#N/A,TRUE,"GENERAL";"TAB3",#N/A,TRUE,"GENERAL";"TAB4",#N/A,TRUE,"GENERAL";"TAB5",#N/A,TRUE,"GENERAL"}</definedName>
    <definedName name="_______a6" localSheetId="33">{"TAB1",#N/A,TRUE,"GENERAL";"TAB2",#N/A,TRUE,"GENERAL";"TAB3",#N/A,TRUE,"GENERAL";"TAB4",#N/A,TRUE,"GENERAL";"TAB5",#N/A,TRUE,"GENERAL"}</definedName>
    <definedName name="_______a6" localSheetId="34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LL4">#REF!</definedName>
    <definedName name="_______APU221">#REF!</definedName>
    <definedName name="_______APU465">#REF!</definedName>
    <definedName name="_______b2" localSheetId="14">{"TAB1",#N/A,TRUE,"GENERAL";"TAB2",#N/A,TRUE,"GENERAL";"TAB3",#N/A,TRUE,"GENERAL";"TAB4",#N/A,TRUE,"GENERAL";"TAB5",#N/A,TRUE,"GENERAL"}</definedName>
    <definedName name="_______b2" localSheetId="19">{"TAB1",#N/A,TRUE,"GENERAL";"TAB2",#N/A,TRUE,"GENERAL";"TAB3",#N/A,TRUE,"GENERAL";"TAB4",#N/A,TRUE,"GENERAL";"TAB5",#N/A,TRUE,"GENERAL"}</definedName>
    <definedName name="_______b2" localSheetId="20">{"TAB1",#N/A,TRUE,"GENERAL";"TAB2",#N/A,TRUE,"GENERAL";"TAB3",#N/A,TRUE,"GENERAL";"TAB4",#N/A,TRUE,"GENERAL";"TAB5",#N/A,TRUE,"GENERAL"}</definedName>
    <definedName name="_______b2" localSheetId="25">{"TAB1",#N/A,TRUE,"GENERAL";"TAB2",#N/A,TRUE,"GENERAL";"TAB3",#N/A,TRUE,"GENERAL";"TAB4",#N/A,TRUE,"GENERAL";"TAB5",#N/A,TRUE,"GENERAL"}</definedName>
    <definedName name="_______b2" localSheetId="33">{"TAB1",#N/A,TRUE,"GENERAL";"TAB2",#N/A,TRUE,"GENERAL";"TAB3",#N/A,TRUE,"GENERAL";"TAB4",#N/A,TRUE,"GENERAL";"TAB5",#N/A,TRUE,"GENERAL"}</definedName>
    <definedName name="_______b2" localSheetId="34">{"TAB1",#N/A,TRUE,"GENERAL";"TAB2",#N/A,TRUE,"GENERAL";"TAB3",#N/A,TRUE,"GENERAL";"TAB4",#N/A,TRUE,"GENERAL";"TAB5",#N/A,TRUE,"GENERAL"}</definedName>
    <definedName name="_______b2">{"TAB1",#N/A,TRUE,"GENERAL";"TAB2",#N/A,TRUE,"GENERAL";"TAB3",#N/A,TRUE,"GENERAL";"TAB4",#N/A,TRUE,"GENERAL";"TAB5",#N/A,TRUE,"GENERAL"}</definedName>
    <definedName name="_______b3" localSheetId="14">{"TAB1",#N/A,TRUE,"GENERAL";"TAB2",#N/A,TRUE,"GENERAL";"TAB3",#N/A,TRUE,"GENERAL";"TAB4",#N/A,TRUE,"GENERAL";"TAB5",#N/A,TRUE,"GENERAL"}</definedName>
    <definedName name="_______b3" localSheetId="19">{"TAB1",#N/A,TRUE,"GENERAL";"TAB2",#N/A,TRUE,"GENERAL";"TAB3",#N/A,TRUE,"GENERAL";"TAB4",#N/A,TRUE,"GENERAL";"TAB5",#N/A,TRUE,"GENERAL"}</definedName>
    <definedName name="_______b3" localSheetId="20">{"TAB1",#N/A,TRUE,"GENERAL";"TAB2",#N/A,TRUE,"GENERAL";"TAB3",#N/A,TRUE,"GENERAL";"TAB4",#N/A,TRUE,"GENERAL";"TAB5",#N/A,TRUE,"GENERAL"}</definedName>
    <definedName name="_______b3" localSheetId="25">{"TAB1",#N/A,TRUE,"GENERAL";"TAB2",#N/A,TRUE,"GENERAL";"TAB3",#N/A,TRUE,"GENERAL";"TAB4",#N/A,TRUE,"GENERAL";"TAB5",#N/A,TRUE,"GENERAL"}</definedName>
    <definedName name="_______b3" localSheetId="33">{"TAB1",#N/A,TRUE,"GENERAL";"TAB2",#N/A,TRUE,"GENERAL";"TAB3",#N/A,TRUE,"GENERAL";"TAB4",#N/A,TRUE,"GENERAL";"TAB5",#N/A,TRUE,"GENERAL"}</definedName>
    <definedName name="_______b3" localSheetId="34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 localSheetId="14">{"TAB1",#N/A,TRUE,"GENERAL";"TAB2",#N/A,TRUE,"GENERAL";"TAB3",#N/A,TRUE,"GENERAL";"TAB4",#N/A,TRUE,"GENERAL";"TAB5",#N/A,TRUE,"GENERAL"}</definedName>
    <definedName name="_______b4" localSheetId="19">{"TAB1",#N/A,TRUE,"GENERAL";"TAB2",#N/A,TRUE,"GENERAL";"TAB3",#N/A,TRUE,"GENERAL";"TAB4",#N/A,TRUE,"GENERAL";"TAB5",#N/A,TRUE,"GENERAL"}</definedName>
    <definedName name="_______b4" localSheetId="20">{"TAB1",#N/A,TRUE,"GENERAL";"TAB2",#N/A,TRUE,"GENERAL";"TAB3",#N/A,TRUE,"GENERAL";"TAB4",#N/A,TRUE,"GENERAL";"TAB5",#N/A,TRUE,"GENERAL"}</definedName>
    <definedName name="_______b4" localSheetId="25">{"TAB1",#N/A,TRUE,"GENERAL";"TAB2",#N/A,TRUE,"GENERAL";"TAB3",#N/A,TRUE,"GENERAL";"TAB4",#N/A,TRUE,"GENERAL";"TAB5",#N/A,TRUE,"GENERAL"}</definedName>
    <definedName name="_______b4" localSheetId="33">{"TAB1",#N/A,TRUE,"GENERAL";"TAB2",#N/A,TRUE,"GENERAL";"TAB3",#N/A,TRUE,"GENERAL";"TAB4",#N/A,TRUE,"GENERAL";"TAB5",#N/A,TRUE,"GENERAL"}</definedName>
    <definedName name="_______b4" localSheetId="34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 localSheetId="14">{"TAB1",#N/A,TRUE,"GENERAL";"TAB2",#N/A,TRUE,"GENERAL";"TAB3",#N/A,TRUE,"GENERAL";"TAB4",#N/A,TRUE,"GENERAL";"TAB5",#N/A,TRUE,"GENERAL"}</definedName>
    <definedName name="_______b5" localSheetId="19">{"TAB1",#N/A,TRUE,"GENERAL";"TAB2",#N/A,TRUE,"GENERAL";"TAB3",#N/A,TRUE,"GENERAL";"TAB4",#N/A,TRUE,"GENERAL";"TAB5",#N/A,TRUE,"GENERAL"}</definedName>
    <definedName name="_______b5" localSheetId="20">{"TAB1",#N/A,TRUE,"GENERAL";"TAB2",#N/A,TRUE,"GENERAL";"TAB3",#N/A,TRUE,"GENERAL";"TAB4",#N/A,TRUE,"GENERAL";"TAB5",#N/A,TRUE,"GENERAL"}</definedName>
    <definedName name="_______b5" localSheetId="25">{"TAB1",#N/A,TRUE,"GENERAL";"TAB2",#N/A,TRUE,"GENERAL";"TAB3",#N/A,TRUE,"GENERAL";"TAB4",#N/A,TRUE,"GENERAL";"TAB5",#N/A,TRUE,"GENERAL"}</definedName>
    <definedName name="_______b5" localSheetId="33">{"TAB1",#N/A,TRUE,"GENERAL";"TAB2",#N/A,TRUE,"GENERAL";"TAB3",#N/A,TRUE,"GENERAL";"TAB4",#N/A,TRUE,"GENERAL";"TAB5",#N/A,TRUE,"GENERAL"}</definedName>
    <definedName name="_______b5" localSheetId="3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 localSheetId="14">{"TAB1",#N/A,TRUE,"GENERAL";"TAB2",#N/A,TRUE,"GENERAL";"TAB3",#N/A,TRUE,"GENERAL";"TAB4",#N/A,TRUE,"GENERAL";"TAB5",#N/A,TRUE,"GENERAL"}</definedName>
    <definedName name="_______b6" localSheetId="19">{"TAB1",#N/A,TRUE,"GENERAL";"TAB2",#N/A,TRUE,"GENERAL";"TAB3",#N/A,TRUE,"GENERAL";"TAB4",#N/A,TRUE,"GENERAL";"TAB5",#N/A,TRUE,"GENERAL"}</definedName>
    <definedName name="_______b6" localSheetId="20">{"TAB1",#N/A,TRUE,"GENERAL";"TAB2",#N/A,TRUE,"GENERAL";"TAB3",#N/A,TRUE,"GENERAL";"TAB4",#N/A,TRUE,"GENERAL";"TAB5",#N/A,TRUE,"GENERAL"}</definedName>
    <definedName name="_______b6" localSheetId="25">{"TAB1",#N/A,TRUE,"GENERAL";"TAB2",#N/A,TRUE,"GENERAL";"TAB3",#N/A,TRUE,"GENERAL";"TAB4",#N/A,TRUE,"GENERAL";"TAB5",#N/A,TRUE,"GENERAL"}</definedName>
    <definedName name="_______b6" localSheetId="33">{"TAB1",#N/A,TRUE,"GENERAL";"TAB2",#N/A,TRUE,"GENERAL";"TAB3",#N/A,TRUE,"GENERAL";"TAB4",#N/A,TRUE,"GENERAL";"TAB5",#N/A,TRUE,"GENERAL"}</definedName>
    <definedName name="_______b6" localSheetId="34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 localSheetId="14">{"via1",#N/A,TRUE,"general";"via2",#N/A,TRUE,"general";"via3",#N/A,TRUE,"general"}</definedName>
    <definedName name="_______b7" localSheetId="19">{"via1",#N/A,TRUE,"general";"via2",#N/A,TRUE,"general";"via3",#N/A,TRUE,"general"}</definedName>
    <definedName name="_______b7" localSheetId="20">{"via1",#N/A,TRUE,"general";"via2",#N/A,TRUE,"general";"via3",#N/A,TRUE,"general"}</definedName>
    <definedName name="_______b7" localSheetId="25">{"via1",#N/A,TRUE,"general";"via2",#N/A,TRUE,"general";"via3",#N/A,TRUE,"general"}</definedName>
    <definedName name="_______b7" localSheetId="33">{"via1",#N/A,TRUE,"general";"via2",#N/A,TRUE,"general";"via3",#N/A,TRUE,"general"}</definedName>
    <definedName name="_______b7" localSheetId="34">{"via1",#N/A,TRUE,"general";"via2",#N/A,TRUE,"general";"via3",#N/A,TRUE,"general"}</definedName>
    <definedName name="_______b7">{"via1",#N/A,TRUE,"general";"via2",#N/A,TRUE,"general";"via3",#N/A,TRUE,"general"}</definedName>
    <definedName name="_______b8" localSheetId="14">{"via1",#N/A,TRUE,"general";"via2",#N/A,TRUE,"general";"via3",#N/A,TRUE,"general"}</definedName>
    <definedName name="_______b8" localSheetId="19">{"via1",#N/A,TRUE,"general";"via2",#N/A,TRUE,"general";"via3",#N/A,TRUE,"general"}</definedName>
    <definedName name="_______b8" localSheetId="20">{"via1",#N/A,TRUE,"general";"via2",#N/A,TRUE,"general";"via3",#N/A,TRUE,"general"}</definedName>
    <definedName name="_______b8" localSheetId="25">{"via1",#N/A,TRUE,"general";"via2",#N/A,TRUE,"general";"via3",#N/A,TRUE,"general"}</definedName>
    <definedName name="_______b8" localSheetId="33">{"via1",#N/A,TRUE,"general";"via2",#N/A,TRUE,"general";"via3",#N/A,TRUE,"general"}</definedName>
    <definedName name="_______b8" localSheetId="34">{"via1",#N/A,TRUE,"general";"via2",#N/A,TRUE,"general";"via3",#N/A,TRUE,"general"}</definedName>
    <definedName name="_______b8">{"via1",#N/A,TRUE,"general";"via2",#N/A,TRUE,"general";"via3",#N/A,TRUE,"general"}</definedName>
    <definedName name="_______bb9" localSheetId="14">{"TAB1",#N/A,TRUE,"GENERAL";"TAB2",#N/A,TRUE,"GENERAL";"TAB3",#N/A,TRUE,"GENERAL";"TAB4",#N/A,TRUE,"GENERAL";"TAB5",#N/A,TRUE,"GENERAL"}</definedName>
    <definedName name="_______bb9" localSheetId="19">{"TAB1",#N/A,TRUE,"GENERAL";"TAB2",#N/A,TRUE,"GENERAL";"TAB3",#N/A,TRUE,"GENERAL";"TAB4",#N/A,TRUE,"GENERAL";"TAB5",#N/A,TRUE,"GENERAL"}</definedName>
    <definedName name="_______bb9" localSheetId="20">{"TAB1",#N/A,TRUE,"GENERAL";"TAB2",#N/A,TRUE,"GENERAL";"TAB3",#N/A,TRUE,"GENERAL";"TAB4",#N/A,TRUE,"GENERAL";"TAB5",#N/A,TRUE,"GENERAL"}</definedName>
    <definedName name="_______bb9" localSheetId="25">{"TAB1",#N/A,TRUE,"GENERAL";"TAB2",#N/A,TRUE,"GENERAL";"TAB3",#N/A,TRUE,"GENERAL";"TAB4",#N/A,TRUE,"GENERAL";"TAB5",#N/A,TRUE,"GENERAL"}</definedName>
    <definedName name="_______bb9" localSheetId="33">{"TAB1",#N/A,TRUE,"GENERAL";"TAB2",#N/A,TRUE,"GENERAL";"TAB3",#N/A,TRUE,"GENERAL";"TAB4",#N/A,TRUE,"GENERAL";"TAB5",#N/A,TRUE,"GENERAL"}</definedName>
    <definedName name="_______bb9" localSheetId="34">{"TAB1",#N/A,TRUE,"GENERAL";"TAB2",#N/A,TRUE,"GENERAL";"TAB3",#N/A,TRUE,"GENERAL";"TAB4",#N/A,TRUE,"GENERAL";"TAB5",#N/A,TRUE,"GENERAL"}</definedName>
    <definedName name="_______bb9">{"TAB1",#N/A,TRUE,"GENERAL";"TAB2",#N/A,TRUE,"GENERAL";"TAB3",#N/A,TRUE,"GENERAL";"TAB4",#N/A,TRUE,"GENERAL";"TAB5",#N/A,TRUE,"GENERAL"}</definedName>
    <definedName name="_______bgb5" localSheetId="14">{"TAB1",#N/A,TRUE,"GENERAL";"TAB2",#N/A,TRUE,"GENERAL";"TAB3",#N/A,TRUE,"GENERAL";"TAB4",#N/A,TRUE,"GENERAL";"TAB5",#N/A,TRUE,"GENERAL"}</definedName>
    <definedName name="_______bgb5" localSheetId="19">{"TAB1",#N/A,TRUE,"GENERAL";"TAB2",#N/A,TRUE,"GENERAL";"TAB3",#N/A,TRUE,"GENERAL";"TAB4",#N/A,TRUE,"GENERAL";"TAB5",#N/A,TRUE,"GENERAL"}</definedName>
    <definedName name="_______bgb5" localSheetId="20">{"TAB1",#N/A,TRUE,"GENERAL";"TAB2",#N/A,TRUE,"GENERAL";"TAB3",#N/A,TRUE,"GENERAL";"TAB4",#N/A,TRUE,"GENERAL";"TAB5",#N/A,TRUE,"GENERAL"}</definedName>
    <definedName name="_______bgb5" localSheetId="25">{"TAB1",#N/A,TRUE,"GENERAL";"TAB2",#N/A,TRUE,"GENERAL";"TAB3",#N/A,TRUE,"GENERAL";"TAB4",#N/A,TRUE,"GENERAL";"TAB5",#N/A,TRUE,"GENERAL"}</definedName>
    <definedName name="_______bgb5" localSheetId="33">{"TAB1",#N/A,TRUE,"GENERAL";"TAB2",#N/A,TRUE,"GENERAL";"TAB3",#N/A,TRUE,"GENERAL";"TAB4",#N/A,TRUE,"GENERAL";"TAB5",#N/A,TRUE,"GENERAL"}</definedName>
    <definedName name="_______bgb5" localSheetId="34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ua1">#REF!</definedName>
    <definedName name="_______DMD1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4">{"TAB1",#N/A,TRUE,"GENERAL";"TAB2",#N/A,TRUE,"GENERAL";"TAB3",#N/A,TRUE,"GENERAL";"TAB4",#N/A,TRUE,"GENERAL";"TAB5",#N/A,TRUE,"GENERAL"}</definedName>
    <definedName name="_______g2" localSheetId="19">{"TAB1",#N/A,TRUE,"GENERAL";"TAB2",#N/A,TRUE,"GENERAL";"TAB3",#N/A,TRUE,"GENERAL";"TAB4",#N/A,TRUE,"GENERAL";"TAB5",#N/A,TRUE,"GENERAL"}</definedName>
    <definedName name="_______g2" localSheetId="20">{"TAB1",#N/A,TRUE,"GENERAL";"TAB2",#N/A,TRUE,"GENERAL";"TAB3",#N/A,TRUE,"GENERAL";"TAB4",#N/A,TRUE,"GENERAL";"TAB5",#N/A,TRUE,"GENERAL"}</definedName>
    <definedName name="_______g2" localSheetId="25">{"TAB1",#N/A,TRUE,"GENERAL";"TAB2",#N/A,TRUE,"GENERAL";"TAB3",#N/A,TRUE,"GENERAL";"TAB4",#N/A,TRUE,"GENERAL";"TAB5",#N/A,TRUE,"GENERAL"}</definedName>
    <definedName name="_______g2" localSheetId="33">{"TAB1",#N/A,TRUE,"GENERAL";"TAB2",#N/A,TRUE,"GENERAL";"TAB3",#N/A,TRUE,"GENERAL";"TAB4",#N/A,TRUE,"GENERAL";"TAB5",#N/A,TRUE,"GENERAL"}</definedName>
    <definedName name="_______g2" localSheetId="34">{"TAB1",#N/A,TRUE,"GENERAL";"TAB2",#N/A,TRUE,"GENERAL";"TAB3",#N/A,TRUE,"GENERAL";"TAB4",#N/A,TRUE,"GENERAL";"TAB5",#N/A,TRUE,"GENERAL"}</definedName>
    <definedName name="_______g2">{"TAB1",#N/A,TRUE,"GENERAL";"TAB2",#N/A,TRUE,"GENERAL";"TAB3",#N/A,TRUE,"GENERAL";"TAB4",#N/A,TRUE,"GENERAL";"TAB5",#N/A,TRUE,"GENERAL"}</definedName>
    <definedName name="_______g3" localSheetId="14">{"via1",#N/A,TRUE,"general";"via2",#N/A,TRUE,"general";"via3",#N/A,TRUE,"general"}</definedName>
    <definedName name="_______g3" localSheetId="19">{"via1",#N/A,TRUE,"general";"via2",#N/A,TRUE,"general";"via3",#N/A,TRUE,"general"}</definedName>
    <definedName name="_______g3" localSheetId="20">{"via1",#N/A,TRUE,"general";"via2",#N/A,TRUE,"general";"via3",#N/A,TRUE,"general"}</definedName>
    <definedName name="_______g3" localSheetId="25">{"via1",#N/A,TRUE,"general";"via2",#N/A,TRUE,"general";"via3",#N/A,TRUE,"general"}</definedName>
    <definedName name="_______g3" localSheetId="33">{"via1",#N/A,TRUE,"general";"via2",#N/A,TRUE,"general";"via3",#N/A,TRUE,"general"}</definedName>
    <definedName name="_______g3" localSheetId="34">{"via1",#N/A,TRUE,"general";"via2",#N/A,TRUE,"general";"via3",#N/A,TRUE,"general"}</definedName>
    <definedName name="_______g3">{"via1",#N/A,TRUE,"general";"via2",#N/A,TRUE,"general";"via3",#N/A,TRUE,"general"}</definedName>
    <definedName name="_______g4" localSheetId="14">{"via1",#N/A,TRUE,"general";"via2",#N/A,TRUE,"general";"via3",#N/A,TRUE,"general"}</definedName>
    <definedName name="_______g4" localSheetId="19">{"via1",#N/A,TRUE,"general";"via2",#N/A,TRUE,"general";"via3",#N/A,TRUE,"general"}</definedName>
    <definedName name="_______g4" localSheetId="20">{"via1",#N/A,TRUE,"general";"via2",#N/A,TRUE,"general";"via3",#N/A,TRUE,"general"}</definedName>
    <definedName name="_______g4" localSheetId="25">{"via1",#N/A,TRUE,"general";"via2",#N/A,TRUE,"general";"via3",#N/A,TRUE,"general"}</definedName>
    <definedName name="_______g4" localSheetId="33">{"via1",#N/A,TRUE,"general";"via2",#N/A,TRUE,"general";"via3",#N/A,TRUE,"general"}</definedName>
    <definedName name="_______g4" localSheetId="34">{"via1",#N/A,TRUE,"general";"via2",#N/A,TRUE,"general";"via3",#N/A,TRUE,"general"}</definedName>
    <definedName name="_______g4">{"via1",#N/A,TRUE,"general";"via2",#N/A,TRUE,"general";"via3",#N/A,TRUE,"general"}</definedName>
    <definedName name="_______g5" localSheetId="14">{"via1",#N/A,TRUE,"general";"via2",#N/A,TRUE,"general";"via3",#N/A,TRUE,"general"}</definedName>
    <definedName name="_______g5" localSheetId="19">{"via1",#N/A,TRUE,"general";"via2",#N/A,TRUE,"general";"via3",#N/A,TRUE,"general"}</definedName>
    <definedName name="_______g5" localSheetId="20">{"via1",#N/A,TRUE,"general";"via2",#N/A,TRUE,"general";"via3",#N/A,TRUE,"general"}</definedName>
    <definedName name="_______g5" localSheetId="25">{"via1",#N/A,TRUE,"general";"via2",#N/A,TRUE,"general";"via3",#N/A,TRUE,"general"}</definedName>
    <definedName name="_______g5" localSheetId="33">{"via1",#N/A,TRUE,"general";"via2",#N/A,TRUE,"general";"via3",#N/A,TRUE,"general"}</definedName>
    <definedName name="_______g5" localSheetId="34">{"via1",#N/A,TRUE,"general";"via2",#N/A,TRUE,"general";"via3",#N/A,TRUE,"general"}</definedName>
    <definedName name="_______g5">{"via1",#N/A,TRUE,"general";"via2",#N/A,TRUE,"general";"via3",#N/A,TRUE,"general"}</definedName>
    <definedName name="_______g6" localSheetId="14">{"via1",#N/A,TRUE,"general";"via2",#N/A,TRUE,"general";"via3",#N/A,TRUE,"general"}</definedName>
    <definedName name="_______g6" localSheetId="19">{"via1",#N/A,TRUE,"general";"via2",#N/A,TRUE,"general";"via3",#N/A,TRUE,"general"}</definedName>
    <definedName name="_______g6" localSheetId="20">{"via1",#N/A,TRUE,"general";"via2",#N/A,TRUE,"general";"via3",#N/A,TRUE,"general"}</definedName>
    <definedName name="_______g6" localSheetId="25">{"via1",#N/A,TRUE,"general";"via2",#N/A,TRUE,"general";"via3",#N/A,TRUE,"general"}</definedName>
    <definedName name="_______g6" localSheetId="33">{"via1",#N/A,TRUE,"general";"via2",#N/A,TRUE,"general";"via3",#N/A,TRUE,"general"}</definedName>
    <definedName name="_______g6" localSheetId="34">{"via1",#N/A,TRUE,"general";"via2",#N/A,TRUE,"general";"via3",#N/A,TRUE,"general"}</definedName>
    <definedName name="_______g6">{"via1",#N/A,TRUE,"general";"via2",#N/A,TRUE,"general";"via3",#N/A,TRUE,"general"}</definedName>
    <definedName name="_______g7" localSheetId="14">{"TAB1",#N/A,TRUE,"GENERAL";"TAB2",#N/A,TRUE,"GENERAL";"TAB3",#N/A,TRUE,"GENERAL";"TAB4",#N/A,TRUE,"GENERAL";"TAB5",#N/A,TRUE,"GENERAL"}</definedName>
    <definedName name="_______g7" localSheetId="19">{"TAB1",#N/A,TRUE,"GENERAL";"TAB2",#N/A,TRUE,"GENERAL";"TAB3",#N/A,TRUE,"GENERAL";"TAB4",#N/A,TRUE,"GENERAL";"TAB5",#N/A,TRUE,"GENERAL"}</definedName>
    <definedName name="_______g7" localSheetId="20">{"TAB1",#N/A,TRUE,"GENERAL";"TAB2",#N/A,TRUE,"GENERAL";"TAB3",#N/A,TRUE,"GENERAL";"TAB4",#N/A,TRUE,"GENERAL";"TAB5",#N/A,TRUE,"GENERAL"}</definedName>
    <definedName name="_______g7" localSheetId="25">{"TAB1",#N/A,TRUE,"GENERAL";"TAB2",#N/A,TRUE,"GENERAL";"TAB3",#N/A,TRUE,"GENERAL";"TAB4",#N/A,TRUE,"GENERAL";"TAB5",#N/A,TRUE,"GENERAL"}</definedName>
    <definedName name="_______g7" localSheetId="33">{"TAB1",#N/A,TRUE,"GENERAL";"TAB2",#N/A,TRUE,"GENERAL";"TAB3",#N/A,TRUE,"GENERAL";"TAB4",#N/A,TRUE,"GENERAL";"TAB5",#N/A,TRUE,"GENERAL"}</definedName>
    <definedName name="_______g7" localSheetId="34">{"TAB1",#N/A,TRUE,"GENERAL";"TAB2",#N/A,TRUE,"GENERAL";"TAB3",#N/A,TRUE,"GENERAL";"TAB4",#N/A,TRUE,"GENERAL";"TAB5",#N/A,TRUE,"GENERAL"}</definedName>
    <definedName name="_______g7">{"TAB1",#N/A,TRUE,"GENERAL";"TAB2",#N/A,TRUE,"GENERAL";"TAB3",#N/A,TRUE,"GENERAL";"TAB4",#N/A,TRUE,"GENERAL";"TAB5",#N/A,TRUE,"GENERAL"}</definedName>
    <definedName name="_______GR1" localSheetId="14">{"TAB1",#N/A,TRUE,"GENERAL";"TAB2",#N/A,TRUE,"GENERAL";"TAB3",#N/A,TRUE,"GENERAL";"TAB4",#N/A,TRUE,"GENERAL";"TAB5",#N/A,TRUE,"GENERAL"}</definedName>
    <definedName name="_______GR1" localSheetId="19">{"TAB1",#N/A,TRUE,"GENERAL";"TAB2",#N/A,TRUE,"GENERAL";"TAB3",#N/A,TRUE,"GENERAL";"TAB4",#N/A,TRUE,"GENERAL";"TAB5",#N/A,TRUE,"GENERAL"}</definedName>
    <definedName name="_______GR1" localSheetId="20">{"TAB1",#N/A,TRUE,"GENERAL";"TAB2",#N/A,TRUE,"GENERAL";"TAB3",#N/A,TRUE,"GENERAL";"TAB4",#N/A,TRUE,"GENERAL";"TAB5",#N/A,TRUE,"GENERAL"}</definedName>
    <definedName name="_______GR1" localSheetId="25">{"TAB1",#N/A,TRUE,"GENERAL";"TAB2",#N/A,TRUE,"GENERAL";"TAB3",#N/A,TRUE,"GENERAL";"TAB4",#N/A,TRUE,"GENERAL";"TAB5",#N/A,TRUE,"GENERAL"}</definedName>
    <definedName name="_______GR1" localSheetId="33">{"TAB1",#N/A,TRUE,"GENERAL";"TAB2",#N/A,TRUE,"GENERAL";"TAB3",#N/A,TRUE,"GENERAL";"TAB4",#N/A,TRUE,"GENERAL";"TAB5",#N/A,TRUE,"GENERAL"}</definedName>
    <definedName name="_______GR1" localSheetId="34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 localSheetId="14">{"via1",#N/A,TRUE,"general";"via2",#N/A,TRUE,"general";"via3",#N/A,TRUE,"general"}</definedName>
    <definedName name="_______gtr4" localSheetId="19">{"via1",#N/A,TRUE,"general";"via2",#N/A,TRUE,"general";"via3",#N/A,TRUE,"general"}</definedName>
    <definedName name="_______gtr4" localSheetId="20">{"via1",#N/A,TRUE,"general";"via2",#N/A,TRUE,"general";"via3",#N/A,TRUE,"general"}</definedName>
    <definedName name="_______gtr4" localSheetId="25">{"via1",#N/A,TRUE,"general";"via2",#N/A,TRUE,"general";"via3",#N/A,TRUE,"general"}</definedName>
    <definedName name="_______gtr4" localSheetId="33">{"via1",#N/A,TRUE,"general";"via2",#N/A,TRUE,"general";"via3",#N/A,TRUE,"general"}</definedName>
    <definedName name="_______gtr4" localSheetId="34">{"via1",#N/A,TRUE,"general";"via2",#N/A,TRUE,"general";"via3",#N/A,TRUE,"general"}</definedName>
    <definedName name="_______gtr4">{"via1",#N/A,TRUE,"general";"via2",#N/A,TRUE,"general";"via3",#N/A,TRUE,"general"}</definedName>
    <definedName name="_______h2" localSheetId="14">{"via1",#N/A,TRUE,"general";"via2",#N/A,TRUE,"general";"via3",#N/A,TRUE,"general"}</definedName>
    <definedName name="_______h2" localSheetId="19">{"via1",#N/A,TRUE,"general";"via2",#N/A,TRUE,"general";"via3",#N/A,TRUE,"general"}</definedName>
    <definedName name="_______h2" localSheetId="20">{"via1",#N/A,TRUE,"general";"via2",#N/A,TRUE,"general";"via3",#N/A,TRUE,"general"}</definedName>
    <definedName name="_______h2" localSheetId="25">{"via1",#N/A,TRUE,"general";"via2",#N/A,TRUE,"general";"via3",#N/A,TRUE,"general"}</definedName>
    <definedName name="_______h2" localSheetId="33">{"via1",#N/A,TRUE,"general";"via2",#N/A,TRUE,"general";"via3",#N/A,TRUE,"general"}</definedName>
    <definedName name="_______h2" localSheetId="34">{"via1",#N/A,TRUE,"general";"via2",#N/A,TRUE,"general";"via3",#N/A,TRUE,"general"}</definedName>
    <definedName name="_______h2">{"via1",#N/A,TRUE,"general";"via2",#N/A,TRUE,"general";"via3",#N/A,TRUE,"general"}</definedName>
    <definedName name="_______h3" localSheetId="14">{"via1",#N/A,TRUE,"general";"via2",#N/A,TRUE,"general";"via3",#N/A,TRUE,"general"}</definedName>
    <definedName name="_______h3" localSheetId="19">{"via1",#N/A,TRUE,"general";"via2",#N/A,TRUE,"general";"via3",#N/A,TRUE,"general"}</definedName>
    <definedName name="_______h3" localSheetId="20">{"via1",#N/A,TRUE,"general";"via2",#N/A,TRUE,"general";"via3",#N/A,TRUE,"general"}</definedName>
    <definedName name="_______h3" localSheetId="25">{"via1",#N/A,TRUE,"general";"via2",#N/A,TRUE,"general";"via3",#N/A,TRUE,"general"}</definedName>
    <definedName name="_______h3" localSheetId="33">{"via1",#N/A,TRUE,"general";"via2",#N/A,TRUE,"general";"via3",#N/A,TRUE,"general"}</definedName>
    <definedName name="_______h3" localSheetId="34">{"via1",#N/A,TRUE,"general";"via2",#N/A,TRUE,"general";"via3",#N/A,TRUE,"general"}</definedName>
    <definedName name="_______h3">{"via1",#N/A,TRUE,"general";"via2",#N/A,TRUE,"general";"via3",#N/A,TRUE,"general"}</definedName>
    <definedName name="_______h4" localSheetId="14">{"TAB1",#N/A,TRUE,"GENERAL";"TAB2",#N/A,TRUE,"GENERAL";"TAB3",#N/A,TRUE,"GENERAL";"TAB4",#N/A,TRUE,"GENERAL";"TAB5",#N/A,TRUE,"GENERAL"}</definedName>
    <definedName name="_______h4" localSheetId="19">{"TAB1",#N/A,TRUE,"GENERAL";"TAB2",#N/A,TRUE,"GENERAL";"TAB3",#N/A,TRUE,"GENERAL";"TAB4",#N/A,TRUE,"GENERAL";"TAB5",#N/A,TRUE,"GENERAL"}</definedName>
    <definedName name="_______h4" localSheetId="20">{"TAB1",#N/A,TRUE,"GENERAL";"TAB2",#N/A,TRUE,"GENERAL";"TAB3",#N/A,TRUE,"GENERAL";"TAB4",#N/A,TRUE,"GENERAL";"TAB5",#N/A,TRUE,"GENERAL"}</definedName>
    <definedName name="_______h4" localSheetId="25">{"TAB1",#N/A,TRUE,"GENERAL";"TAB2",#N/A,TRUE,"GENERAL";"TAB3",#N/A,TRUE,"GENERAL";"TAB4",#N/A,TRUE,"GENERAL";"TAB5",#N/A,TRUE,"GENERAL"}</definedName>
    <definedName name="_______h4" localSheetId="33">{"TAB1",#N/A,TRUE,"GENERAL";"TAB2",#N/A,TRUE,"GENERAL";"TAB3",#N/A,TRUE,"GENERAL";"TAB4",#N/A,TRUE,"GENERAL";"TAB5",#N/A,TRUE,"GENERAL"}</definedName>
    <definedName name="_______h4" localSheetId="34">{"TAB1",#N/A,TRUE,"GENERAL";"TAB2",#N/A,TRUE,"GENERAL";"TAB3",#N/A,TRUE,"GENERAL";"TAB4",#N/A,TRUE,"GENERAL";"TAB5",#N/A,TRUE,"GENERAL"}</definedName>
    <definedName name="_______h4">{"TAB1",#N/A,TRUE,"GENERAL";"TAB2",#N/A,TRUE,"GENERAL";"TAB3",#N/A,TRUE,"GENERAL";"TAB4",#N/A,TRUE,"GENERAL";"TAB5",#N/A,TRUE,"GENERAL"}</definedName>
    <definedName name="_______h5" localSheetId="14">{"TAB1",#N/A,TRUE,"GENERAL";"TAB2",#N/A,TRUE,"GENERAL";"TAB3",#N/A,TRUE,"GENERAL";"TAB4",#N/A,TRUE,"GENERAL";"TAB5",#N/A,TRUE,"GENERAL"}</definedName>
    <definedName name="_______h5" localSheetId="19">{"TAB1",#N/A,TRUE,"GENERAL";"TAB2",#N/A,TRUE,"GENERAL";"TAB3",#N/A,TRUE,"GENERAL";"TAB4",#N/A,TRUE,"GENERAL";"TAB5",#N/A,TRUE,"GENERAL"}</definedName>
    <definedName name="_______h5" localSheetId="20">{"TAB1",#N/A,TRUE,"GENERAL";"TAB2",#N/A,TRUE,"GENERAL";"TAB3",#N/A,TRUE,"GENERAL";"TAB4",#N/A,TRUE,"GENERAL";"TAB5",#N/A,TRUE,"GENERAL"}</definedName>
    <definedName name="_______h5" localSheetId="25">{"TAB1",#N/A,TRUE,"GENERAL";"TAB2",#N/A,TRUE,"GENERAL";"TAB3",#N/A,TRUE,"GENERAL";"TAB4",#N/A,TRUE,"GENERAL";"TAB5",#N/A,TRUE,"GENERAL"}</definedName>
    <definedName name="_______h5" localSheetId="33">{"TAB1",#N/A,TRUE,"GENERAL";"TAB2",#N/A,TRUE,"GENERAL";"TAB3",#N/A,TRUE,"GENERAL";"TAB4",#N/A,TRUE,"GENERAL";"TAB5",#N/A,TRUE,"GENERAL"}</definedName>
    <definedName name="_______h5" localSheetId="3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 localSheetId="14">{"via1",#N/A,TRUE,"general";"via2",#N/A,TRUE,"general";"via3",#N/A,TRUE,"general"}</definedName>
    <definedName name="_______h6" localSheetId="19">{"via1",#N/A,TRUE,"general";"via2",#N/A,TRUE,"general";"via3",#N/A,TRUE,"general"}</definedName>
    <definedName name="_______h6" localSheetId="20">{"via1",#N/A,TRUE,"general";"via2",#N/A,TRUE,"general";"via3",#N/A,TRUE,"general"}</definedName>
    <definedName name="_______h6" localSheetId="25">{"via1",#N/A,TRUE,"general";"via2",#N/A,TRUE,"general";"via3",#N/A,TRUE,"general"}</definedName>
    <definedName name="_______h6" localSheetId="33">{"via1",#N/A,TRUE,"general";"via2",#N/A,TRUE,"general";"via3",#N/A,TRUE,"general"}</definedName>
    <definedName name="_______h6" localSheetId="34">{"via1",#N/A,TRUE,"general";"via2",#N/A,TRUE,"general";"via3",#N/A,TRUE,"general"}</definedName>
    <definedName name="_______h6">{"via1",#N/A,TRUE,"general";"via2",#N/A,TRUE,"general";"via3",#N/A,TRUE,"general"}</definedName>
    <definedName name="_______h7" localSheetId="14">{"TAB1",#N/A,TRUE,"GENERAL";"TAB2",#N/A,TRUE,"GENERAL";"TAB3",#N/A,TRUE,"GENERAL";"TAB4",#N/A,TRUE,"GENERAL";"TAB5",#N/A,TRUE,"GENERAL"}</definedName>
    <definedName name="_______h7" localSheetId="19">{"TAB1",#N/A,TRUE,"GENERAL";"TAB2",#N/A,TRUE,"GENERAL";"TAB3",#N/A,TRUE,"GENERAL";"TAB4",#N/A,TRUE,"GENERAL";"TAB5",#N/A,TRUE,"GENERAL"}</definedName>
    <definedName name="_______h7" localSheetId="20">{"TAB1",#N/A,TRUE,"GENERAL";"TAB2",#N/A,TRUE,"GENERAL";"TAB3",#N/A,TRUE,"GENERAL";"TAB4",#N/A,TRUE,"GENERAL";"TAB5",#N/A,TRUE,"GENERAL"}</definedName>
    <definedName name="_______h7" localSheetId="25">{"TAB1",#N/A,TRUE,"GENERAL";"TAB2",#N/A,TRUE,"GENERAL";"TAB3",#N/A,TRUE,"GENERAL";"TAB4",#N/A,TRUE,"GENERAL";"TAB5",#N/A,TRUE,"GENERAL"}</definedName>
    <definedName name="_______h7" localSheetId="33">{"TAB1",#N/A,TRUE,"GENERAL";"TAB2",#N/A,TRUE,"GENERAL";"TAB3",#N/A,TRUE,"GENERAL";"TAB4",#N/A,TRUE,"GENERAL";"TAB5",#N/A,TRUE,"GENERAL"}</definedName>
    <definedName name="_______h7" localSheetId="34">{"TAB1",#N/A,TRUE,"GENERAL";"TAB2",#N/A,TRUE,"GENERAL";"TAB3",#N/A,TRUE,"GENERAL";"TAB4",#N/A,TRUE,"GENERAL";"TAB5",#N/A,TRUE,"GENERAL"}</definedName>
    <definedName name="_______h7">{"TAB1",#N/A,TRUE,"GENERAL";"TAB2",#N/A,TRUE,"GENERAL";"TAB3",#N/A,TRUE,"GENERAL";"TAB4",#N/A,TRUE,"GENERAL";"TAB5",#N/A,TRUE,"GENERAL"}</definedName>
    <definedName name="_______h8" localSheetId="14">{"via1",#N/A,TRUE,"general";"via2",#N/A,TRUE,"general";"via3",#N/A,TRUE,"general"}</definedName>
    <definedName name="_______h8" localSheetId="19">{"via1",#N/A,TRUE,"general";"via2",#N/A,TRUE,"general";"via3",#N/A,TRUE,"general"}</definedName>
    <definedName name="_______h8" localSheetId="20">{"via1",#N/A,TRUE,"general";"via2",#N/A,TRUE,"general";"via3",#N/A,TRUE,"general"}</definedName>
    <definedName name="_______h8" localSheetId="25">{"via1",#N/A,TRUE,"general";"via2",#N/A,TRUE,"general";"via3",#N/A,TRUE,"general"}</definedName>
    <definedName name="_______h8" localSheetId="33">{"via1",#N/A,TRUE,"general";"via2",#N/A,TRUE,"general";"via3",#N/A,TRUE,"general"}</definedName>
    <definedName name="_______h8" localSheetId="34">{"via1",#N/A,TRUE,"general";"via2",#N/A,TRUE,"general";"via3",#N/A,TRUE,"general"}</definedName>
    <definedName name="_______h8">{"via1",#N/A,TRUE,"general";"via2",#N/A,TRUE,"general";"via3",#N/A,TRUE,"general"}</definedName>
    <definedName name="_______hfh7" localSheetId="14">{"via1",#N/A,TRUE,"general";"via2",#N/A,TRUE,"general";"via3",#N/A,TRUE,"general"}</definedName>
    <definedName name="_______hfh7" localSheetId="19">{"via1",#N/A,TRUE,"general";"via2",#N/A,TRUE,"general";"via3",#N/A,TRUE,"general"}</definedName>
    <definedName name="_______hfh7" localSheetId="20">{"via1",#N/A,TRUE,"general";"via2",#N/A,TRUE,"general";"via3",#N/A,TRUE,"general"}</definedName>
    <definedName name="_______hfh7" localSheetId="25">{"via1",#N/A,TRUE,"general";"via2",#N/A,TRUE,"general";"via3",#N/A,TRUE,"general"}</definedName>
    <definedName name="_______hfh7" localSheetId="33">{"via1",#N/A,TRUE,"general";"via2",#N/A,TRUE,"general";"via3",#N/A,TRUE,"general"}</definedName>
    <definedName name="_______hfh7" localSheetId="34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 localSheetId="14">{"via1",#N/A,TRUE,"general";"via2",#N/A,TRUE,"general";"via3",#N/A,TRUE,"general"}</definedName>
    <definedName name="_______i4" localSheetId="19">{"via1",#N/A,TRUE,"general";"via2",#N/A,TRUE,"general";"via3",#N/A,TRUE,"general"}</definedName>
    <definedName name="_______i4" localSheetId="20">{"via1",#N/A,TRUE,"general";"via2",#N/A,TRUE,"general";"via3",#N/A,TRUE,"general"}</definedName>
    <definedName name="_______i4" localSheetId="25">{"via1",#N/A,TRUE,"general";"via2",#N/A,TRUE,"general";"via3",#N/A,TRUE,"general"}</definedName>
    <definedName name="_______i4" localSheetId="33">{"via1",#N/A,TRUE,"general";"via2",#N/A,TRUE,"general";"via3",#N/A,TRUE,"general"}</definedName>
    <definedName name="_______i4" localSheetId="34">{"via1",#N/A,TRUE,"general";"via2",#N/A,TRUE,"general";"via3",#N/A,TRUE,"general"}</definedName>
    <definedName name="_______i4">{"via1",#N/A,TRUE,"general";"via2",#N/A,TRUE,"general";"via3",#N/A,TRUE,"general"}</definedName>
    <definedName name="_______i5" localSheetId="14">{"TAB1",#N/A,TRUE,"GENERAL";"TAB2",#N/A,TRUE,"GENERAL";"TAB3",#N/A,TRUE,"GENERAL";"TAB4",#N/A,TRUE,"GENERAL";"TAB5",#N/A,TRUE,"GENERAL"}</definedName>
    <definedName name="_______i5" localSheetId="19">{"TAB1",#N/A,TRUE,"GENERAL";"TAB2",#N/A,TRUE,"GENERAL";"TAB3",#N/A,TRUE,"GENERAL";"TAB4",#N/A,TRUE,"GENERAL";"TAB5",#N/A,TRUE,"GENERAL"}</definedName>
    <definedName name="_______i5" localSheetId="20">{"TAB1",#N/A,TRUE,"GENERAL";"TAB2",#N/A,TRUE,"GENERAL";"TAB3",#N/A,TRUE,"GENERAL";"TAB4",#N/A,TRUE,"GENERAL";"TAB5",#N/A,TRUE,"GENERAL"}</definedName>
    <definedName name="_______i5" localSheetId="25">{"TAB1",#N/A,TRUE,"GENERAL";"TAB2",#N/A,TRUE,"GENERAL";"TAB3",#N/A,TRUE,"GENERAL";"TAB4",#N/A,TRUE,"GENERAL";"TAB5",#N/A,TRUE,"GENERAL"}</definedName>
    <definedName name="_______i5" localSheetId="33">{"TAB1",#N/A,TRUE,"GENERAL";"TAB2",#N/A,TRUE,"GENERAL";"TAB3",#N/A,TRUE,"GENERAL";"TAB4",#N/A,TRUE,"GENERAL";"TAB5",#N/A,TRUE,"GENERAL"}</definedName>
    <definedName name="_______i5" localSheetId="34">{"TAB1",#N/A,TRUE,"GENERAL";"TAB2",#N/A,TRUE,"GENERAL";"TAB3",#N/A,TRUE,"GENERAL";"TAB4",#N/A,TRUE,"GENERAL";"TAB5",#N/A,TRUE,"GENERAL"}</definedName>
    <definedName name="_______i5">{"TAB1",#N/A,TRUE,"GENERAL";"TAB2",#N/A,TRUE,"GENERAL";"TAB3",#N/A,TRUE,"GENERAL";"TAB4",#N/A,TRUE,"GENERAL";"TAB5",#N/A,TRUE,"GENERAL"}</definedName>
    <definedName name="_______i6" localSheetId="14">{"TAB1",#N/A,TRUE,"GENERAL";"TAB2",#N/A,TRUE,"GENERAL";"TAB3",#N/A,TRUE,"GENERAL";"TAB4",#N/A,TRUE,"GENERAL";"TAB5",#N/A,TRUE,"GENERAL"}</definedName>
    <definedName name="_______i6" localSheetId="19">{"TAB1",#N/A,TRUE,"GENERAL";"TAB2",#N/A,TRUE,"GENERAL";"TAB3",#N/A,TRUE,"GENERAL";"TAB4",#N/A,TRUE,"GENERAL";"TAB5",#N/A,TRUE,"GENERAL"}</definedName>
    <definedName name="_______i6" localSheetId="20">{"TAB1",#N/A,TRUE,"GENERAL";"TAB2",#N/A,TRUE,"GENERAL";"TAB3",#N/A,TRUE,"GENERAL";"TAB4",#N/A,TRUE,"GENERAL";"TAB5",#N/A,TRUE,"GENERAL"}</definedName>
    <definedName name="_______i6" localSheetId="25">{"TAB1",#N/A,TRUE,"GENERAL";"TAB2",#N/A,TRUE,"GENERAL";"TAB3",#N/A,TRUE,"GENERAL";"TAB4",#N/A,TRUE,"GENERAL";"TAB5",#N/A,TRUE,"GENERAL"}</definedName>
    <definedName name="_______i6" localSheetId="33">{"TAB1",#N/A,TRUE,"GENERAL";"TAB2",#N/A,TRUE,"GENERAL";"TAB3",#N/A,TRUE,"GENERAL";"TAB4",#N/A,TRUE,"GENERAL";"TAB5",#N/A,TRUE,"GENERAL"}</definedName>
    <definedName name="_______i6" localSheetId="34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 localSheetId="14">{"via1",#N/A,TRUE,"general";"via2",#N/A,TRUE,"general";"via3",#N/A,TRUE,"general"}</definedName>
    <definedName name="_______i7" localSheetId="19">{"via1",#N/A,TRUE,"general";"via2",#N/A,TRUE,"general";"via3",#N/A,TRUE,"general"}</definedName>
    <definedName name="_______i7" localSheetId="20">{"via1",#N/A,TRUE,"general";"via2",#N/A,TRUE,"general";"via3",#N/A,TRUE,"general"}</definedName>
    <definedName name="_______i7" localSheetId="25">{"via1",#N/A,TRUE,"general";"via2",#N/A,TRUE,"general";"via3",#N/A,TRUE,"general"}</definedName>
    <definedName name="_______i7" localSheetId="33">{"via1",#N/A,TRUE,"general";"via2",#N/A,TRUE,"general";"via3",#N/A,TRUE,"general"}</definedName>
    <definedName name="_______i7" localSheetId="34">{"via1",#N/A,TRUE,"general";"via2",#N/A,TRUE,"general";"via3",#N/A,TRUE,"general"}</definedName>
    <definedName name="_______i7">{"via1",#N/A,TRUE,"general";"via2",#N/A,TRUE,"general";"via3",#N/A,TRUE,"general"}</definedName>
    <definedName name="_______i77" localSheetId="14">{"TAB1",#N/A,TRUE,"GENERAL";"TAB2",#N/A,TRUE,"GENERAL";"TAB3",#N/A,TRUE,"GENERAL";"TAB4",#N/A,TRUE,"GENERAL";"TAB5",#N/A,TRUE,"GENERAL"}</definedName>
    <definedName name="_______i77" localSheetId="19">{"TAB1",#N/A,TRUE,"GENERAL";"TAB2",#N/A,TRUE,"GENERAL";"TAB3",#N/A,TRUE,"GENERAL";"TAB4",#N/A,TRUE,"GENERAL";"TAB5",#N/A,TRUE,"GENERAL"}</definedName>
    <definedName name="_______i77" localSheetId="20">{"TAB1",#N/A,TRUE,"GENERAL";"TAB2",#N/A,TRUE,"GENERAL";"TAB3",#N/A,TRUE,"GENERAL";"TAB4",#N/A,TRUE,"GENERAL";"TAB5",#N/A,TRUE,"GENERAL"}</definedName>
    <definedName name="_______i77" localSheetId="25">{"TAB1",#N/A,TRUE,"GENERAL";"TAB2",#N/A,TRUE,"GENERAL";"TAB3",#N/A,TRUE,"GENERAL";"TAB4",#N/A,TRUE,"GENERAL";"TAB5",#N/A,TRUE,"GENERAL"}</definedName>
    <definedName name="_______i77" localSheetId="33">{"TAB1",#N/A,TRUE,"GENERAL";"TAB2",#N/A,TRUE,"GENERAL";"TAB3",#N/A,TRUE,"GENERAL";"TAB4",#N/A,TRUE,"GENERAL";"TAB5",#N/A,TRUE,"GENERAL"}</definedName>
    <definedName name="_______i77" localSheetId="34">{"TAB1",#N/A,TRUE,"GENERAL";"TAB2",#N/A,TRUE,"GENERAL";"TAB3",#N/A,TRUE,"GENERAL";"TAB4",#N/A,TRUE,"GENERAL";"TAB5",#N/A,TRUE,"GENERAL"}</definedName>
    <definedName name="_______i77">{"TAB1",#N/A,TRUE,"GENERAL";"TAB2",#N/A,TRUE,"GENERAL";"TAB3",#N/A,TRUE,"GENERAL";"TAB4",#N/A,TRUE,"GENERAL";"TAB5",#N/A,TRUE,"GENERAL"}</definedName>
    <definedName name="_______i8" localSheetId="14">{"via1",#N/A,TRUE,"general";"via2",#N/A,TRUE,"general";"via3",#N/A,TRUE,"general"}</definedName>
    <definedName name="_______i8" localSheetId="19">{"via1",#N/A,TRUE,"general";"via2",#N/A,TRUE,"general";"via3",#N/A,TRUE,"general"}</definedName>
    <definedName name="_______i8" localSheetId="20">{"via1",#N/A,TRUE,"general";"via2",#N/A,TRUE,"general";"via3",#N/A,TRUE,"general"}</definedName>
    <definedName name="_______i8" localSheetId="25">{"via1",#N/A,TRUE,"general";"via2",#N/A,TRUE,"general";"via3",#N/A,TRUE,"general"}</definedName>
    <definedName name="_______i8" localSheetId="33">{"via1",#N/A,TRUE,"general";"via2",#N/A,TRUE,"general";"via3",#N/A,TRUE,"general"}</definedName>
    <definedName name="_______i8" localSheetId="34">{"via1",#N/A,TRUE,"general";"via2",#N/A,TRUE,"general";"via3",#N/A,TRUE,"general"}</definedName>
    <definedName name="_______i8">{"via1",#N/A,TRUE,"general";"via2",#N/A,TRUE,"general";"via3",#N/A,TRUE,"general"}</definedName>
    <definedName name="_______i9" localSheetId="14">{"TAB1",#N/A,TRUE,"GENERAL";"TAB2",#N/A,TRUE,"GENERAL";"TAB3",#N/A,TRUE,"GENERAL";"TAB4",#N/A,TRUE,"GENERAL";"TAB5",#N/A,TRUE,"GENERAL"}</definedName>
    <definedName name="_______i9" localSheetId="19">{"TAB1",#N/A,TRUE,"GENERAL";"TAB2",#N/A,TRUE,"GENERAL";"TAB3",#N/A,TRUE,"GENERAL";"TAB4",#N/A,TRUE,"GENERAL";"TAB5",#N/A,TRUE,"GENERAL"}</definedName>
    <definedName name="_______i9" localSheetId="20">{"TAB1",#N/A,TRUE,"GENERAL";"TAB2",#N/A,TRUE,"GENERAL";"TAB3",#N/A,TRUE,"GENERAL";"TAB4",#N/A,TRUE,"GENERAL";"TAB5",#N/A,TRUE,"GENERAL"}</definedName>
    <definedName name="_______i9" localSheetId="25">{"TAB1",#N/A,TRUE,"GENERAL";"TAB2",#N/A,TRUE,"GENERAL";"TAB3",#N/A,TRUE,"GENERAL";"TAB4",#N/A,TRUE,"GENERAL";"TAB5",#N/A,TRUE,"GENERAL"}</definedName>
    <definedName name="_______i9" localSheetId="33">{"TAB1",#N/A,TRUE,"GENERAL";"TAB2",#N/A,TRUE,"GENERAL";"TAB3",#N/A,TRUE,"GENERAL";"TAB4",#N/A,TRUE,"GENERAL";"TAB5",#N/A,TRUE,"GENERAL"}</definedName>
    <definedName name="_______i9" localSheetId="34">{"TAB1",#N/A,TRUE,"GENERAL";"TAB2",#N/A,TRUE,"GENERAL";"TAB3",#N/A,TRUE,"GENERAL";"TAB4",#N/A,TRUE,"GENERAL";"TAB5",#N/A,TRUE,"GENERAL"}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 localSheetId="14">{"TAB1",#N/A,TRUE,"GENERAL";"TAB2",#N/A,TRUE,"GENERAL";"TAB3",#N/A,TRUE,"GENERAL";"TAB4",#N/A,TRUE,"GENERAL";"TAB5",#N/A,TRUE,"GENERAL"}</definedName>
    <definedName name="_______k3" localSheetId="19">{"TAB1",#N/A,TRUE,"GENERAL";"TAB2",#N/A,TRUE,"GENERAL";"TAB3",#N/A,TRUE,"GENERAL";"TAB4",#N/A,TRUE,"GENERAL";"TAB5",#N/A,TRUE,"GENERAL"}</definedName>
    <definedName name="_______k3" localSheetId="20">{"TAB1",#N/A,TRUE,"GENERAL";"TAB2",#N/A,TRUE,"GENERAL";"TAB3",#N/A,TRUE,"GENERAL";"TAB4",#N/A,TRUE,"GENERAL";"TAB5",#N/A,TRUE,"GENERAL"}</definedName>
    <definedName name="_______k3" localSheetId="25">{"TAB1",#N/A,TRUE,"GENERAL";"TAB2",#N/A,TRUE,"GENERAL";"TAB3",#N/A,TRUE,"GENERAL";"TAB4",#N/A,TRUE,"GENERAL";"TAB5",#N/A,TRUE,"GENERAL"}</definedName>
    <definedName name="_______k3" localSheetId="33">{"TAB1",#N/A,TRUE,"GENERAL";"TAB2",#N/A,TRUE,"GENERAL";"TAB3",#N/A,TRUE,"GENERAL";"TAB4",#N/A,TRUE,"GENERAL";"TAB5",#N/A,TRUE,"GENERAL"}</definedName>
    <definedName name="_______k3" localSheetId="34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 localSheetId="14">{"via1",#N/A,TRUE,"general";"via2",#N/A,TRUE,"general";"via3",#N/A,TRUE,"general"}</definedName>
    <definedName name="_______k4" localSheetId="19">{"via1",#N/A,TRUE,"general";"via2",#N/A,TRUE,"general";"via3",#N/A,TRUE,"general"}</definedName>
    <definedName name="_______k4" localSheetId="20">{"via1",#N/A,TRUE,"general";"via2",#N/A,TRUE,"general";"via3",#N/A,TRUE,"general"}</definedName>
    <definedName name="_______k4" localSheetId="25">{"via1",#N/A,TRUE,"general";"via2",#N/A,TRUE,"general";"via3",#N/A,TRUE,"general"}</definedName>
    <definedName name="_______k4" localSheetId="33">{"via1",#N/A,TRUE,"general";"via2",#N/A,TRUE,"general";"via3",#N/A,TRUE,"general"}</definedName>
    <definedName name="_______k4" localSheetId="34">{"via1",#N/A,TRUE,"general";"via2",#N/A,TRUE,"general";"via3",#N/A,TRUE,"general"}</definedName>
    <definedName name="_______k4">{"via1",#N/A,TRUE,"general";"via2",#N/A,TRUE,"general";"via3",#N/A,TRUE,"general"}</definedName>
    <definedName name="_______k5" localSheetId="14">{"via1",#N/A,TRUE,"general";"via2",#N/A,TRUE,"general";"via3",#N/A,TRUE,"general"}</definedName>
    <definedName name="_______k5" localSheetId="19">{"via1",#N/A,TRUE,"general";"via2",#N/A,TRUE,"general";"via3",#N/A,TRUE,"general"}</definedName>
    <definedName name="_______k5" localSheetId="20">{"via1",#N/A,TRUE,"general";"via2",#N/A,TRUE,"general";"via3",#N/A,TRUE,"general"}</definedName>
    <definedName name="_______k5" localSheetId="25">{"via1",#N/A,TRUE,"general";"via2",#N/A,TRUE,"general";"via3",#N/A,TRUE,"general"}</definedName>
    <definedName name="_______k5" localSheetId="33">{"via1",#N/A,TRUE,"general";"via2",#N/A,TRUE,"general";"via3",#N/A,TRUE,"general"}</definedName>
    <definedName name="_______k5" localSheetId="34">{"via1",#N/A,TRUE,"general";"via2",#N/A,TRUE,"general";"via3",#N/A,TRUE,"general"}</definedName>
    <definedName name="_______k5">{"via1",#N/A,TRUE,"general";"via2",#N/A,TRUE,"general";"via3",#N/A,TRUE,"general"}</definedName>
    <definedName name="_______k6" localSheetId="14">{"TAB1",#N/A,TRUE,"GENERAL";"TAB2",#N/A,TRUE,"GENERAL";"TAB3",#N/A,TRUE,"GENERAL";"TAB4",#N/A,TRUE,"GENERAL";"TAB5",#N/A,TRUE,"GENERAL"}</definedName>
    <definedName name="_______k6" localSheetId="19">{"TAB1",#N/A,TRUE,"GENERAL";"TAB2",#N/A,TRUE,"GENERAL";"TAB3",#N/A,TRUE,"GENERAL";"TAB4",#N/A,TRUE,"GENERAL";"TAB5",#N/A,TRUE,"GENERAL"}</definedName>
    <definedName name="_______k6" localSheetId="20">{"TAB1",#N/A,TRUE,"GENERAL";"TAB2",#N/A,TRUE,"GENERAL";"TAB3",#N/A,TRUE,"GENERAL";"TAB4",#N/A,TRUE,"GENERAL";"TAB5",#N/A,TRUE,"GENERAL"}</definedName>
    <definedName name="_______k6" localSheetId="25">{"TAB1",#N/A,TRUE,"GENERAL";"TAB2",#N/A,TRUE,"GENERAL";"TAB3",#N/A,TRUE,"GENERAL";"TAB4",#N/A,TRUE,"GENERAL";"TAB5",#N/A,TRUE,"GENERAL"}</definedName>
    <definedName name="_______k6" localSheetId="33">{"TAB1",#N/A,TRUE,"GENERAL";"TAB2",#N/A,TRUE,"GENERAL";"TAB3",#N/A,TRUE,"GENERAL";"TAB4",#N/A,TRUE,"GENERAL";"TAB5",#N/A,TRUE,"GENERAL"}</definedName>
    <definedName name="_______k6" localSheetId="34">{"TAB1",#N/A,TRUE,"GENERAL";"TAB2",#N/A,TRUE,"GENERAL";"TAB3",#N/A,TRUE,"GENERAL";"TAB4",#N/A,TRUE,"GENERAL";"TAB5",#N/A,TRUE,"GENERAL"}</definedName>
    <definedName name="_______k6">{"TAB1",#N/A,TRUE,"GENERAL";"TAB2",#N/A,TRUE,"GENERAL";"TAB3",#N/A,TRUE,"GENERAL";"TAB4",#N/A,TRUE,"GENERAL";"TAB5",#N/A,TRUE,"GENERAL"}</definedName>
    <definedName name="_______k7" localSheetId="14">{"via1",#N/A,TRUE,"general";"via2",#N/A,TRUE,"general";"via3",#N/A,TRUE,"general"}</definedName>
    <definedName name="_______k7" localSheetId="19">{"via1",#N/A,TRUE,"general";"via2",#N/A,TRUE,"general";"via3",#N/A,TRUE,"general"}</definedName>
    <definedName name="_______k7" localSheetId="20">{"via1",#N/A,TRUE,"general";"via2",#N/A,TRUE,"general";"via3",#N/A,TRUE,"general"}</definedName>
    <definedName name="_______k7" localSheetId="25">{"via1",#N/A,TRUE,"general";"via2",#N/A,TRUE,"general";"via3",#N/A,TRUE,"general"}</definedName>
    <definedName name="_______k7" localSheetId="33">{"via1",#N/A,TRUE,"general";"via2",#N/A,TRUE,"general";"via3",#N/A,TRUE,"general"}</definedName>
    <definedName name="_______k7" localSheetId="34">{"via1",#N/A,TRUE,"general";"via2",#N/A,TRUE,"general";"via3",#N/A,TRUE,"general"}</definedName>
    <definedName name="_______k7">{"via1",#N/A,TRUE,"general";"via2",#N/A,TRUE,"general";"via3",#N/A,TRUE,"general"}</definedName>
    <definedName name="_______k8" localSheetId="14">{"via1",#N/A,TRUE,"general";"via2",#N/A,TRUE,"general";"via3",#N/A,TRUE,"general"}</definedName>
    <definedName name="_______k8" localSheetId="19">{"via1",#N/A,TRUE,"general";"via2",#N/A,TRUE,"general";"via3",#N/A,TRUE,"general"}</definedName>
    <definedName name="_______k8" localSheetId="20">{"via1",#N/A,TRUE,"general";"via2",#N/A,TRUE,"general";"via3",#N/A,TRUE,"general"}</definedName>
    <definedName name="_______k8" localSheetId="25">{"via1",#N/A,TRUE,"general";"via2",#N/A,TRUE,"general";"via3",#N/A,TRUE,"general"}</definedName>
    <definedName name="_______k8" localSheetId="33">{"via1",#N/A,TRUE,"general";"via2",#N/A,TRUE,"general";"via3",#N/A,TRUE,"general"}</definedName>
    <definedName name="_______k8" localSheetId="34">{"via1",#N/A,TRUE,"general";"via2",#N/A,TRUE,"general";"via3",#N/A,TRUE,"general"}</definedName>
    <definedName name="_______k8">{"via1",#N/A,TRUE,"general";"via2",#N/A,TRUE,"general";"via3",#N/A,TRUE,"general"}</definedName>
    <definedName name="_______k9" localSheetId="14">{"TAB1",#N/A,TRUE,"GENERAL";"TAB2",#N/A,TRUE,"GENERAL";"TAB3",#N/A,TRUE,"GENERAL";"TAB4",#N/A,TRUE,"GENERAL";"TAB5",#N/A,TRUE,"GENERAL"}</definedName>
    <definedName name="_______k9" localSheetId="19">{"TAB1",#N/A,TRUE,"GENERAL";"TAB2",#N/A,TRUE,"GENERAL";"TAB3",#N/A,TRUE,"GENERAL";"TAB4",#N/A,TRUE,"GENERAL";"TAB5",#N/A,TRUE,"GENERAL"}</definedName>
    <definedName name="_______k9" localSheetId="20">{"TAB1",#N/A,TRUE,"GENERAL";"TAB2",#N/A,TRUE,"GENERAL";"TAB3",#N/A,TRUE,"GENERAL";"TAB4",#N/A,TRUE,"GENERAL";"TAB5",#N/A,TRUE,"GENERAL"}</definedName>
    <definedName name="_______k9" localSheetId="25">{"TAB1",#N/A,TRUE,"GENERAL";"TAB2",#N/A,TRUE,"GENERAL";"TAB3",#N/A,TRUE,"GENERAL";"TAB4",#N/A,TRUE,"GENERAL";"TAB5",#N/A,TRUE,"GENERAL"}</definedName>
    <definedName name="_______k9" localSheetId="33">{"TAB1",#N/A,TRUE,"GENERAL";"TAB2",#N/A,TRUE,"GENERAL";"TAB3",#N/A,TRUE,"GENERAL";"TAB4",#N/A,TRUE,"GENERAL";"TAB5",#N/A,TRUE,"GENERAL"}</definedName>
    <definedName name="_______k9" localSheetId="34">{"TAB1",#N/A,TRUE,"GENERAL";"TAB2",#N/A,TRUE,"GENERAL";"TAB3",#N/A,TRUE,"GENERAL";"TAB4",#N/A,TRUE,"GENERAL";"TAB5",#N/A,TRUE,"GENERAL"}</definedName>
    <definedName name="_______k9">{"TAB1",#N/A,TRUE,"GENERAL";"TAB2",#N/A,TRUE,"GENERAL";"TAB3",#N/A,TRUE,"GENERAL";"TAB4",#N/A,TRUE,"GENERAL";"TAB5",#N/A,TRUE,"GENERAL"}</definedName>
    <definedName name="_______kjk6" localSheetId="14">{"TAB1",#N/A,TRUE,"GENERAL";"TAB2",#N/A,TRUE,"GENERAL";"TAB3",#N/A,TRUE,"GENERAL";"TAB4",#N/A,TRUE,"GENERAL";"TAB5",#N/A,TRUE,"GENERAL"}</definedName>
    <definedName name="_______kjk6" localSheetId="19">{"TAB1",#N/A,TRUE,"GENERAL";"TAB2",#N/A,TRUE,"GENERAL";"TAB3",#N/A,TRUE,"GENERAL";"TAB4",#N/A,TRUE,"GENERAL";"TAB5",#N/A,TRUE,"GENERAL"}</definedName>
    <definedName name="_______kjk6" localSheetId="20">{"TAB1",#N/A,TRUE,"GENERAL";"TAB2",#N/A,TRUE,"GENERAL";"TAB3",#N/A,TRUE,"GENERAL";"TAB4",#N/A,TRUE,"GENERAL";"TAB5",#N/A,TRUE,"GENERAL"}</definedName>
    <definedName name="_______kjk6" localSheetId="25">{"TAB1",#N/A,TRUE,"GENERAL";"TAB2",#N/A,TRUE,"GENERAL";"TAB3",#N/A,TRUE,"GENERAL";"TAB4",#N/A,TRUE,"GENERAL";"TAB5",#N/A,TRUE,"GENERAL"}</definedName>
    <definedName name="_______kjk6" localSheetId="33">{"TAB1",#N/A,TRUE,"GENERAL";"TAB2",#N/A,TRUE,"GENERAL";"TAB3",#N/A,TRUE,"GENERAL";"TAB4",#N/A,TRUE,"GENERAL";"TAB5",#N/A,TRUE,"GENERAL"}</definedName>
    <definedName name="_______kjk6" localSheetId="34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 localSheetId="14">{"via1",#N/A,TRUE,"general";"via2",#N/A,TRUE,"general";"via3",#N/A,TRUE,"general"}</definedName>
    <definedName name="_______m3" localSheetId="19">{"via1",#N/A,TRUE,"general";"via2",#N/A,TRUE,"general";"via3",#N/A,TRUE,"general"}</definedName>
    <definedName name="_______m3" localSheetId="20">{"via1",#N/A,TRUE,"general";"via2",#N/A,TRUE,"general";"via3",#N/A,TRUE,"general"}</definedName>
    <definedName name="_______m3" localSheetId="25">{"via1",#N/A,TRUE,"general";"via2",#N/A,TRUE,"general";"via3",#N/A,TRUE,"general"}</definedName>
    <definedName name="_______m3" localSheetId="33">{"via1",#N/A,TRUE,"general";"via2",#N/A,TRUE,"general";"via3",#N/A,TRUE,"general"}</definedName>
    <definedName name="_______m3" localSheetId="34">{"via1",#N/A,TRUE,"general";"via2",#N/A,TRUE,"general";"via3",#N/A,TRUE,"general"}</definedName>
    <definedName name="_______m3">{"via1",#N/A,TRUE,"general";"via2",#N/A,TRUE,"general";"via3",#N/A,TRUE,"general"}</definedName>
    <definedName name="_______m4" localSheetId="14">{"TAB1",#N/A,TRUE,"GENERAL";"TAB2",#N/A,TRUE,"GENERAL";"TAB3",#N/A,TRUE,"GENERAL";"TAB4",#N/A,TRUE,"GENERAL";"TAB5",#N/A,TRUE,"GENERAL"}</definedName>
    <definedName name="_______m4" localSheetId="19">{"TAB1",#N/A,TRUE,"GENERAL";"TAB2",#N/A,TRUE,"GENERAL";"TAB3",#N/A,TRUE,"GENERAL";"TAB4",#N/A,TRUE,"GENERAL";"TAB5",#N/A,TRUE,"GENERAL"}</definedName>
    <definedName name="_______m4" localSheetId="20">{"TAB1",#N/A,TRUE,"GENERAL";"TAB2",#N/A,TRUE,"GENERAL";"TAB3",#N/A,TRUE,"GENERAL";"TAB4",#N/A,TRUE,"GENERAL";"TAB5",#N/A,TRUE,"GENERAL"}</definedName>
    <definedName name="_______m4" localSheetId="25">{"TAB1",#N/A,TRUE,"GENERAL";"TAB2",#N/A,TRUE,"GENERAL";"TAB3",#N/A,TRUE,"GENERAL";"TAB4",#N/A,TRUE,"GENERAL";"TAB5",#N/A,TRUE,"GENERAL"}</definedName>
    <definedName name="_______m4" localSheetId="33">{"TAB1",#N/A,TRUE,"GENERAL";"TAB2",#N/A,TRUE,"GENERAL";"TAB3",#N/A,TRUE,"GENERAL";"TAB4",#N/A,TRUE,"GENERAL";"TAB5",#N/A,TRUE,"GENERAL"}</definedName>
    <definedName name="_______m4" localSheetId="34">{"TAB1",#N/A,TRUE,"GENERAL";"TAB2",#N/A,TRUE,"GENERAL";"TAB3",#N/A,TRUE,"GENERAL";"TAB4",#N/A,TRUE,"GENERAL";"TAB5",#N/A,TRUE,"GENERAL"}</definedName>
    <definedName name="_______m4">{"TAB1",#N/A,TRUE,"GENERAL";"TAB2",#N/A,TRUE,"GENERAL";"TAB3",#N/A,TRUE,"GENERAL";"TAB4",#N/A,TRUE,"GENERAL";"TAB5",#N/A,TRUE,"GENERAL"}</definedName>
    <definedName name="_______m5" localSheetId="14">{"via1",#N/A,TRUE,"general";"via2",#N/A,TRUE,"general";"via3",#N/A,TRUE,"general"}</definedName>
    <definedName name="_______m5" localSheetId="19">{"via1",#N/A,TRUE,"general";"via2",#N/A,TRUE,"general";"via3",#N/A,TRUE,"general"}</definedName>
    <definedName name="_______m5" localSheetId="20">{"via1",#N/A,TRUE,"general";"via2",#N/A,TRUE,"general";"via3",#N/A,TRUE,"general"}</definedName>
    <definedName name="_______m5" localSheetId="25">{"via1",#N/A,TRUE,"general";"via2",#N/A,TRUE,"general";"via3",#N/A,TRUE,"general"}</definedName>
    <definedName name="_______m5" localSheetId="33">{"via1",#N/A,TRUE,"general";"via2",#N/A,TRUE,"general";"via3",#N/A,TRUE,"general"}</definedName>
    <definedName name="_______m5" localSheetId="34">{"via1",#N/A,TRUE,"general";"via2",#N/A,TRUE,"general";"via3",#N/A,TRUE,"general"}</definedName>
    <definedName name="_______m5">{"via1",#N/A,TRUE,"general";"via2",#N/A,TRUE,"general";"via3",#N/A,TRUE,"general"}</definedName>
    <definedName name="_______m6" localSheetId="14">{"TAB1",#N/A,TRUE,"GENERAL";"TAB2",#N/A,TRUE,"GENERAL";"TAB3",#N/A,TRUE,"GENERAL";"TAB4",#N/A,TRUE,"GENERAL";"TAB5",#N/A,TRUE,"GENERAL"}</definedName>
    <definedName name="_______m6" localSheetId="19">{"TAB1",#N/A,TRUE,"GENERAL";"TAB2",#N/A,TRUE,"GENERAL";"TAB3",#N/A,TRUE,"GENERAL";"TAB4",#N/A,TRUE,"GENERAL";"TAB5",#N/A,TRUE,"GENERAL"}</definedName>
    <definedName name="_______m6" localSheetId="20">{"TAB1",#N/A,TRUE,"GENERAL";"TAB2",#N/A,TRUE,"GENERAL";"TAB3",#N/A,TRUE,"GENERAL";"TAB4",#N/A,TRUE,"GENERAL";"TAB5",#N/A,TRUE,"GENERAL"}</definedName>
    <definedName name="_______m6" localSheetId="25">{"TAB1",#N/A,TRUE,"GENERAL";"TAB2",#N/A,TRUE,"GENERAL";"TAB3",#N/A,TRUE,"GENERAL";"TAB4",#N/A,TRUE,"GENERAL";"TAB5",#N/A,TRUE,"GENERAL"}</definedName>
    <definedName name="_______m6" localSheetId="33">{"TAB1",#N/A,TRUE,"GENERAL";"TAB2",#N/A,TRUE,"GENERAL";"TAB3",#N/A,TRUE,"GENERAL";"TAB4",#N/A,TRUE,"GENERAL";"TAB5",#N/A,TRUE,"GENERAL"}</definedName>
    <definedName name="_______m6" localSheetId="34">{"TAB1",#N/A,TRUE,"GENERAL";"TAB2",#N/A,TRUE,"GENERAL";"TAB3",#N/A,TRUE,"GENERAL";"TAB4",#N/A,TRUE,"GENERAL";"TAB5",#N/A,TRUE,"GENERAL"}</definedName>
    <definedName name="_______m6">{"TAB1",#N/A,TRUE,"GENERAL";"TAB2",#N/A,TRUE,"GENERAL";"TAB3",#N/A,TRUE,"GENERAL";"TAB4",#N/A,TRUE,"GENERAL";"TAB5",#N/A,TRUE,"GENERAL"}</definedName>
    <definedName name="_______m7" localSheetId="14">{"TAB1",#N/A,TRUE,"GENERAL";"TAB2",#N/A,TRUE,"GENERAL";"TAB3",#N/A,TRUE,"GENERAL";"TAB4",#N/A,TRUE,"GENERAL";"TAB5",#N/A,TRUE,"GENERAL"}</definedName>
    <definedName name="_______m7" localSheetId="19">{"TAB1",#N/A,TRUE,"GENERAL";"TAB2",#N/A,TRUE,"GENERAL";"TAB3",#N/A,TRUE,"GENERAL";"TAB4",#N/A,TRUE,"GENERAL";"TAB5",#N/A,TRUE,"GENERAL"}</definedName>
    <definedName name="_______m7" localSheetId="20">{"TAB1",#N/A,TRUE,"GENERAL";"TAB2",#N/A,TRUE,"GENERAL";"TAB3",#N/A,TRUE,"GENERAL";"TAB4",#N/A,TRUE,"GENERAL";"TAB5",#N/A,TRUE,"GENERAL"}</definedName>
    <definedName name="_______m7" localSheetId="25">{"TAB1",#N/A,TRUE,"GENERAL";"TAB2",#N/A,TRUE,"GENERAL";"TAB3",#N/A,TRUE,"GENERAL";"TAB4",#N/A,TRUE,"GENERAL";"TAB5",#N/A,TRUE,"GENERAL"}</definedName>
    <definedName name="_______m7" localSheetId="33">{"TAB1",#N/A,TRUE,"GENERAL";"TAB2",#N/A,TRUE,"GENERAL";"TAB3",#N/A,TRUE,"GENERAL";"TAB4",#N/A,TRUE,"GENERAL";"TAB5",#N/A,TRUE,"GENERAL"}</definedName>
    <definedName name="_______m7" localSheetId="34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 localSheetId="14">{"via1",#N/A,TRUE,"general";"via2",#N/A,TRUE,"general";"via3",#N/A,TRUE,"general"}</definedName>
    <definedName name="_______m8" localSheetId="19">{"via1",#N/A,TRUE,"general";"via2",#N/A,TRUE,"general";"via3",#N/A,TRUE,"general"}</definedName>
    <definedName name="_______m8" localSheetId="20">{"via1",#N/A,TRUE,"general";"via2",#N/A,TRUE,"general";"via3",#N/A,TRUE,"general"}</definedName>
    <definedName name="_______m8" localSheetId="25">{"via1",#N/A,TRUE,"general";"via2",#N/A,TRUE,"general";"via3",#N/A,TRUE,"general"}</definedName>
    <definedName name="_______m8" localSheetId="33">{"via1",#N/A,TRUE,"general";"via2",#N/A,TRUE,"general";"via3",#N/A,TRUE,"general"}</definedName>
    <definedName name="_______m8" localSheetId="34">{"via1",#N/A,TRUE,"general";"via2",#N/A,TRUE,"general";"via3",#N/A,TRUE,"general"}</definedName>
    <definedName name="_______m8">{"via1",#N/A,TRUE,"general";"via2",#N/A,TRUE,"general";"via3",#N/A,TRUE,"general"}</definedName>
    <definedName name="_______m9" localSheetId="14">{"via1",#N/A,TRUE,"general";"via2",#N/A,TRUE,"general";"via3",#N/A,TRUE,"general"}</definedName>
    <definedName name="_______m9" localSheetId="19">{"via1",#N/A,TRUE,"general";"via2",#N/A,TRUE,"general";"via3",#N/A,TRUE,"general"}</definedName>
    <definedName name="_______m9" localSheetId="20">{"via1",#N/A,TRUE,"general";"via2",#N/A,TRUE,"general";"via3",#N/A,TRUE,"general"}</definedName>
    <definedName name="_______m9" localSheetId="25">{"via1",#N/A,TRUE,"general";"via2",#N/A,TRUE,"general";"via3",#N/A,TRUE,"general"}</definedName>
    <definedName name="_______m9" localSheetId="33">{"via1",#N/A,TRUE,"general";"via2",#N/A,TRUE,"general";"via3",#N/A,TRUE,"general"}</definedName>
    <definedName name="_______m9" localSheetId="34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mor15">#REF!</definedName>
    <definedName name="_______n3" localSheetId="14">{"TAB1",#N/A,TRUE,"GENERAL";"TAB2",#N/A,TRUE,"GENERAL";"TAB3",#N/A,TRUE,"GENERAL";"TAB4",#N/A,TRUE,"GENERAL";"TAB5",#N/A,TRUE,"GENERAL"}</definedName>
    <definedName name="_______n3" localSheetId="19">{"TAB1",#N/A,TRUE,"GENERAL";"TAB2",#N/A,TRUE,"GENERAL";"TAB3",#N/A,TRUE,"GENERAL";"TAB4",#N/A,TRUE,"GENERAL";"TAB5",#N/A,TRUE,"GENERAL"}</definedName>
    <definedName name="_______n3" localSheetId="20">{"TAB1",#N/A,TRUE,"GENERAL";"TAB2",#N/A,TRUE,"GENERAL";"TAB3",#N/A,TRUE,"GENERAL";"TAB4",#N/A,TRUE,"GENERAL";"TAB5",#N/A,TRUE,"GENERAL"}</definedName>
    <definedName name="_______n3" localSheetId="25">{"TAB1",#N/A,TRUE,"GENERAL";"TAB2",#N/A,TRUE,"GENERAL";"TAB3",#N/A,TRUE,"GENERAL";"TAB4",#N/A,TRUE,"GENERAL";"TAB5",#N/A,TRUE,"GENERAL"}</definedName>
    <definedName name="_______n3" localSheetId="33">{"TAB1",#N/A,TRUE,"GENERAL";"TAB2",#N/A,TRUE,"GENERAL";"TAB3",#N/A,TRUE,"GENERAL";"TAB4",#N/A,TRUE,"GENERAL";"TAB5",#N/A,TRUE,"GENERAL"}</definedName>
    <definedName name="_______n3" localSheetId="34">{"TAB1",#N/A,TRUE,"GENERAL";"TAB2",#N/A,TRUE,"GENERAL";"TAB3",#N/A,TRUE,"GENERAL";"TAB4",#N/A,TRUE,"GENERAL";"TAB5",#N/A,TRUE,"GENERAL"}</definedName>
    <definedName name="_______n3">{"TAB1",#N/A,TRUE,"GENERAL";"TAB2",#N/A,TRUE,"GENERAL";"TAB3",#N/A,TRUE,"GENERAL";"TAB4",#N/A,TRUE,"GENERAL";"TAB5",#N/A,TRUE,"GENERAL"}</definedName>
    <definedName name="_______n4" localSheetId="14">{"via1",#N/A,TRUE,"general";"via2",#N/A,TRUE,"general";"via3",#N/A,TRUE,"general"}</definedName>
    <definedName name="_______n4" localSheetId="19">{"via1",#N/A,TRUE,"general";"via2",#N/A,TRUE,"general";"via3",#N/A,TRUE,"general"}</definedName>
    <definedName name="_______n4" localSheetId="20">{"via1",#N/A,TRUE,"general";"via2",#N/A,TRUE,"general";"via3",#N/A,TRUE,"general"}</definedName>
    <definedName name="_______n4" localSheetId="25">{"via1",#N/A,TRUE,"general";"via2",#N/A,TRUE,"general";"via3",#N/A,TRUE,"general"}</definedName>
    <definedName name="_______n4" localSheetId="33">{"via1",#N/A,TRUE,"general";"via2",#N/A,TRUE,"general";"via3",#N/A,TRUE,"general"}</definedName>
    <definedName name="_______n4" localSheetId="34">{"via1",#N/A,TRUE,"general";"via2",#N/A,TRUE,"general";"via3",#N/A,TRUE,"general"}</definedName>
    <definedName name="_______n4">{"via1",#N/A,TRUE,"general";"via2",#N/A,TRUE,"general";"via3",#N/A,TRUE,"general"}</definedName>
    <definedName name="_______n5" localSheetId="14">{"TAB1",#N/A,TRUE,"GENERAL";"TAB2",#N/A,TRUE,"GENERAL";"TAB3",#N/A,TRUE,"GENERAL";"TAB4",#N/A,TRUE,"GENERAL";"TAB5",#N/A,TRUE,"GENERAL"}</definedName>
    <definedName name="_______n5" localSheetId="19">{"TAB1",#N/A,TRUE,"GENERAL";"TAB2",#N/A,TRUE,"GENERAL";"TAB3",#N/A,TRUE,"GENERAL";"TAB4",#N/A,TRUE,"GENERAL";"TAB5",#N/A,TRUE,"GENERAL"}</definedName>
    <definedName name="_______n5" localSheetId="20">{"TAB1",#N/A,TRUE,"GENERAL";"TAB2",#N/A,TRUE,"GENERAL";"TAB3",#N/A,TRUE,"GENERAL";"TAB4",#N/A,TRUE,"GENERAL";"TAB5",#N/A,TRUE,"GENERAL"}</definedName>
    <definedName name="_______n5" localSheetId="25">{"TAB1",#N/A,TRUE,"GENERAL";"TAB2",#N/A,TRUE,"GENERAL";"TAB3",#N/A,TRUE,"GENERAL";"TAB4",#N/A,TRUE,"GENERAL";"TAB5",#N/A,TRUE,"GENERAL"}</definedName>
    <definedName name="_______n5" localSheetId="33">{"TAB1",#N/A,TRUE,"GENERAL";"TAB2",#N/A,TRUE,"GENERAL";"TAB3",#N/A,TRUE,"GENERAL";"TAB4",#N/A,TRUE,"GENERAL";"TAB5",#N/A,TRUE,"GENERAL"}</definedName>
    <definedName name="_______n5" localSheetId="34">{"TAB1",#N/A,TRUE,"GENERAL";"TAB2",#N/A,TRUE,"GENERAL";"TAB3",#N/A,TRUE,"GENERAL";"TAB4",#N/A,TRUE,"GENERAL";"TAB5",#N/A,TRUE,"GENERAL"}</definedName>
    <definedName name="_______n5">{"TAB1",#N/A,TRUE,"GENERAL";"TAB2",#N/A,TRUE,"GENERAL";"TAB3",#N/A,TRUE,"GENERAL";"TAB4",#N/A,TRUE,"GENERAL";"TAB5",#N/A,TRUE,"GENERAL"}</definedName>
    <definedName name="_______nyn7" localSheetId="14">{"via1",#N/A,TRUE,"general";"via2",#N/A,TRUE,"general";"via3",#N/A,TRUE,"general"}</definedName>
    <definedName name="_______nyn7" localSheetId="19">{"via1",#N/A,TRUE,"general";"via2",#N/A,TRUE,"general";"via3",#N/A,TRUE,"general"}</definedName>
    <definedName name="_______nyn7" localSheetId="20">{"via1",#N/A,TRUE,"general";"via2",#N/A,TRUE,"general";"via3",#N/A,TRUE,"general"}</definedName>
    <definedName name="_______nyn7" localSheetId="25">{"via1",#N/A,TRUE,"general";"via2",#N/A,TRUE,"general";"via3",#N/A,TRUE,"general"}</definedName>
    <definedName name="_______nyn7" localSheetId="33">{"via1",#N/A,TRUE,"general";"via2",#N/A,TRUE,"general";"via3",#N/A,TRUE,"general"}</definedName>
    <definedName name="_______nyn7" localSheetId="34">{"via1",#N/A,TRUE,"general";"via2",#N/A,TRUE,"general";"via3",#N/A,TRUE,"general"}</definedName>
    <definedName name="_______nyn7">{"via1",#N/A,TRUE,"general";"via2",#N/A,TRUE,"general";"via3",#N/A,TRUE,"general"}</definedName>
    <definedName name="_______o4" localSheetId="14">{"via1",#N/A,TRUE,"general";"via2",#N/A,TRUE,"general";"via3",#N/A,TRUE,"general"}</definedName>
    <definedName name="_______o4" localSheetId="19">{"via1",#N/A,TRUE,"general";"via2",#N/A,TRUE,"general";"via3",#N/A,TRUE,"general"}</definedName>
    <definedName name="_______o4" localSheetId="20">{"via1",#N/A,TRUE,"general";"via2",#N/A,TRUE,"general";"via3",#N/A,TRUE,"general"}</definedName>
    <definedName name="_______o4" localSheetId="25">{"via1",#N/A,TRUE,"general";"via2",#N/A,TRUE,"general";"via3",#N/A,TRUE,"general"}</definedName>
    <definedName name="_______o4" localSheetId="33">{"via1",#N/A,TRUE,"general";"via2",#N/A,TRUE,"general";"via3",#N/A,TRUE,"general"}</definedName>
    <definedName name="_______o4" localSheetId="34">{"via1",#N/A,TRUE,"general";"via2",#N/A,TRUE,"general";"via3",#N/A,TRUE,"general"}</definedName>
    <definedName name="_______o4">{"via1",#N/A,TRUE,"general";"via2",#N/A,TRUE,"general";"via3",#N/A,TRUE,"general"}</definedName>
    <definedName name="_______o5" localSheetId="14">{"TAB1",#N/A,TRUE,"GENERAL";"TAB2",#N/A,TRUE,"GENERAL";"TAB3",#N/A,TRUE,"GENERAL";"TAB4",#N/A,TRUE,"GENERAL";"TAB5",#N/A,TRUE,"GENERAL"}</definedName>
    <definedName name="_______o5" localSheetId="19">{"TAB1",#N/A,TRUE,"GENERAL";"TAB2",#N/A,TRUE,"GENERAL";"TAB3",#N/A,TRUE,"GENERAL";"TAB4",#N/A,TRUE,"GENERAL";"TAB5",#N/A,TRUE,"GENERAL"}</definedName>
    <definedName name="_______o5" localSheetId="20">{"TAB1",#N/A,TRUE,"GENERAL";"TAB2",#N/A,TRUE,"GENERAL";"TAB3",#N/A,TRUE,"GENERAL";"TAB4",#N/A,TRUE,"GENERAL";"TAB5",#N/A,TRUE,"GENERAL"}</definedName>
    <definedName name="_______o5" localSheetId="25">{"TAB1",#N/A,TRUE,"GENERAL";"TAB2",#N/A,TRUE,"GENERAL";"TAB3",#N/A,TRUE,"GENERAL";"TAB4",#N/A,TRUE,"GENERAL";"TAB5",#N/A,TRUE,"GENERAL"}</definedName>
    <definedName name="_______o5" localSheetId="33">{"TAB1",#N/A,TRUE,"GENERAL";"TAB2",#N/A,TRUE,"GENERAL";"TAB3",#N/A,TRUE,"GENERAL";"TAB4",#N/A,TRUE,"GENERAL";"TAB5",#N/A,TRUE,"GENERAL"}</definedName>
    <definedName name="_______o5" localSheetId="34">{"TAB1",#N/A,TRUE,"GENERAL";"TAB2",#N/A,TRUE,"GENERAL";"TAB3",#N/A,TRUE,"GENERAL";"TAB4",#N/A,TRUE,"GENERAL";"TAB5",#N/A,TRUE,"GENERAL"}</definedName>
    <definedName name="_______o5">{"TAB1",#N/A,TRUE,"GENERAL";"TAB2",#N/A,TRUE,"GENERAL";"TAB3",#N/A,TRUE,"GENERAL";"TAB4",#N/A,TRUE,"GENERAL";"TAB5",#N/A,TRUE,"GENERAL"}</definedName>
    <definedName name="_______o6" localSheetId="14">{"TAB1",#N/A,TRUE,"GENERAL";"TAB2",#N/A,TRUE,"GENERAL";"TAB3",#N/A,TRUE,"GENERAL";"TAB4",#N/A,TRUE,"GENERAL";"TAB5",#N/A,TRUE,"GENERAL"}</definedName>
    <definedName name="_______o6" localSheetId="19">{"TAB1",#N/A,TRUE,"GENERAL";"TAB2",#N/A,TRUE,"GENERAL";"TAB3",#N/A,TRUE,"GENERAL";"TAB4",#N/A,TRUE,"GENERAL";"TAB5",#N/A,TRUE,"GENERAL"}</definedName>
    <definedName name="_______o6" localSheetId="20">{"TAB1",#N/A,TRUE,"GENERAL";"TAB2",#N/A,TRUE,"GENERAL";"TAB3",#N/A,TRUE,"GENERAL";"TAB4",#N/A,TRUE,"GENERAL";"TAB5",#N/A,TRUE,"GENERAL"}</definedName>
    <definedName name="_______o6" localSheetId="25">{"TAB1",#N/A,TRUE,"GENERAL";"TAB2",#N/A,TRUE,"GENERAL";"TAB3",#N/A,TRUE,"GENERAL";"TAB4",#N/A,TRUE,"GENERAL";"TAB5",#N/A,TRUE,"GENERAL"}</definedName>
    <definedName name="_______o6" localSheetId="33">{"TAB1",#N/A,TRUE,"GENERAL";"TAB2",#N/A,TRUE,"GENERAL";"TAB3",#N/A,TRUE,"GENERAL";"TAB4",#N/A,TRUE,"GENERAL";"TAB5",#N/A,TRUE,"GENERAL"}</definedName>
    <definedName name="_______o6" localSheetId="34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 localSheetId="14">{"TAB1",#N/A,TRUE,"GENERAL";"TAB2",#N/A,TRUE,"GENERAL";"TAB3",#N/A,TRUE,"GENERAL";"TAB4",#N/A,TRUE,"GENERAL";"TAB5",#N/A,TRUE,"GENERAL"}</definedName>
    <definedName name="_______o7" localSheetId="19">{"TAB1",#N/A,TRUE,"GENERAL";"TAB2",#N/A,TRUE,"GENERAL";"TAB3",#N/A,TRUE,"GENERAL";"TAB4",#N/A,TRUE,"GENERAL";"TAB5",#N/A,TRUE,"GENERAL"}</definedName>
    <definedName name="_______o7" localSheetId="20">{"TAB1",#N/A,TRUE,"GENERAL";"TAB2",#N/A,TRUE,"GENERAL";"TAB3",#N/A,TRUE,"GENERAL";"TAB4",#N/A,TRUE,"GENERAL";"TAB5",#N/A,TRUE,"GENERAL"}</definedName>
    <definedName name="_______o7" localSheetId="25">{"TAB1",#N/A,TRUE,"GENERAL";"TAB2",#N/A,TRUE,"GENERAL";"TAB3",#N/A,TRUE,"GENERAL";"TAB4",#N/A,TRUE,"GENERAL";"TAB5",#N/A,TRUE,"GENERAL"}</definedName>
    <definedName name="_______o7" localSheetId="33">{"TAB1",#N/A,TRUE,"GENERAL";"TAB2",#N/A,TRUE,"GENERAL";"TAB3",#N/A,TRUE,"GENERAL";"TAB4",#N/A,TRUE,"GENERAL";"TAB5",#N/A,TRUE,"GENERAL"}</definedName>
    <definedName name="_______o7" localSheetId="34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 localSheetId="14">{"via1",#N/A,TRUE,"general";"via2",#N/A,TRUE,"general";"via3",#N/A,TRUE,"general"}</definedName>
    <definedName name="_______o8" localSheetId="19">{"via1",#N/A,TRUE,"general";"via2",#N/A,TRUE,"general";"via3",#N/A,TRUE,"general"}</definedName>
    <definedName name="_______o8" localSheetId="20">{"via1",#N/A,TRUE,"general";"via2",#N/A,TRUE,"general";"via3",#N/A,TRUE,"general"}</definedName>
    <definedName name="_______o8" localSheetId="25">{"via1",#N/A,TRUE,"general";"via2",#N/A,TRUE,"general";"via3",#N/A,TRUE,"general"}</definedName>
    <definedName name="_______o8" localSheetId="33">{"via1",#N/A,TRUE,"general";"via2",#N/A,TRUE,"general";"via3",#N/A,TRUE,"general"}</definedName>
    <definedName name="_______o8" localSheetId="34">{"via1",#N/A,TRUE,"general";"via2",#N/A,TRUE,"general";"via3",#N/A,TRUE,"general"}</definedName>
    <definedName name="_______o8">{"via1",#N/A,TRUE,"general";"via2",#N/A,TRUE,"general";"via3",#N/A,TRUE,"general"}</definedName>
    <definedName name="_______o9" localSheetId="14">{"TAB1",#N/A,TRUE,"GENERAL";"TAB2",#N/A,TRUE,"GENERAL";"TAB3",#N/A,TRUE,"GENERAL";"TAB4",#N/A,TRUE,"GENERAL";"TAB5",#N/A,TRUE,"GENERAL"}</definedName>
    <definedName name="_______o9" localSheetId="19">{"TAB1",#N/A,TRUE,"GENERAL";"TAB2",#N/A,TRUE,"GENERAL";"TAB3",#N/A,TRUE,"GENERAL";"TAB4",#N/A,TRUE,"GENERAL";"TAB5",#N/A,TRUE,"GENERAL"}</definedName>
    <definedName name="_______o9" localSheetId="20">{"TAB1",#N/A,TRUE,"GENERAL";"TAB2",#N/A,TRUE,"GENERAL";"TAB3",#N/A,TRUE,"GENERAL";"TAB4",#N/A,TRUE,"GENERAL";"TAB5",#N/A,TRUE,"GENERAL"}</definedName>
    <definedName name="_______o9" localSheetId="25">{"TAB1",#N/A,TRUE,"GENERAL";"TAB2",#N/A,TRUE,"GENERAL";"TAB3",#N/A,TRUE,"GENERAL";"TAB4",#N/A,TRUE,"GENERAL";"TAB5",#N/A,TRUE,"GENERAL"}</definedName>
    <definedName name="_______o9" localSheetId="33">{"TAB1",#N/A,TRUE,"GENERAL";"TAB2",#N/A,TRUE,"GENERAL";"TAB3",#N/A,TRUE,"GENERAL";"TAB4",#N/A,TRUE,"GENERAL";"TAB5",#N/A,TRUE,"GENERAL"}</definedName>
    <definedName name="_______o9" localSheetId="34">{"TAB1",#N/A,TRUE,"GENERAL";"TAB2",#N/A,TRUE,"GENERAL";"TAB3",#N/A,TRUE,"GENERAL";"TAB4",#N/A,TRUE,"GENERAL";"TAB5",#N/A,TRUE,"GENERAL"}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 localSheetId="14">{"via1",#N/A,TRUE,"general";"via2",#N/A,TRUE,"general";"via3",#N/A,TRUE,"general"}</definedName>
    <definedName name="_______p6" localSheetId="19">{"via1",#N/A,TRUE,"general";"via2",#N/A,TRUE,"general";"via3",#N/A,TRUE,"general"}</definedName>
    <definedName name="_______p6" localSheetId="20">{"via1",#N/A,TRUE,"general";"via2",#N/A,TRUE,"general";"via3",#N/A,TRUE,"general"}</definedName>
    <definedName name="_______p6" localSheetId="25">{"via1",#N/A,TRUE,"general";"via2",#N/A,TRUE,"general";"via3",#N/A,TRUE,"general"}</definedName>
    <definedName name="_______p6" localSheetId="33">{"via1",#N/A,TRUE,"general";"via2",#N/A,TRUE,"general";"via3",#N/A,TRUE,"general"}</definedName>
    <definedName name="_______p6" localSheetId="34">{"via1",#N/A,TRUE,"general";"via2",#N/A,TRUE,"general";"via3",#N/A,TRUE,"general"}</definedName>
    <definedName name="_______p6">{"via1",#N/A,TRUE,"general";"via2",#N/A,TRUE,"general";"via3",#N/A,TRUE,"general"}</definedName>
    <definedName name="_______p7" localSheetId="14">{"via1",#N/A,TRUE,"general";"via2",#N/A,TRUE,"general";"via3",#N/A,TRUE,"general"}</definedName>
    <definedName name="_______p7" localSheetId="19">{"via1",#N/A,TRUE,"general";"via2",#N/A,TRUE,"general";"via3",#N/A,TRUE,"general"}</definedName>
    <definedName name="_______p7" localSheetId="20">{"via1",#N/A,TRUE,"general";"via2",#N/A,TRUE,"general";"via3",#N/A,TRUE,"general"}</definedName>
    <definedName name="_______p7" localSheetId="25">{"via1",#N/A,TRUE,"general";"via2",#N/A,TRUE,"general";"via3",#N/A,TRUE,"general"}</definedName>
    <definedName name="_______p7" localSheetId="33">{"via1",#N/A,TRUE,"general";"via2",#N/A,TRUE,"general";"via3",#N/A,TRUE,"general"}</definedName>
    <definedName name="_______p7" localSheetId="34">{"via1",#N/A,TRUE,"general";"via2",#N/A,TRUE,"general";"via3",#N/A,TRUE,"general"}</definedName>
    <definedName name="_______p7">{"via1",#N/A,TRUE,"general";"via2",#N/A,TRUE,"general";"via3",#N/A,TRUE,"general"}</definedName>
    <definedName name="_______p8" localSheetId="14">{"TAB1",#N/A,TRUE,"GENERAL";"TAB2",#N/A,TRUE,"GENERAL";"TAB3",#N/A,TRUE,"GENERAL";"TAB4",#N/A,TRUE,"GENERAL";"TAB5",#N/A,TRUE,"GENERAL"}</definedName>
    <definedName name="_______p8" localSheetId="19">{"TAB1",#N/A,TRUE,"GENERAL";"TAB2",#N/A,TRUE,"GENERAL";"TAB3",#N/A,TRUE,"GENERAL";"TAB4",#N/A,TRUE,"GENERAL";"TAB5",#N/A,TRUE,"GENERAL"}</definedName>
    <definedName name="_______p8" localSheetId="20">{"TAB1",#N/A,TRUE,"GENERAL";"TAB2",#N/A,TRUE,"GENERAL";"TAB3",#N/A,TRUE,"GENERAL";"TAB4",#N/A,TRUE,"GENERAL";"TAB5",#N/A,TRUE,"GENERAL"}</definedName>
    <definedName name="_______p8" localSheetId="25">{"TAB1",#N/A,TRUE,"GENERAL";"TAB2",#N/A,TRUE,"GENERAL";"TAB3",#N/A,TRUE,"GENERAL";"TAB4",#N/A,TRUE,"GENERAL";"TAB5",#N/A,TRUE,"GENERAL"}</definedName>
    <definedName name="_______p8" localSheetId="33">{"TAB1",#N/A,TRUE,"GENERAL";"TAB2",#N/A,TRUE,"GENERAL";"TAB3",#N/A,TRUE,"GENERAL";"TAB4",#N/A,TRUE,"GENERAL";"TAB5",#N/A,TRUE,"GENERAL"}</definedName>
    <definedName name="_______p8" localSheetId="34">{"TAB1",#N/A,TRUE,"GENERAL";"TAB2",#N/A,TRUE,"GENERAL";"TAB3",#N/A,TRUE,"GENERAL";"TAB4",#N/A,TRUE,"GENERAL";"TAB5",#N/A,TRUE,"GENERAL"}</definedName>
    <definedName name="_______p8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PRE12">#REF!</definedName>
    <definedName name="_______r" localSheetId="14">{"TAB1",#N/A,TRUE,"GENERAL";"TAB2",#N/A,TRUE,"GENERAL";"TAB3",#N/A,TRUE,"GENERAL";"TAB4",#N/A,TRUE,"GENERAL";"TAB5",#N/A,TRUE,"GENERAL"}</definedName>
    <definedName name="_______r" localSheetId="19">{"TAB1",#N/A,TRUE,"GENERAL";"TAB2",#N/A,TRUE,"GENERAL";"TAB3",#N/A,TRUE,"GENERAL";"TAB4",#N/A,TRUE,"GENERAL";"TAB5",#N/A,TRUE,"GENERAL"}</definedName>
    <definedName name="_______r" localSheetId="20">{"TAB1",#N/A,TRUE,"GENERAL";"TAB2",#N/A,TRUE,"GENERAL";"TAB3",#N/A,TRUE,"GENERAL";"TAB4",#N/A,TRUE,"GENERAL";"TAB5",#N/A,TRUE,"GENERAL"}</definedName>
    <definedName name="_______r" localSheetId="25">{"TAB1",#N/A,TRUE,"GENERAL";"TAB2",#N/A,TRUE,"GENERAL";"TAB3",#N/A,TRUE,"GENERAL";"TAB4",#N/A,TRUE,"GENERAL";"TAB5",#N/A,TRUE,"GENERAL"}</definedName>
    <definedName name="_______r" localSheetId="33">{"TAB1",#N/A,TRUE,"GENERAL";"TAB2",#N/A,TRUE,"GENERAL";"TAB3",#N/A,TRUE,"GENERAL";"TAB4",#N/A,TRUE,"GENERAL";"TAB5",#N/A,TRUE,"GENERAL"}</definedName>
    <definedName name="_______r" localSheetId="34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name="_______r4r" localSheetId="14">{"via1",#N/A,TRUE,"general";"via2",#N/A,TRUE,"general";"via3",#N/A,TRUE,"general"}</definedName>
    <definedName name="_______r4r" localSheetId="19">{"via1",#N/A,TRUE,"general";"via2",#N/A,TRUE,"general";"via3",#N/A,TRUE,"general"}</definedName>
    <definedName name="_______r4r" localSheetId="20">{"via1",#N/A,TRUE,"general";"via2",#N/A,TRUE,"general";"via3",#N/A,TRUE,"general"}</definedName>
    <definedName name="_______r4r" localSheetId="25">{"via1",#N/A,TRUE,"general";"via2",#N/A,TRUE,"general";"via3",#N/A,TRUE,"general"}</definedName>
    <definedName name="_______r4r" localSheetId="33">{"via1",#N/A,TRUE,"general";"via2",#N/A,TRUE,"general";"via3",#N/A,TRUE,"general"}</definedName>
    <definedName name="_______r4r" localSheetId="34">{"via1",#N/A,TRUE,"general";"via2",#N/A,TRUE,"general";"via3",#N/A,TRUE,"general"}</definedName>
    <definedName name="_______r4r">{"via1",#N/A,TRUE,"general";"via2",#N/A,TRUE,"general";"via3",#N/A,TRUE,"general"}</definedName>
    <definedName name="_______rc">#REF!</definedName>
    <definedName name="_______rtu6" localSheetId="14">{"via1",#N/A,TRUE,"general";"via2",#N/A,TRUE,"general";"via3",#N/A,TRUE,"general"}</definedName>
    <definedName name="_______rtu6" localSheetId="19">{"via1",#N/A,TRUE,"general";"via2",#N/A,TRUE,"general";"via3",#N/A,TRUE,"general"}</definedName>
    <definedName name="_______rtu6" localSheetId="20">{"via1",#N/A,TRUE,"general";"via2",#N/A,TRUE,"general";"via3",#N/A,TRUE,"general"}</definedName>
    <definedName name="_______rtu6" localSheetId="25">{"via1",#N/A,TRUE,"general";"via2",#N/A,TRUE,"general";"via3",#N/A,TRUE,"general"}</definedName>
    <definedName name="_______rtu6" localSheetId="33">{"via1",#N/A,TRUE,"general";"via2",#N/A,TRUE,"general";"via3",#N/A,TRUE,"general"}</definedName>
    <definedName name="_______rtu6" localSheetId="34">{"via1",#N/A,TRUE,"general";"via2",#N/A,TRUE,"general";"via3",#N/A,TRUE,"general"}</definedName>
    <definedName name="_______rtu6">{"via1",#N/A,TRUE,"general";"via2",#N/A,TRUE,"general";"via3",#N/A,TRUE,"general"}</definedName>
    <definedName name="_______s1" localSheetId="14">{"via1",#N/A,TRUE,"general";"via2",#N/A,TRUE,"general";"via3",#N/A,TRUE,"general"}</definedName>
    <definedName name="_______s1" localSheetId="19">{"via1",#N/A,TRUE,"general";"via2",#N/A,TRUE,"general";"via3",#N/A,TRUE,"general"}</definedName>
    <definedName name="_______s1" localSheetId="20">{"via1",#N/A,TRUE,"general";"via2",#N/A,TRUE,"general";"via3",#N/A,TRUE,"general"}</definedName>
    <definedName name="_______s1" localSheetId="25">{"via1",#N/A,TRUE,"general";"via2",#N/A,TRUE,"general";"via3",#N/A,TRUE,"general"}</definedName>
    <definedName name="_______s1" localSheetId="33">{"via1",#N/A,TRUE,"general";"via2",#N/A,TRUE,"general";"via3",#N/A,TRUE,"general"}</definedName>
    <definedName name="_______s1" localSheetId="34">{"via1",#N/A,TRUE,"general";"via2",#N/A,TRUE,"general";"via3",#N/A,TRUE,"general"}</definedName>
    <definedName name="_______s1">{"via1",#N/A,TRUE,"general";"via2",#N/A,TRUE,"general";"via3",#N/A,TRUE,"general"}</definedName>
    <definedName name="_______s2" localSheetId="14">{"TAB1",#N/A,TRUE,"GENERAL";"TAB2",#N/A,TRUE,"GENERAL";"TAB3",#N/A,TRUE,"GENERAL";"TAB4",#N/A,TRUE,"GENERAL";"TAB5",#N/A,TRUE,"GENERAL"}</definedName>
    <definedName name="_______s2" localSheetId="19">{"TAB1",#N/A,TRUE,"GENERAL";"TAB2",#N/A,TRUE,"GENERAL";"TAB3",#N/A,TRUE,"GENERAL";"TAB4",#N/A,TRUE,"GENERAL";"TAB5",#N/A,TRUE,"GENERAL"}</definedName>
    <definedName name="_______s2" localSheetId="20">{"TAB1",#N/A,TRUE,"GENERAL";"TAB2",#N/A,TRUE,"GENERAL";"TAB3",#N/A,TRUE,"GENERAL";"TAB4",#N/A,TRUE,"GENERAL";"TAB5",#N/A,TRUE,"GENERAL"}</definedName>
    <definedName name="_______s2" localSheetId="25">{"TAB1",#N/A,TRUE,"GENERAL";"TAB2",#N/A,TRUE,"GENERAL";"TAB3",#N/A,TRUE,"GENERAL";"TAB4",#N/A,TRUE,"GENERAL";"TAB5",#N/A,TRUE,"GENERAL"}</definedName>
    <definedName name="_______s2" localSheetId="33">{"TAB1",#N/A,TRUE,"GENERAL";"TAB2",#N/A,TRUE,"GENERAL";"TAB3",#N/A,TRUE,"GENERAL";"TAB4",#N/A,TRUE,"GENERAL";"TAB5",#N/A,TRUE,"GENERAL"}</definedName>
    <definedName name="_______s2" localSheetId="34">{"TAB1",#N/A,TRUE,"GENERAL";"TAB2",#N/A,TRUE,"GENERAL";"TAB3",#N/A,TRUE,"GENERAL";"TAB4",#N/A,TRUE,"GENERAL";"TAB5",#N/A,TRUE,"GENERAL"}</definedName>
    <definedName name="_______s2">{"TAB1",#N/A,TRUE,"GENERAL";"TAB2",#N/A,TRUE,"GENERAL";"TAB3",#N/A,TRUE,"GENERAL";"TAB4",#N/A,TRUE,"GENERAL";"TAB5",#N/A,TRUE,"GENERAL"}</definedName>
    <definedName name="_______s3" localSheetId="14">{"TAB1",#N/A,TRUE,"GENERAL";"TAB2",#N/A,TRUE,"GENERAL";"TAB3",#N/A,TRUE,"GENERAL";"TAB4",#N/A,TRUE,"GENERAL";"TAB5",#N/A,TRUE,"GENERAL"}</definedName>
    <definedName name="_______s3" localSheetId="19">{"TAB1",#N/A,TRUE,"GENERAL";"TAB2",#N/A,TRUE,"GENERAL";"TAB3",#N/A,TRUE,"GENERAL";"TAB4",#N/A,TRUE,"GENERAL";"TAB5",#N/A,TRUE,"GENERAL"}</definedName>
    <definedName name="_______s3" localSheetId="20">{"TAB1",#N/A,TRUE,"GENERAL";"TAB2",#N/A,TRUE,"GENERAL";"TAB3",#N/A,TRUE,"GENERAL";"TAB4",#N/A,TRUE,"GENERAL";"TAB5",#N/A,TRUE,"GENERAL"}</definedName>
    <definedName name="_______s3" localSheetId="25">{"TAB1",#N/A,TRUE,"GENERAL";"TAB2",#N/A,TRUE,"GENERAL";"TAB3",#N/A,TRUE,"GENERAL";"TAB4",#N/A,TRUE,"GENERAL";"TAB5",#N/A,TRUE,"GENERAL"}</definedName>
    <definedName name="_______s3" localSheetId="33">{"TAB1",#N/A,TRUE,"GENERAL";"TAB2",#N/A,TRUE,"GENERAL";"TAB3",#N/A,TRUE,"GENERAL";"TAB4",#N/A,TRUE,"GENERAL";"TAB5",#N/A,TRUE,"GENERAL"}</definedName>
    <definedName name="_______s3" localSheetId="34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 localSheetId="14">{"via1",#N/A,TRUE,"general";"via2",#N/A,TRUE,"general";"via3",#N/A,TRUE,"general"}</definedName>
    <definedName name="_______s4" localSheetId="19">{"via1",#N/A,TRUE,"general";"via2",#N/A,TRUE,"general";"via3",#N/A,TRUE,"general"}</definedName>
    <definedName name="_______s4" localSheetId="20">{"via1",#N/A,TRUE,"general";"via2",#N/A,TRUE,"general";"via3",#N/A,TRUE,"general"}</definedName>
    <definedName name="_______s4" localSheetId="25">{"via1",#N/A,TRUE,"general";"via2",#N/A,TRUE,"general";"via3",#N/A,TRUE,"general"}</definedName>
    <definedName name="_______s4" localSheetId="33">{"via1",#N/A,TRUE,"general";"via2",#N/A,TRUE,"general";"via3",#N/A,TRUE,"general"}</definedName>
    <definedName name="_______s4" localSheetId="34">{"via1",#N/A,TRUE,"general";"via2",#N/A,TRUE,"general";"via3",#N/A,TRUE,"general"}</definedName>
    <definedName name="_______s4">{"via1",#N/A,TRUE,"general";"via2",#N/A,TRUE,"general";"via3",#N/A,TRUE,"general"}</definedName>
    <definedName name="_______s5" localSheetId="14">{"via1",#N/A,TRUE,"general";"via2",#N/A,TRUE,"general";"via3",#N/A,TRUE,"general"}</definedName>
    <definedName name="_______s5" localSheetId="19">{"via1",#N/A,TRUE,"general";"via2",#N/A,TRUE,"general";"via3",#N/A,TRUE,"general"}</definedName>
    <definedName name="_______s5" localSheetId="20">{"via1",#N/A,TRUE,"general";"via2",#N/A,TRUE,"general";"via3",#N/A,TRUE,"general"}</definedName>
    <definedName name="_______s5" localSheetId="25">{"via1",#N/A,TRUE,"general";"via2",#N/A,TRUE,"general";"via3",#N/A,TRUE,"general"}</definedName>
    <definedName name="_______s5" localSheetId="33">{"via1",#N/A,TRUE,"general";"via2",#N/A,TRUE,"general";"via3",#N/A,TRUE,"general"}</definedName>
    <definedName name="_______s5" localSheetId="34">{"via1",#N/A,TRUE,"general";"via2",#N/A,TRUE,"general";"via3",#N/A,TRUE,"general"}</definedName>
    <definedName name="_______s5">{"via1",#N/A,TRUE,"general";"via2",#N/A,TRUE,"general";"via3",#N/A,TRUE,"general"}</definedName>
    <definedName name="_______s6" localSheetId="14">{"TAB1",#N/A,TRUE,"GENERAL";"TAB2",#N/A,TRUE,"GENERAL";"TAB3",#N/A,TRUE,"GENERAL";"TAB4",#N/A,TRUE,"GENERAL";"TAB5",#N/A,TRUE,"GENERAL"}</definedName>
    <definedName name="_______s6" localSheetId="19">{"TAB1",#N/A,TRUE,"GENERAL";"TAB2",#N/A,TRUE,"GENERAL";"TAB3",#N/A,TRUE,"GENERAL";"TAB4",#N/A,TRUE,"GENERAL";"TAB5",#N/A,TRUE,"GENERAL"}</definedName>
    <definedName name="_______s6" localSheetId="20">{"TAB1",#N/A,TRUE,"GENERAL";"TAB2",#N/A,TRUE,"GENERAL";"TAB3",#N/A,TRUE,"GENERAL";"TAB4",#N/A,TRUE,"GENERAL";"TAB5",#N/A,TRUE,"GENERAL"}</definedName>
    <definedName name="_______s6" localSheetId="25">{"TAB1",#N/A,TRUE,"GENERAL";"TAB2",#N/A,TRUE,"GENERAL";"TAB3",#N/A,TRUE,"GENERAL";"TAB4",#N/A,TRUE,"GENERAL";"TAB5",#N/A,TRUE,"GENERAL"}</definedName>
    <definedName name="_______s6" localSheetId="33">{"TAB1",#N/A,TRUE,"GENERAL";"TAB2",#N/A,TRUE,"GENERAL";"TAB3",#N/A,TRUE,"GENERAL";"TAB4",#N/A,TRUE,"GENERAL";"TAB5",#N/A,TRUE,"GENERAL"}</definedName>
    <definedName name="_______s6" localSheetId="34">{"TAB1",#N/A,TRUE,"GENERAL";"TAB2",#N/A,TRUE,"GENERAL";"TAB3",#N/A,TRUE,"GENERAL";"TAB4",#N/A,TRUE,"GENERAL";"TAB5",#N/A,TRUE,"GENERAL"}</definedName>
    <definedName name="_______s6">{"TAB1",#N/A,TRUE,"GENERAL";"TAB2",#N/A,TRUE,"GENERAL";"TAB3",#N/A,TRUE,"GENERAL";"TAB4",#N/A,TRUE,"GENERAL";"TAB5",#N/A,TRUE,"GENERAL"}</definedName>
    <definedName name="_______s7" localSheetId="14">{"via1",#N/A,TRUE,"general";"via2",#N/A,TRUE,"general";"via3",#N/A,TRUE,"general"}</definedName>
    <definedName name="_______s7" localSheetId="19">{"via1",#N/A,TRUE,"general";"via2",#N/A,TRUE,"general";"via3",#N/A,TRUE,"general"}</definedName>
    <definedName name="_______s7" localSheetId="20">{"via1",#N/A,TRUE,"general";"via2",#N/A,TRUE,"general";"via3",#N/A,TRUE,"general"}</definedName>
    <definedName name="_______s7" localSheetId="25">{"via1",#N/A,TRUE,"general";"via2",#N/A,TRUE,"general";"via3",#N/A,TRUE,"general"}</definedName>
    <definedName name="_______s7" localSheetId="33">{"via1",#N/A,TRUE,"general";"via2",#N/A,TRUE,"general";"via3",#N/A,TRUE,"general"}</definedName>
    <definedName name="_______s7" localSheetId="34">{"via1",#N/A,TRUE,"general";"via2",#N/A,TRUE,"general";"via3",#N/A,TRUE,"general"}</definedName>
    <definedName name="_______s7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localSheetId="14">{"TAB1",#N/A,TRUE,"GENERAL";"TAB2",#N/A,TRUE,"GENERAL";"TAB3",#N/A,TRUE,"GENERAL";"TAB4",#N/A,TRUE,"GENERAL";"TAB5",#N/A,TRUE,"GENERAL"}</definedName>
    <definedName name="_______t3" localSheetId="19">{"TAB1",#N/A,TRUE,"GENERAL";"TAB2",#N/A,TRUE,"GENERAL";"TAB3",#N/A,TRUE,"GENERAL";"TAB4",#N/A,TRUE,"GENERAL";"TAB5",#N/A,TRUE,"GENERAL"}</definedName>
    <definedName name="_______t3" localSheetId="20">{"TAB1",#N/A,TRUE,"GENERAL";"TAB2",#N/A,TRUE,"GENERAL";"TAB3",#N/A,TRUE,"GENERAL";"TAB4",#N/A,TRUE,"GENERAL";"TAB5",#N/A,TRUE,"GENERAL"}</definedName>
    <definedName name="_______t3" localSheetId="25">{"TAB1",#N/A,TRUE,"GENERAL";"TAB2",#N/A,TRUE,"GENERAL";"TAB3",#N/A,TRUE,"GENERAL";"TAB4",#N/A,TRUE,"GENERAL";"TAB5",#N/A,TRUE,"GENERAL"}</definedName>
    <definedName name="_______t3" localSheetId="33">{"TAB1",#N/A,TRUE,"GENERAL";"TAB2",#N/A,TRUE,"GENERAL";"TAB3",#N/A,TRUE,"GENERAL";"TAB4",#N/A,TRUE,"GENERAL";"TAB5",#N/A,TRUE,"GENERAL"}</definedName>
    <definedName name="_______t3" localSheetId="34">{"TAB1",#N/A,TRUE,"GENERAL";"TAB2",#N/A,TRUE,"GENERAL";"TAB3",#N/A,TRUE,"GENERAL";"TAB4",#N/A,TRUE,"GENERAL";"TAB5",#N/A,TRUE,"GENERAL"}</definedName>
    <definedName name="_______t3">{"TAB1",#N/A,TRUE,"GENERAL";"TAB2",#N/A,TRUE,"GENERAL";"TAB3",#N/A,TRUE,"GENERAL";"TAB4",#N/A,TRUE,"GENERAL";"TAB5",#N/A,TRUE,"GENERAL"}</definedName>
    <definedName name="_______t4" localSheetId="14">{"via1",#N/A,TRUE,"general";"via2",#N/A,TRUE,"general";"via3",#N/A,TRUE,"general"}</definedName>
    <definedName name="_______t4" localSheetId="19">{"via1",#N/A,TRUE,"general";"via2",#N/A,TRUE,"general";"via3",#N/A,TRUE,"general"}</definedName>
    <definedName name="_______t4" localSheetId="20">{"via1",#N/A,TRUE,"general";"via2",#N/A,TRUE,"general";"via3",#N/A,TRUE,"general"}</definedName>
    <definedName name="_______t4" localSheetId="25">{"via1",#N/A,TRUE,"general";"via2",#N/A,TRUE,"general";"via3",#N/A,TRUE,"general"}</definedName>
    <definedName name="_______t4" localSheetId="33">{"via1",#N/A,TRUE,"general";"via2",#N/A,TRUE,"general";"via3",#N/A,TRUE,"general"}</definedName>
    <definedName name="_______t4" localSheetId="34">{"via1",#N/A,TRUE,"general";"via2",#N/A,TRUE,"general";"via3",#N/A,TRUE,"general"}</definedName>
    <definedName name="_______t4">{"via1",#N/A,TRUE,"general";"via2",#N/A,TRUE,"general";"via3",#N/A,TRUE,"general"}</definedName>
    <definedName name="_______t5" localSheetId="14">{"TAB1",#N/A,TRUE,"GENERAL";"TAB2",#N/A,TRUE,"GENERAL";"TAB3",#N/A,TRUE,"GENERAL";"TAB4",#N/A,TRUE,"GENERAL";"TAB5",#N/A,TRUE,"GENERAL"}</definedName>
    <definedName name="_______t5" localSheetId="19">{"TAB1",#N/A,TRUE,"GENERAL";"TAB2",#N/A,TRUE,"GENERAL";"TAB3",#N/A,TRUE,"GENERAL";"TAB4",#N/A,TRUE,"GENERAL";"TAB5",#N/A,TRUE,"GENERAL"}</definedName>
    <definedName name="_______t5" localSheetId="20">{"TAB1",#N/A,TRUE,"GENERAL";"TAB2",#N/A,TRUE,"GENERAL";"TAB3",#N/A,TRUE,"GENERAL";"TAB4",#N/A,TRUE,"GENERAL";"TAB5",#N/A,TRUE,"GENERAL"}</definedName>
    <definedName name="_______t5" localSheetId="25">{"TAB1",#N/A,TRUE,"GENERAL";"TAB2",#N/A,TRUE,"GENERAL";"TAB3",#N/A,TRUE,"GENERAL";"TAB4",#N/A,TRUE,"GENERAL";"TAB5",#N/A,TRUE,"GENERAL"}</definedName>
    <definedName name="_______t5" localSheetId="33">{"TAB1",#N/A,TRUE,"GENERAL";"TAB2",#N/A,TRUE,"GENERAL";"TAB3",#N/A,TRUE,"GENERAL";"TAB4",#N/A,TRUE,"GENERAL";"TAB5",#N/A,TRUE,"GENERAL"}</definedName>
    <definedName name="_______t5" localSheetId="34">{"TAB1",#N/A,TRUE,"GENERAL";"TAB2",#N/A,TRUE,"GENERAL";"TAB3",#N/A,TRUE,"GENERAL";"TAB4",#N/A,TRUE,"GENERAL";"TAB5",#N/A,TRUE,"GENERAL"}</definedName>
    <definedName name="_______t5">{"TAB1",#N/A,TRUE,"GENERAL";"TAB2",#N/A,TRUE,"GENERAL";"TAB3",#N/A,TRUE,"GENERAL";"TAB4",#N/A,TRUE,"GENERAL";"TAB5",#N/A,TRUE,"GENERAL"}</definedName>
    <definedName name="_______t6" localSheetId="14">{"via1",#N/A,TRUE,"general";"via2",#N/A,TRUE,"general";"via3",#N/A,TRUE,"general"}</definedName>
    <definedName name="_______t6" localSheetId="19">{"via1",#N/A,TRUE,"general";"via2",#N/A,TRUE,"general";"via3",#N/A,TRUE,"general"}</definedName>
    <definedName name="_______t6" localSheetId="20">{"via1",#N/A,TRUE,"general";"via2",#N/A,TRUE,"general";"via3",#N/A,TRUE,"general"}</definedName>
    <definedName name="_______t6" localSheetId="25">{"via1",#N/A,TRUE,"general";"via2",#N/A,TRUE,"general";"via3",#N/A,TRUE,"general"}</definedName>
    <definedName name="_______t6" localSheetId="33">{"via1",#N/A,TRUE,"general";"via2",#N/A,TRUE,"general";"via3",#N/A,TRUE,"general"}</definedName>
    <definedName name="_______t6" localSheetId="34">{"via1",#N/A,TRUE,"general";"via2",#N/A,TRUE,"general";"via3",#N/A,TRUE,"general"}</definedName>
    <definedName name="_______t6">{"via1",#N/A,TRUE,"general";"via2",#N/A,TRUE,"general";"via3",#N/A,TRUE,"general"}</definedName>
    <definedName name="_______t66" localSheetId="14">{"TAB1",#N/A,TRUE,"GENERAL";"TAB2",#N/A,TRUE,"GENERAL";"TAB3",#N/A,TRUE,"GENERAL";"TAB4",#N/A,TRUE,"GENERAL";"TAB5",#N/A,TRUE,"GENERAL"}</definedName>
    <definedName name="_______t66" localSheetId="19">{"TAB1",#N/A,TRUE,"GENERAL";"TAB2",#N/A,TRUE,"GENERAL";"TAB3",#N/A,TRUE,"GENERAL";"TAB4",#N/A,TRUE,"GENERAL";"TAB5",#N/A,TRUE,"GENERAL"}</definedName>
    <definedName name="_______t66" localSheetId="20">{"TAB1",#N/A,TRUE,"GENERAL";"TAB2",#N/A,TRUE,"GENERAL";"TAB3",#N/A,TRUE,"GENERAL";"TAB4",#N/A,TRUE,"GENERAL";"TAB5",#N/A,TRUE,"GENERAL"}</definedName>
    <definedName name="_______t66" localSheetId="25">{"TAB1",#N/A,TRUE,"GENERAL";"TAB2",#N/A,TRUE,"GENERAL";"TAB3",#N/A,TRUE,"GENERAL";"TAB4",#N/A,TRUE,"GENERAL";"TAB5",#N/A,TRUE,"GENERAL"}</definedName>
    <definedName name="_______t66" localSheetId="33">{"TAB1",#N/A,TRUE,"GENERAL";"TAB2",#N/A,TRUE,"GENERAL";"TAB3",#N/A,TRUE,"GENERAL";"TAB4",#N/A,TRUE,"GENERAL";"TAB5",#N/A,TRUE,"GENERAL"}</definedName>
    <definedName name="_______t66" localSheetId="34">{"TAB1",#N/A,TRUE,"GENERAL";"TAB2",#N/A,TRUE,"GENERAL";"TAB3",#N/A,TRUE,"GENERAL";"TAB4",#N/A,TRUE,"GENERAL";"TAB5",#N/A,TRUE,"GENERAL"}</definedName>
    <definedName name="_______t66">{"TAB1",#N/A,TRUE,"GENERAL";"TAB2",#N/A,TRUE,"GENERAL";"TAB3",#N/A,TRUE,"GENERAL";"TAB4",#N/A,TRUE,"GENERAL";"TAB5",#N/A,TRUE,"GENERAL"}</definedName>
    <definedName name="_______t7" localSheetId="14">{"via1",#N/A,TRUE,"general";"via2",#N/A,TRUE,"general";"via3",#N/A,TRUE,"general"}</definedName>
    <definedName name="_______t7" localSheetId="19">{"via1",#N/A,TRUE,"general";"via2",#N/A,TRUE,"general";"via3",#N/A,TRUE,"general"}</definedName>
    <definedName name="_______t7" localSheetId="20">{"via1",#N/A,TRUE,"general";"via2",#N/A,TRUE,"general";"via3",#N/A,TRUE,"general"}</definedName>
    <definedName name="_______t7" localSheetId="25">{"via1",#N/A,TRUE,"general";"via2",#N/A,TRUE,"general";"via3",#N/A,TRUE,"general"}</definedName>
    <definedName name="_______t7" localSheetId="33">{"via1",#N/A,TRUE,"general";"via2",#N/A,TRUE,"general";"via3",#N/A,TRUE,"general"}</definedName>
    <definedName name="_______t7" localSheetId="34">{"via1",#N/A,TRUE,"general";"via2",#N/A,TRUE,"general";"via3",#N/A,TRUE,"general"}</definedName>
    <definedName name="_______t7">{"via1",#N/A,TRUE,"general";"via2",#N/A,TRUE,"general";"via3",#N/A,TRUE,"general"}</definedName>
    <definedName name="_______t77" localSheetId="14">{"TAB1",#N/A,TRUE,"GENERAL";"TAB2",#N/A,TRUE,"GENERAL";"TAB3",#N/A,TRUE,"GENERAL";"TAB4",#N/A,TRUE,"GENERAL";"TAB5",#N/A,TRUE,"GENERAL"}</definedName>
    <definedName name="_______t77" localSheetId="19">{"TAB1",#N/A,TRUE,"GENERAL";"TAB2",#N/A,TRUE,"GENERAL";"TAB3",#N/A,TRUE,"GENERAL";"TAB4",#N/A,TRUE,"GENERAL";"TAB5",#N/A,TRUE,"GENERAL"}</definedName>
    <definedName name="_______t77" localSheetId="20">{"TAB1",#N/A,TRUE,"GENERAL";"TAB2",#N/A,TRUE,"GENERAL";"TAB3",#N/A,TRUE,"GENERAL";"TAB4",#N/A,TRUE,"GENERAL";"TAB5",#N/A,TRUE,"GENERAL"}</definedName>
    <definedName name="_______t77" localSheetId="25">{"TAB1",#N/A,TRUE,"GENERAL";"TAB2",#N/A,TRUE,"GENERAL";"TAB3",#N/A,TRUE,"GENERAL";"TAB4",#N/A,TRUE,"GENERAL";"TAB5",#N/A,TRUE,"GENERAL"}</definedName>
    <definedName name="_______t77" localSheetId="33">{"TAB1",#N/A,TRUE,"GENERAL";"TAB2",#N/A,TRUE,"GENERAL";"TAB3",#N/A,TRUE,"GENERAL";"TAB4",#N/A,TRUE,"GENERAL";"TAB5",#N/A,TRUE,"GENERAL"}</definedName>
    <definedName name="_______t77" localSheetId="34">{"TAB1",#N/A,TRUE,"GENERAL";"TAB2",#N/A,TRUE,"GENERAL";"TAB3",#N/A,TRUE,"GENERAL";"TAB4",#N/A,TRUE,"GENERAL";"TAB5",#N/A,TRUE,"GENERAL"}</definedName>
    <definedName name="_______t77">{"TAB1",#N/A,TRUE,"GENERAL";"TAB2",#N/A,TRUE,"GENERAL";"TAB3",#N/A,TRUE,"GENERAL";"TAB4",#N/A,TRUE,"GENERAL";"TAB5",#N/A,TRUE,"GENERAL"}</definedName>
    <definedName name="_______t8" localSheetId="14">{"TAB1",#N/A,TRUE,"GENERAL";"TAB2",#N/A,TRUE,"GENERAL";"TAB3",#N/A,TRUE,"GENERAL";"TAB4",#N/A,TRUE,"GENERAL";"TAB5",#N/A,TRUE,"GENERAL"}</definedName>
    <definedName name="_______t8" localSheetId="19">{"TAB1",#N/A,TRUE,"GENERAL";"TAB2",#N/A,TRUE,"GENERAL";"TAB3",#N/A,TRUE,"GENERAL";"TAB4",#N/A,TRUE,"GENERAL";"TAB5",#N/A,TRUE,"GENERAL"}</definedName>
    <definedName name="_______t8" localSheetId="20">{"TAB1",#N/A,TRUE,"GENERAL";"TAB2",#N/A,TRUE,"GENERAL";"TAB3",#N/A,TRUE,"GENERAL";"TAB4",#N/A,TRUE,"GENERAL";"TAB5",#N/A,TRUE,"GENERAL"}</definedName>
    <definedName name="_______t8" localSheetId="25">{"TAB1",#N/A,TRUE,"GENERAL";"TAB2",#N/A,TRUE,"GENERAL";"TAB3",#N/A,TRUE,"GENERAL";"TAB4",#N/A,TRUE,"GENERAL";"TAB5",#N/A,TRUE,"GENERAL"}</definedName>
    <definedName name="_______t8" localSheetId="33">{"TAB1",#N/A,TRUE,"GENERAL";"TAB2",#N/A,TRUE,"GENERAL";"TAB3",#N/A,TRUE,"GENERAL";"TAB4",#N/A,TRUE,"GENERAL";"TAB5",#N/A,TRUE,"GENERAL"}</definedName>
    <definedName name="_______t8" localSheetId="34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 localSheetId="14">{"via1",#N/A,TRUE,"general";"via2",#N/A,TRUE,"general";"via3",#N/A,TRUE,"general"}</definedName>
    <definedName name="_______t88" localSheetId="19">{"via1",#N/A,TRUE,"general";"via2",#N/A,TRUE,"general";"via3",#N/A,TRUE,"general"}</definedName>
    <definedName name="_______t88" localSheetId="20">{"via1",#N/A,TRUE,"general";"via2",#N/A,TRUE,"general";"via3",#N/A,TRUE,"general"}</definedName>
    <definedName name="_______t88" localSheetId="25">{"via1",#N/A,TRUE,"general";"via2",#N/A,TRUE,"general";"via3",#N/A,TRUE,"general"}</definedName>
    <definedName name="_______t88" localSheetId="33">{"via1",#N/A,TRUE,"general";"via2",#N/A,TRUE,"general";"via3",#N/A,TRUE,"general"}</definedName>
    <definedName name="_______t88" localSheetId="34">{"via1",#N/A,TRUE,"general";"via2",#N/A,TRUE,"general";"via3",#N/A,TRUE,"general"}</definedName>
    <definedName name="_______t88">{"via1",#N/A,TRUE,"general";"via2",#N/A,TRUE,"general";"via3",#N/A,TRUE,"general"}</definedName>
    <definedName name="_______t9" localSheetId="14">{"TAB1",#N/A,TRUE,"GENERAL";"TAB2",#N/A,TRUE,"GENERAL";"TAB3",#N/A,TRUE,"GENERAL";"TAB4",#N/A,TRUE,"GENERAL";"TAB5",#N/A,TRUE,"GENERAL"}</definedName>
    <definedName name="_______t9" localSheetId="19">{"TAB1",#N/A,TRUE,"GENERAL";"TAB2",#N/A,TRUE,"GENERAL";"TAB3",#N/A,TRUE,"GENERAL";"TAB4",#N/A,TRUE,"GENERAL";"TAB5",#N/A,TRUE,"GENERAL"}</definedName>
    <definedName name="_______t9" localSheetId="20">{"TAB1",#N/A,TRUE,"GENERAL";"TAB2",#N/A,TRUE,"GENERAL";"TAB3",#N/A,TRUE,"GENERAL";"TAB4",#N/A,TRUE,"GENERAL";"TAB5",#N/A,TRUE,"GENERAL"}</definedName>
    <definedName name="_______t9" localSheetId="25">{"TAB1",#N/A,TRUE,"GENERAL";"TAB2",#N/A,TRUE,"GENERAL";"TAB3",#N/A,TRUE,"GENERAL";"TAB4",#N/A,TRUE,"GENERAL";"TAB5",#N/A,TRUE,"GENERAL"}</definedName>
    <definedName name="_______t9" localSheetId="33">{"TAB1",#N/A,TRUE,"GENERAL";"TAB2",#N/A,TRUE,"GENERAL";"TAB3",#N/A,TRUE,"GENERAL";"TAB4",#N/A,TRUE,"GENERAL";"TAB5",#N/A,TRUE,"GENERAL"}</definedName>
    <definedName name="_______t9" localSheetId="34">{"TAB1",#N/A,TRUE,"GENERAL";"TAB2",#N/A,TRUE,"GENERAL";"TAB3",#N/A,TRUE,"GENERAL";"TAB4",#N/A,TRUE,"GENERAL";"TAB5",#N/A,TRUE,"GENERAL"}</definedName>
    <definedName name="_______t9">{"TAB1",#N/A,TRUE,"GENERAL";"TAB2",#N/A,TRUE,"GENERAL";"TAB3",#N/A,TRUE,"GENERAL";"TAB4",#N/A,TRUE,"GENERAL";"TAB5",#N/A,TRUE,"GENERAL"}</definedName>
    <definedName name="_______t99" localSheetId="14">{"via1",#N/A,TRUE,"general";"via2",#N/A,TRUE,"general";"via3",#N/A,TRUE,"general"}</definedName>
    <definedName name="_______t99" localSheetId="19">{"via1",#N/A,TRUE,"general";"via2",#N/A,TRUE,"general";"via3",#N/A,TRUE,"general"}</definedName>
    <definedName name="_______t99" localSheetId="20">{"via1",#N/A,TRUE,"general";"via2",#N/A,TRUE,"general";"via3",#N/A,TRUE,"general"}</definedName>
    <definedName name="_______t99" localSheetId="25">{"via1",#N/A,TRUE,"general";"via2",#N/A,TRUE,"general";"via3",#N/A,TRUE,"general"}</definedName>
    <definedName name="_______t99" localSheetId="33">{"via1",#N/A,TRUE,"general";"via2",#N/A,TRUE,"general";"via3",#N/A,TRUE,"general"}</definedName>
    <definedName name="_______t99" localSheetId="34">{"via1",#N/A,TRUE,"general";"via2",#N/A,TRUE,"general";"via3",#N/A,TRUE,"general"}</definedName>
    <definedName name="_______t99">{"via1",#N/A,TRUE,"general";"via2",#N/A,TRUE,"general";"via3",#N/A,TRUE,"general"}</definedName>
    <definedName name="_______u4" localSheetId="14">{"TAB1",#N/A,TRUE,"GENERAL";"TAB2",#N/A,TRUE,"GENERAL";"TAB3",#N/A,TRUE,"GENERAL";"TAB4",#N/A,TRUE,"GENERAL";"TAB5",#N/A,TRUE,"GENERAL"}</definedName>
    <definedName name="_______u4" localSheetId="19">{"TAB1",#N/A,TRUE,"GENERAL";"TAB2",#N/A,TRUE,"GENERAL";"TAB3",#N/A,TRUE,"GENERAL";"TAB4",#N/A,TRUE,"GENERAL";"TAB5",#N/A,TRUE,"GENERAL"}</definedName>
    <definedName name="_______u4" localSheetId="20">{"TAB1",#N/A,TRUE,"GENERAL";"TAB2",#N/A,TRUE,"GENERAL";"TAB3",#N/A,TRUE,"GENERAL";"TAB4",#N/A,TRUE,"GENERAL";"TAB5",#N/A,TRUE,"GENERAL"}</definedName>
    <definedName name="_______u4" localSheetId="25">{"TAB1",#N/A,TRUE,"GENERAL";"TAB2",#N/A,TRUE,"GENERAL";"TAB3",#N/A,TRUE,"GENERAL";"TAB4",#N/A,TRUE,"GENERAL";"TAB5",#N/A,TRUE,"GENERAL"}</definedName>
    <definedName name="_______u4" localSheetId="33">{"TAB1",#N/A,TRUE,"GENERAL";"TAB2",#N/A,TRUE,"GENERAL";"TAB3",#N/A,TRUE,"GENERAL";"TAB4",#N/A,TRUE,"GENERAL";"TAB5",#N/A,TRUE,"GENERAL"}</definedName>
    <definedName name="_______u4" localSheetId="34">{"TAB1",#N/A,TRUE,"GENERAL";"TAB2",#N/A,TRUE,"GENERAL";"TAB3",#N/A,TRUE,"GENERAL";"TAB4",#N/A,TRUE,"GENERAL";"TAB5",#N/A,TRUE,"GENERAL"}</definedName>
    <definedName name="_______u4">{"TAB1",#N/A,TRUE,"GENERAL";"TAB2",#N/A,TRUE,"GENERAL";"TAB3",#N/A,TRUE,"GENERAL";"TAB4",#N/A,TRUE,"GENERAL";"TAB5",#N/A,TRUE,"GENERAL"}</definedName>
    <definedName name="_______u5" localSheetId="14">{"TAB1",#N/A,TRUE,"GENERAL";"TAB2",#N/A,TRUE,"GENERAL";"TAB3",#N/A,TRUE,"GENERAL";"TAB4",#N/A,TRUE,"GENERAL";"TAB5",#N/A,TRUE,"GENERAL"}</definedName>
    <definedName name="_______u5" localSheetId="19">{"TAB1",#N/A,TRUE,"GENERAL";"TAB2",#N/A,TRUE,"GENERAL";"TAB3",#N/A,TRUE,"GENERAL";"TAB4",#N/A,TRUE,"GENERAL";"TAB5",#N/A,TRUE,"GENERAL"}</definedName>
    <definedName name="_______u5" localSheetId="20">{"TAB1",#N/A,TRUE,"GENERAL";"TAB2",#N/A,TRUE,"GENERAL";"TAB3",#N/A,TRUE,"GENERAL";"TAB4",#N/A,TRUE,"GENERAL";"TAB5",#N/A,TRUE,"GENERAL"}</definedName>
    <definedName name="_______u5" localSheetId="25">{"TAB1",#N/A,TRUE,"GENERAL";"TAB2",#N/A,TRUE,"GENERAL";"TAB3",#N/A,TRUE,"GENERAL";"TAB4",#N/A,TRUE,"GENERAL";"TAB5",#N/A,TRUE,"GENERAL"}</definedName>
    <definedName name="_______u5" localSheetId="33">{"TAB1",#N/A,TRUE,"GENERAL";"TAB2",#N/A,TRUE,"GENERAL";"TAB3",#N/A,TRUE,"GENERAL";"TAB4",#N/A,TRUE,"GENERAL";"TAB5",#N/A,TRUE,"GENERAL"}</definedName>
    <definedName name="_______u5" localSheetId="3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 localSheetId="14">{"TAB1",#N/A,TRUE,"GENERAL";"TAB2",#N/A,TRUE,"GENERAL";"TAB3",#N/A,TRUE,"GENERAL";"TAB4",#N/A,TRUE,"GENERAL";"TAB5",#N/A,TRUE,"GENERAL"}</definedName>
    <definedName name="_______u6" localSheetId="19">{"TAB1",#N/A,TRUE,"GENERAL";"TAB2",#N/A,TRUE,"GENERAL";"TAB3",#N/A,TRUE,"GENERAL";"TAB4",#N/A,TRUE,"GENERAL";"TAB5",#N/A,TRUE,"GENERAL"}</definedName>
    <definedName name="_______u6" localSheetId="20">{"TAB1",#N/A,TRUE,"GENERAL";"TAB2",#N/A,TRUE,"GENERAL";"TAB3",#N/A,TRUE,"GENERAL";"TAB4",#N/A,TRUE,"GENERAL";"TAB5",#N/A,TRUE,"GENERAL"}</definedName>
    <definedName name="_______u6" localSheetId="25">{"TAB1",#N/A,TRUE,"GENERAL";"TAB2",#N/A,TRUE,"GENERAL";"TAB3",#N/A,TRUE,"GENERAL";"TAB4",#N/A,TRUE,"GENERAL";"TAB5",#N/A,TRUE,"GENERAL"}</definedName>
    <definedName name="_______u6" localSheetId="33">{"TAB1",#N/A,TRUE,"GENERAL";"TAB2",#N/A,TRUE,"GENERAL";"TAB3",#N/A,TRUE,"GENERAL";"TAB4",#N/A,TRUE,"GENERAL";"TAB5",#N/A,TRUE,"GENERAL"}</definedName>
    <definedName name="_______u6" localSheetId="34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 localSheetId="14">{"via1",#N/A,TRUE,"general";"via2",#N/A,TRUE,"general";"via3",#N/A,TRUE,"general"}</definedName>
    <definedName name="_______u7" localSheetId="19">{"via1",#N/A,TRUE,"general";"via2",#N/A,TRUE,"general";"via3",#N/A,TRUE,"general"}</definedName>
    <definedName name="_______u7" localSheetId="20">{"via1",#N/A,TRUE,"general";"via2",#N/A,TRUE,"general";"via3",#N/A,TRUE,"general"}</definedName>
    <definedName name="_______u7" localSheetId="25">{"via1",#N/A,TRUE,"general";"via2",#N/A,TRUE,"general";"via3",#N/A,TRUE,"general"}</definedName>
    <definedName name="_______u7" localSheetId="33">{"via1",#N/A,TRUE,"general";"via2",#N/A,TRUE,"general";"via3",#N/A,TRUE,"general"}</definedName>
    <definedName name="_______u7" localSheetId="34">{"via1",#N/A,TRUE,"general";"via2",#N/A,TRUE,"general";"via3",#N/A,TRUE,"general"}</definedName>
    <definedName name="_______u7">{"via1",#N/A,TRUE,"general";"via2",#N/A,TRUE,"general";"via3",#N/A,TRUE,"general"}</definedName>
    <definedName name="_______u8" localSheetId="14">{"TAB1",#N/A,TRUE,"GENERAL";"TAB2",#N/A,TRUE,"GENERAL";"TAB3",#N/A,TRUE,"GENERAL";"TAB4",#N/A,TRUE,"GENERAL";"TAB5",#N/A,TRUE,"GENERAL"}</definedName>
    <definedName name="_______u8" localSheetId="19">{"TAB1",#N/A,TRUE,"GENERAL";"TAB2",#N/A,TRUE,"GENERAL";"TAB3",#N/A,TRUE,"GENERAL";"TAB4",#N/A,TRUE,"GENERAL";"TAB5",#N/A,TRUE,"GENERAL"}</definedName>
    <definedName name="_______u8" localSheetId="20">{"TAB1",#N/A,TRUE,"GENERAL";"TAB2",#N/A,TRUE,"GENERAL";"TAB3",#N/A,TRUE,"GENERAL";"TAB4",#N/A,TRUE,"GENERAL";"TAB5",#N/A,TRUE,"GENERAL"}</definedName>
    <definedName name="_______u8" localSheetId="25">{"TAB1",#N/A,TRUE,"GENERAL";"TAB2",#N/A,TRUE,"GENERAL";"TAB3",#N/A,TRUE,"GENERAL";"TAB4",#N/A,TRUE,"GENERAL";"TAB5",#N/A,TRUE,"GENERAL"}</definedName>
    <definedName name="_______u8" localSheetId="33">{"TAB1",#N/A,TRUE,"GENERAL";"TAB2",#N/A,TRUE,"GENERAL";"TAB3",#N/A,TRUE,"GENERAL";"TAB4",#N/A,TRUE,"GENERAL";"TAB5",#N/A,TRUE,"GENERAL"}</definedName>
    <definedName name="_______u8" localSheetId="34">{"TAB1",#N/A,TRUE,"GENERAL";"TAB2",#N/A,TRUE,"GENERAL";"TAB3",#N/A,TRUE,"GENERAL";"TAB4",#N/A,TRUE,"GENERAL";"TAB5",#N/A,TRUE,"GENERAL"}</definedName>
    <definedName name="_______u8">{"TAB1",#N/A,TRUE,"GENERAL";"TAB2",#N/A,TRUE,"GENERAL";"TAB3",#N/A,TRUE,"GENERAL";"TAB4",#N/A,TRUE,"GENERAL";"TAB5",#N/A,TRUE,"GENERAL"}</definedName>
    <definedName name="_______u9" localSheetId="14">{"TAB1",#N/A,TRUE,"GENERAL";"TAB2",#N/A,TRUE,"GENERAL";"TAB3",#N/A,TRUE,"GENERAL";"TAB4",#N/A,TRUE,"GENERAL";"TAB5",#N/A,TRUE,"GENERAL"}</definedName>
    <definedName name="_______u9" localSheetId="19">{"TAB1",#N/A,TRUE,"GENERAL";"TAB2",#N/A,TRUE,"GENERAL";"TAB3",#N/A,TRUE,"GENERAL";"TAB4",#N/A,TRUE,"GENERAL";"TAB5",#N/A,TRUE,"GENERAL"}</definedName>
    <definedName name="_______u9" localSheetId="20">{"TAB1",#N/A,TRUE,"GENERAL";"TAB2",#N/A,TRUE,"GENERAL";"TAB3",#N/A,TRUE,"GENERAL";"TAB4",#N/A,TRUE,"GENERAL";"TAB5",#N/A,TRUE,"GENERAL"}</definedName>
    <definedName name="_______u9" localSheetId="25">{"TAB1",#N/A,TRUE,"GENERAL";"TAB2",#N/A,TRUE,"GENERAL";"TAB3",#N/A,TRUE,"GENERAL";"TAB4",#N/A,TRUE,"GENERAL";"TAB5",#N/A,TRUE,"GENERAL"}</definedName>
    <definedName name="_______u9" localSheetId="33">{"TAB1",#N/A,TRUE,"GENERAL";"TAB2",#N/A,TRUE,"GENERAL";"TAB3",#N/A,TRUE,"GENERAL";"TAB4",#N/A,TRUE,"GENERAL";"TAB5",#N/A,TRUE,"GENERAL"}</definedName>
    <definedName name="_______u9" localSheetId="34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 localSheetId="14">{"TAB1",#N/A,TRUE,"GENERAL";"TAB2",#N/A,TRUE,"GENERAL";"TAB3",#N/A,TRUE,"GENERAL";"TAB4",#N/A,TRUE,"GENERAL";"TAB5",#N/A,TRUE,"GENERAL"}</definedName>
    <definedName name="_______ur7" localSheetId="19">{"TAB1",#N/A,TRUE,"GENERAL";"TAB2",#N/A,TRUE,"GENERAL";"TAB3",#N/A,TRUE,"GENERAL";"TAB4",#N/A,TRUE,"GENERAL";"TAB5",#N/A,TRUE,"GENERAL"}</definedName>
    <definedName name="_______ur7" localSheetId="20">{"TAB1",#N/A,TRUE,"GENERAL";"TAB2",#N/A,TRUE,"GENERAL";"TAB3",#N/A,TRUE,"GENERAL";"TAB4",#N/A,TRUE,"GENERAL";"TAB5",#N/A,TRUE,"GENERAL"}</definedName>
    <definedName name="_______ur7" localSheetId="25">{"TAB1",#N/A,TRUE,"GENERAL";"TAB2",#N/A,TRUE,"GENERAL";"TAB3",#N/A,TRUE,"GENERAL";"TAB4",#N/A,TRUE,"GENERAL";"TAB5",#N/A,TRUE,"GENERAL"}</definedName>
    <definedName name="_______ur7" localSheetId="33">{"TAB1",#N/A,TRUE,"GENERAL";"TAB2",#N/A,TRUE,"GENERAL";"TAB3",#N/A,TRUE,"GENERAL";"TAB4",#N/A,TRUE,"GENERAL";"TAB5",#N/A,TRUE,"GENERAL"}</definedName>
    <definedName name="_______ur7" localSheetId="34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 localSheetId="14">{"via1",#N/A,TRUE,"general";"via2",#N/A,TRUE,"general";"via3",#N/A,TRUE,"general"}</definedName>
    <definedName name="_______v2" localSheetId="19">{"via1",#N/A,TRUE,"general";"via2",#N/A,TRUE,"general";"via3",#N/A,TRUE,"general"}</definedName>
    <definedName name="_______v2" localSheetId="20">{"via1",#N/A,TRUE,"general";"via2",#N/A,TRUE,"general";"via3",#N/A,TRUE,"general"}</definedName>
    <definedName name="_______v2" localSheetId="25">{"via1",#N/A,TRUE,"general";"via2",#N/A,TRUE,"general";"via3",#N/A,TRUE,"general"}</definedName>
    <definedName name="_______v2" localSheetId="33">{"via1",#N/A,TRUE,"general";"via2",#N/A,TRUE,"general";"via3",#N/A,TRUE,"general"}</definedName>
    <definedName name="_______v2" localSheetId="34">{"via1",#N/A,TRUE,"general";"via2",#N/A,TRUE,"general";"via3",#N/A,TRUE,"general"}</definedName>
    <definedName name="_______v2">{"via1",#N/A,TRUE,"general";"via2",#N/A,TRUE,"general";"via3",#N/A,TRUE,"general"}</definedName>
    <definedName name="_______v3" localSheetId="14">{"TAB1",#N/A,TRUE,"GENERAL";"TAB2",#N/A,TRUE,"GENERAL";"TAB3",#N/A,TRUE,"GENERAL";"TAB4",#N/A,TRUE,"GENERAL";"TAB5",#N/A,TRUE,"GENERAL"}</definedName>
    <definedName name="_______v3" localSheetId="19">{"TAB1",#N/A,TRUE,"GENERAL";"TAB2",#N/A,TRUE,"GENERAL";"TAB3",#N/A,TRUE,"GENERAL";"TAB4",#N/A,TRUE,"GENERAL";"TAB5",#N/A,TRUE,"GENERAL"}</definedName>
    <definedName name="_______v3" localSheetId="20">{"TAB1",#N/A,TRUE,"GENERAL";"TAB2",#N/A,TRUE,"GENERAL";"TAB3",#N/A,TRUE,"GENERAL";"TAB4",#N/A,TRUE,"GENERAL";"TAB5",#N/A,TRUE,"GENERAL"}</definedName>
    <definedName name="_______v3" localSheetId="25">{"TAB1",#N/A,TRUE,"GENERAL";"TAB2",#N/A,TRUE,"GENERAL";"TAB3",#N/A,TRUE,"GENERAL";"TAB4",#N/A,TRUE,"GENERAL";"TAB5",#N/A,TRUE,"GENERAL"}</definedName>
    <definedName name="_______v3" localSheetId="33">{"TAB1",#N/A,TRUE,"GENERAL";"TAB2",#N/A,TRUE,"GENERAL";"TAB3",#N/A,TRUE,"GENERAL";"TAB4",#N/A,TRUE,"GENERAL";"TAB5",#N/A,TRUE,"GENERAL"}</definedName>
    <definedName name="_______v3" localSheetId="34">{"TAB1",#N/A,TRUE,"GENERAL";"TAB2",#N/A,TRUE,"GENERAL";"TAB3",#N/A,TRUE,"GENERAL";"TAB4",#N/A,TRUE,"GENERAL";"TAB5",#N/A,TRUE,"GENERAL"}</definedName>
    <definedName name="_______v3">{"TAB1",#N/A,TRUE,"GENERAL";"TAB2",#N/A,TRUE,"GENERAL";"TAB3",#N/A,TRUE,"GENERAL";"TAB4",#N/A,TRUE,"GENERAL";"TAB5",#N/A,TRUE,"GENERAL"}</definedName>
    <definedName name="_______v4" localSheetId="14">{"TAB1",#N/A,TRUE,"GENERAL";"TAB2",#N/A,TRUE,"GENERAL";"TAB3",#N/A,TRUE,"GENERAL";"TAB4",#N/A,TRUE,"GENERAL";"TAB5",#N/A,TRUE,"GENERAL"}</definedName>
    <definedName name="_______v4" localSheetId="19">{"TAB1",#N/A,TRUE,"GENERAL";"TAB2",#N/A,TRUE,"GENERAL";"TAB3",#N/A,TRUE,"GENERAL";"TAB4",#N/A,TRUE,"GENERAL";"TAB5",#N/A,TRUE,"GENERAL"}</definedName>
    <definedName name="_______v4" localSheetId="20">{"TAB1",#N/A,TRUE,"GENERAL";"TAB2",#N/A,TRUE,"GENERAL";"TAB3",#N/A,TRUE,"GENERAL";"TAB4",#N/A,TRUE,"GENERAL";"TAB5",#N/A,TRUE,"GENERAL"}</definedName>
    <definedName name="_______v4" localSheetId="25">{"TAB1",#N/A,TRUE,"GENERAL";"TAB2",#N/A,TRUE,"GENERAL";"TAB3",#N/A,TRUE,"GENERAL";"TAB4",#N/A,TRUE,"GENERAL";"TAB5",#N/A,TRUE,"GENERAL"}</definedName>
    <definedName name="_______v4" localSheetId="33">{"TAB1",#N/A,TRUE,"GENERAL";"TAB2",#N/A,TRUE,"GENERAL";"TAB3",#N/A,TRUE,"GENERAL";"TAB4",#N/A,TRUE,"GENERAL";"TAB5",#N/A,TRUE,"GENERAL"}</definedName>
    <definedName name="_______v4" localSheetId="34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 localSheetId="14">{"TAB1",#N/A,TRUE,"GENERAL";"TAB2",#N/A,TRUE,"GENERAL";"TAB3",#N/A,TRUE,"GENERAL";"TAB4",#N/A,TRUE,"GENERAL";"TAB5",#N/A,TRUE,"GENERAL"}</definedName>
    <definedName name="_______v5" localSheetId="19">{"TAB1",#N/A,TRUE,"GENERAL";"TAB2",#N/A,TRUE,"GENERAL";"TAB3",#N/A,TRUE,"GENERAL";"TAB4",#N/A,TRUE,"GENERAL";"TAB5",#N/A,TRUE,"GENERAL"}</definedName>
    <definedName name="_______v5" localSheetId="20">{"TAB1",#N/A,TRUE,"GENERAL";"TAB2",#N/A,TRUE,"GENERAL";"TAB3",#N/A,TRUE,"GENERAL";"TAB4",#N/A,TRUE,"GENERAL";"TAB5",#N/A,TRUE,"GENERAL"}</definedName>
    <definedName name="_______v5" localSheetId="25">{"TAB1",#N/A,TRUE,"GENERAL";"TAB2",#N/A,TRUE,"GENERAL";"TAB3",#N/A,TRUE,"GENERAL";"TAB4",#N/A,TRUE,"GENERAL";"TAB5",#N/A,TRUE,"GENERAL"}</definedName>
    <definedName name="_______v5" localSheetId="33">{"TAB1",#N/A,TRUE,"GENERAL";"TAB2",#N/A,TRUE,"GENERAL";"TAB3",#N/A,TRUE,"GENERAL";"TAB4",#N/A,TRUE,"GENERAL";"TAB5",#N/A,TRUE,"GENERAL"}</definedName>
    <definedName name="_______v5" localSheetId="3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 localSheetId="14">{"TAB1",#N/A,TRUE,"GENERAL";"TAB2",#N/A,TRUE,"GENERAL";"TAB3",#N/A,TRUE,"GENERAL";"TAB4",#N/A,TRUE,"GENERAL";"TAB5",#N/A,TRUE,"GENERAL"}</definedName>
    <definedName name="_______v6" localSheetId="19">{"TAB1",#N/A,TRUE,"GENERAL";"TAB2",#N/A,TRUE,"GENERAL";"TAB3",#N/A,TRUE,"GENERAL";"TAB4",#N/A,TRUE,"GENERAL";"TAB5",#N/A,TRUE,"GENERAL"}</definedName>
    <definedName name="_______v6" localSheetId="20">{"TAB1",#N/A,TRUE,"GENERAL";"TAB2",#N/A,TRUE,"GENERAL";"TAB3",#N/A,TRUE,"GENERAL";"TAB4",#N/A,TRUE,"GENERAL";"TAB5",#N/A,TRUE,"GENERAL"}</definedName>
    <definedName name="_______v6" localSheetId="25">{"TAB1",#N/A,TRUE,"GENERAL";"TAB2",#N/A,TRUE,"GENERAL";"TAB3",#N/A,TRUE,"GENERAL";"TAB4",#N/A,TRUE,"GENERAL";"TAB5",#N/A,TRUE,"GENERAL"}</definedName>
    <definedName name="_______v6" localSheetId="33">{"TAB1",#N/A,TRUE,"GENERAL";"TAB2",#N/A,TRUE,"GENERAL";"TAB3",#N/A,TRUE,"GENERAL";"TAB4",#N/A,TRUE,"GENERAL";"TAB5",#N/A,TRUE,"GENERAL"}</definedName>
    <definedName name="_______v6" localSheetId="34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 localSheetId="14">{"via1",#N/A,TRUE,"general";"via2",#N/A,TRUE,"general";"via3",#N/A,TRUE,"general"}</definedName>
    <definedName name="_______v7" localSheetId="19">{"via1",#N/A,TRUE,"general";"via2",#N/A,TRUE,"general";"via3",#N/A,TRUE,"general"}</definedName>
    <definedName name="_______v7" localSheetId="20">{"via1",#N/A,TRUE,"general";"via2",#N/A,TRUE,"general";"via3",#N/A,TRUE,"general"}</definedName>
    <definedName name="_______v7" localSheetId="25">{"via1",#N/A,TRUE,"general";"via2",#N/A,TRUE,"general";"via3",#N/A,TRUE,"general"}</definedName>
    <definedName name="_______v7" localSheetId="33">{"via1",#N/A,TRUE,"general";"via2",#N/A,TRUE,"general";"via3",#N/A,TRUE,"general"}</definedName>
    <definedName name="_______v7" localSheetId="34">{"via1",#N/A,TRUE,"general";"via2",#N/A,TRUE,"general";"via3",#N/A,TRUE,"general"}</definedName>
    <definedName name="_______v7">{"via1",#N/A,TRUE,"general";"via2",#N/A,TRUE,"general";"via3",#N/A,TRUE,"general"}</definedName>
    <definedName name="_______v8" localSheetId="14">{"TAB1",#N/A,TRUE,"GENERAL";"TAB2",#N/A,TRUE,"GENERAL";"TAB3",#N/A,TRUE,"GENERAL";"TAB4",#N/A,TRUE,"GENERAL";"TAB5",#N/A,TRUE,"GENERAL"}</definedName>
    <definedName name="_______v8" localSheetId="19">{"TAB1",#N/A,TRUE,"GENERAL";"TAB2",#N/A,TRUE,"GENERAL";"TAB3",#N/A,TRUE,"GENERAL";"TAB4",#N/A,TRUE,"GENERAL";"TAB5",#N/A,TRUE,"GENERAL"}</definedName>
    <definedName name="_______v8" localSheetId="20">{"TAB1",#N/A,TRUE,"GENERAL";"TAB2",#N/A,TRUE,"GENERAL";"TAB3",#N/A,TRUE,"GENERAL";"TAB4",#N/A,TRUE,"GENERAL";"TAB5",#N/A,TRUE,"GENERAL"}</definedName>
    <definedName name="_______v8" localSheetId="25">{"TAB1",#N/A,TRUE,"GENERAL";"TAB2",#N/A,TRUE,"GENERAL";"TAB3",#N/A,TRUE,"GENERAL";"TAB4",#N/A,TRUE,"GENERAL";"TAB5",#N/A,TRUE,"GENERAL"}</definedName>
    <definedName name="_______v8" localSheetId="33">{"TAB1",#N/A,TRUE,"GENERAL";"TAB2",#N/A,TRUE,"GENERAL";"TAB3",#N/A,TRUE,"GENERAL";"TAB4",#N/A,TRUE,"GENERAL";"TAB5",#N/A,TRUE,"GENERAL"}</definedName>
    <definedName name="_______v8" localSheetId="34">{"TAB1",#N/A,TRUE,"GENERAL";"TAB2",#N/A,TRUE,"GENERAL";"TAB3",#N/A,TRUE,"GENERAL";"TAB4",#N/A,TRUE,"GENERAL";"TAB5",#N/A,TRUE,"GENERAL"}</definedName>
    <definedName name="_______v8">{"TAB1",#N/A,TRUE,"GENERAL";"TAB2",#N/A,TRUE,"GENERAL";"TAB3",#N/A,TRUE,"GENERAL";"TAB4",#N/A,TRUE,"GENERAL";"TAB5",#N/A,TRUE,"GENERAL"}</definedName>
    <definedName name="_______v9" localSheetId="14">{"TAB1",#N/A,TRUE,"GENERAL";"TAB2",#N/A,TRUE,"GENERAL";"TAB3",#N/A,TRUE,"GENERAL";"TAB4",#N/A,TRUE,"GENERAL";"TAB5",#N/A,TRUE,"GENERAL"}</definedName>
    <definedName name="_______v9" localSheetId="19">{"TAB1",#N/A,TRUE,"GENERAL";"TAB2",#N/A,TRUE,"GENERAL";"TAB3",#N/A,TRUE,"GENERAL";"TAB4",#N/A,TRUE,"GENERAL";"TAB5",#N/A,TRUE,"GENERAL"}</definedName>
    <definedName name="_______v9" localSheetId="20">{"TAB1",#N/A,TRUE,"GENERAL";"TAB2",#N/A,TRUE,"GENERAL";"TAB3",#N/A,TRUE,"GENERAL";"TAB4",#N/A,TRUE,"GENERAL";"TAB5",#N/A,TRUE,"GENERAL"}</definedName>
    <definedName name="_______v9" localSheetId="25">{"TAB1",#N/A,TRUE,"GENERAL";"TAB2",#N/A,TRUE,"GENERAL";"TAB3",#N/A,TRUE,"GENERAL";"TAB4",#N/A,TRUE,"GENERAL";"TAB5",#N/A,TRUE,"GENERAL"}</definedName>
    <definedName name="_______v9" localSheetId="33">{"TAB1",#N/A,TRUE,"GENERAL";"TAB2",#N/A,TRUE,"GENERAL";"TAB3",#N/A,TRUE,"GENERAL";"TAB4",#N/A,TRUE,"GENERAL";"TAB5",#N/A,TRUE,"GENERAL"}</definedName>
    <definedName name="_______v9" localSheetId="34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 localSheetId="14">{"via1",#N/A,TRUE,"general";"via2",#N/A,TRUE,"general";"via3",#N/A,TRUE,"general"}</definedName>
    <definedName name="_______vfv4" localSheetId="19">{"via1",#N/A,TRUE,"general";"via2",#N/A,TRUE,"general";"via3",#N/A,TRUE,"general"}</definedName>
    <definedName name="_______vfv4" localSheetId="20">{"via1",#N/A,TRUE,"general";"via2",#N/A,TRUE,"general";"via3",#N/A,TRUE,"general"}</definedName>
    <definedName name="_______vfv4" localSheetId="25">{"via1",#N/A,TRUE,"general";"via2",#N/A,TRUE,"general";"via3",#N/A,TRUE,"general"}</definedName>
    <definedName name="_______vfv4" localSheetId="33">{"via1",#N/A,TRUE,"general";"via2",#N/A,TRUE,"general";"via3",#N/A,TRUE,"general"}</definedName>
    <definedName name="_______vfv4" localSheetId="34">{"via1",#N/A,TRUE,"general";"via2",#N/A,TRUE,"general";"via3",#N/A,TRUE,"general"}</definedName>
    <definedName name="_______vfv4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14">{"TAB1",#N/A,TRUE,"GENERAL";"TAB2",#N/A,TRUE,"GENERAL";"TAB3",#N/A,TRUE,"GENERAL";"TAB4",#N/A,TRUE,"GENERAL";"TAB5",#N/A,TRUE,"GENERAL"}</definedName>
    <definedName name="_______x1" localSheetId="19">{"TAB1",#N/A,TRUE,"GENERAL";"TAB2",#N/A,TRUE,"GENERAL";"TAB3",#N/A,TRUE,"GENERAL";"TAB4",#N/A,TRUE,"GENERAL";"TAB5",#N/A,TRUE,"GENERAL"}</definedName>
    <definedName name="_______x1" localSheetId="20">{"TAB1",#N/A,TRUE,"GENERAL";"TAB2",#N/A,TRUE,"GENERAL";"TAB3",#N/A,TRUE,"GENERAL";"TAB4",#N/A,TRUE,"GENERAL";"TAB5",#N/A,TRUE,"GENERAL"}</definedName>
    <definedName name="_______x1" localSheetId="25">{"TAB1",#N/A,TRUE,"GENERAL";"TAB2",#N/A,TRUE,"GENERAL";"TAB3",#N/A,TRUE,"GENERAL";"TAB4",#N/A,TRUE,"GENERAL";"TAB5",#N/A,TRUE,"GENERAL"}</definedName>
    <definedName name="_______x1" localSheetId="33">{"TAB1",#N/A,TRUE,"GENERAL";"TAB2",#N/A,TRUE,"GENERAL";"TAB3",#N/A,TRUE,"GENERAL";"TAB4",#N/A,TRUE,"GENERAL";"TAB5",#N/A,TRUE,"GENERAL"}</definedName>
    <definedName name="_______x1" localSheetId="34">{"TAB1",#N/A,TRUE,"GENERAL";"TAB2",#N/A,TRUE,"GENERAL";"TAB3",#N/A,TRUE,"GENERAL";"TAB4",#N/A,TRUE,"GENERAL";"TAB5",#N/A,TRUE,"GENERAL"}</definedName>
    <definedName name="_______x1">{"TAB1",#N/A,TRUE,"GENERAL";"TAB2",#N/A,TRUE,"GENERAL";"TAB3",#N/A,TRUE,"GENERAL";"TAB4",#N/A,TRUE,"GENERAL";"TAB5",#N/A,TRUE,"GENERAL"}</definedName>
    <definedName name="_______x2" localSheetId="14">{"via1",#N/A,TRUE,"general";"via2",#N/A,TRUE,"general";"via3",#N/A,TRUE,"general"}</definedName>
    <definedName name="_______x2" localSheetId="19">{"via1",#N/A,TRUE,"general";"via2",#N/A,TRUE,"general";"via3",#N/A,TRUE,"general"}</definedName>
    <definedName name="_______x2" localSheetId="20">{"via1",#N/A,TRUE,"general";"via2",#N/A,TRUE,"general";"via3",#N/A,TRUE,"general"}</definedName>
    <definedName name="_______x2" localSheetId="25">{"via1",#N/A,TRUE,"general";"via2",#N/A,TRUE,"general";"via3",#N/A,TRUE,"general"}</definedName>
    <definedName name="_______x2" localSheetId="33">{"via1",#N/A,TRUE,"general";"via2",#N/A,TRUE,"general";"via3",#N/A,TRUE,"general"}</definedName>
    <definedName name="_______x2" localSheetId="34">{"via1",#N/A,TRUE,"general";"via2",#N/A,TRUE,"general";"via3",#N/A,TRUE,"general"}</definedName>
    <definedName name="_______x2">{"via1",#N/A,TRUE,"general";"via2",#N/A,TRUE,"general";"via3",#N/A,TRUE,"general"}</definedName>
    <definedName name="_______x3" localSheetId="14">{"via1",#N/A,TRUE,"general";"via2",#N/A,TRUE,"general";"via3",#N/A,TRUE,"general"}</definedName>
    <definedName name="_______x3" localSheetId="19">{"via1",#N/A,TRUE,"general";"via2",#N/A,TRUE,"general";"via3",#N/A,TRUE,"general"}</definedName>
    <definedName name="_______x3" localSheetId="20">{"via1",#N/A,TRUE,"general";"via2",#N/A,TRUE,"general";"via3",#N/A,TRUE,"general"}</definedName>
    <definedName name="_______x3" localSheetId="25">{"via1",#N/A,TRUE,"general";"via2",#N/A,TRUE,"general";"via3",#N/A,TRUE,"general"}</definedName>
    <definedName name="_______x3" localSheetId="33">{"via1",#N/A,TRUE,"general";"via2",#N/A,TRUE,"general";"via3",#N/A,TRUE,"general"}</definedName>
    <definedName name="_______x3" localSheetId="34">{"via1",#N/A,TRUE,"general";"via2",#N/A,TRUE,"general";"via3",#N/A,TRUE,"general"}</definedName>
    <definedName name="_______x3">{"via1",#N/A,TRUE,"general";"via2",#N/A,TRUE,"general";"via3",#N/A,TRUE,"general"}</definedName>
    <definedName name="_______x4" localSheetId="14">{"via1",#N/A,TRUE,"general";"via2",#N/A,TRUE,"general";"via3",#N/A,TRUE,"general"}</definedName>
    <definedName name="_______x4" localSheetId="19">{"via1",#N/A,TRUE,"general";"via2",#N/A,TRUE,"general";"via3",#N/A,TRUE,"general"}</definedName>
    <definedName name="_______x4" localSheetId="20">{"via1",#N/A,TRUE,"general";"via2",#N/A,TRUE,"general";"via3",#N/A,TRUE,"general"}</definedName>
    <definedName name="_______x4" localSheetId="25">{"via1",#N/A,TRUE,"general";"via2",#N/A,TRUE,"general";"via3",#N/A,TRUE,"general"}</definedName>
    <definedName name="_______x4" localSheetId="33">{"via1",#N/A,TRUE,"general";"via2",#N/A,TRUE,"general";"via3",#N/A,TRUE,"general"}</definedName>
    <definedName name="_______x4" localSheetId="34">{"via1",#N/A,TRUE,"general";"via2",#N/A,TRUE,"general";"via3",#N/A,TRUE,"general"}</definedName>
    <definedName name="_______x4">{"via1",#N/A,TRUE,"general";"via2",#N/A,TRUE,"general";"via3",#N/A,TRUE,"general"}</definedName>
    <definedName name="_______x5" localSheetId="14">{"TAB1",#N/A,TRUE,"GENERAL";"TAB2",#N/A,TRUE,"GENERAL";"TAB3",#N/A,TRUE,"GENERAL";"TAB4",#N/A,TRUE,"GENERAL";"TAB5",#N/A,TRUE,"GENERAL"}</definedName>
    <definedName name="_______x5" localSheetId="19">{"TAB1",#N/A,TRUE,"GENERAL";"TAB2",#N/A,TRUE,"GENERAL";"TAB3",#N/A,TRUE,"GENERAL";"TAB4",#N/A,TRUE,"GENERAL";"TAB5",#N/A,TRUE,"GENERAL"}</definedName>
    <definedName name="_______x5" localSheetId="20">{"TAB1",#N/A,TRUE,"GENERAL";"TAB2",#N/A,TRUE,"GENERAL";"TAB3",#N/A,TRUE,"GENERAL";"TAB4",#N/A,TRUE,"GENERAL";"TAB5",#N/A,TRUE,"GENERAL"}</definedName>
    <definedName name="_______x5" localSheetId="25">{"TAB1",#N/A,TRUE,"GENERAL";"TAB2",#N/A,TRUE,"GENERAL";"TAB3",#N/A,TRUE,"GENERAL";"TAB4",#N/A,TRUE,"GENERAL";"TAB5",#N/A,TRUE,"GENERAL"}</definedName>
    <definedName name="_______x5" localSheetId="33">{"TAB1",#N/A,TRUE,"GENERAL";"TAB2",#N/A,TRUE,"GENERAL";"TAB3",#N/A,TRUE,"GENERAL";"TAB4",#N/A,TRUE,"GENERAL";"TAB5",#N/A,TRUE,"GENERAL"}</definedName>
    <definedName name="_______x5" localSheetId="34">{"TAB1",#N/A,TRUE,"GENERAL";"TAB2",#N/A,TRUE,"GENERAL";"TAB3",#N/A,TRUE,"GENERAL";"TAB4",#N/A,TRUE,"GENERAL";"TAB5",#N/A,TRUE,"GENERAL"}</definedName>
    <definedName name="_______x5">{"TAB1",#N/A,TRUE,"GENERAL";"TAB2",#N/A,TRUE,"GENERAL";"TAB3",#N/A,TRUE,"GENERAL";"TAB4",#N/A,TRUE,"GENERAL";"TAB5",#N/A,TRUE,"GENERAL"}</definedName>
    <definedName name="_______x6" localSheetId="14">{"TAB1",#N/A,TRUE,"GENERAL";"TAB2",#N/A,TRUE,"GENERAL";"TAB3",#N/A,TRUE,"GENERAL";"TAB4",#N/A,TRUE,"GENERAL";"TAB5",#N/A,TRUE,"GENERAL"}</definedName>
    <definedName name="_______x6" localSheetId="19">{"TAB1",#N/A,TRUE,"GENERAL";"TAB2",#N/A,TRUE,"GENERAL";"TAB3",#N/A,TRUE,"GENERAL";"TAB4",#N/A,TRUE,"GENERAL";"TAB5",#N/A,TRUE,"GENERAL"}</definedName>
    <definedName name="_______x6" localSheetId="20">{"TAB1",#N/A,TRUE,"GENERAL";"TAB2",#N/A,TRUE,"GENERAL";"TAB3",#N/A,TRUE,"GENERAL";"TAB4",#N/A,TRUE,"GENERAL";"TAB5",#N/A,TRUE,"GENERAL"}</definedName>
    <definedName name="_______x6" localSheetId="25">{"TAB1",#N/A,TRUE,"GENERAL";"TAB2",#N/A,TRUE,"GENERAL";"TAB3",#N/A,TRUE,"GENERAL";"TAB4",#N/A,TRUE,"GENERAL";"TAB5",#N/A,TRUE,"GENERAL"}</definedName>
    <definedName name="_______x6" localSheetId="33">{"TAB1",#N/A,TRUE,"GENERAL";"TAB2",#N/A,TRUE,"GENERAL";"TAB3",#N/A,TRUE,"GENERAL";"TAB4",#N/A,TRUE,"GENERAL";"TAB5",#N/A,TRUE,"GENERAL"}</definedName>
    <definedName name="_______x6" localSheetId="34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 localSheetId="14">{"TAB1",#N/A,TRUE,"GENERAL";"TAB2",#N/A,TRUE,"GENERAL";"TAB3",#N/A,TRUE,"GENERAL";"TAB4",#N/A,TRUE,"GENERAL";"TAB5",#N/A,TRUE,"GENERAL"}</definedName>
    <definedName name="_______x7" localSheetId="19">{"TAB1",#N/A,TRUE,"GENERAL";"TAB2",#N/A,TRUE,"GENERAL";"TAB3",#N/A,TRUE,"GENERAL";"TAB4",#N/A,TRUE,"GENERAL";"TAB5",#N/A,TRUE,"GENERAL"}</definedName>
    <definedName name="_______x7" localSheetId="20">{"TAB1",#N/A,TRUE,"GENERAL";"TAB2",#N/A,TRUE,"GENERAL";"TAB3",#N/A,TRUE,"GENERAL";"TAB4",#N/A,TRUE,"GENERAL";"TAB5",#N/A,TRUE,"GENERAL"}</definedName>
    <definedName name="_______x7" localSheetId="25">{"TAB1",#N/A,TRUE,"GENERAL";"TAB2",#N/A,TRUE,"GENERAL";"TAB3",#N/A,TRUE,"GENERAL";"TAB4",#N/A,TRUE,"GENERAL";"TAB5",#N/A,TRUE,"GENERAL"}</definedName>
    <definedName name="_______x7" localSheetId="33">{"TAB1",#N/A,TRUE,"GENERAL";"TAB2",#N/A,TRUE,"GENERAL";"TAB3",#N/A,TRUE,"GENERAL";"TAB4",#N/A,TRUE,"GENERAL";"TAB5",#N/A,TRUE,"GENERAL"}</definedName>
    <definedName name="_______x7" localSheetId="34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 localSheetId="14">{"via1",#N/A,TRUE,"general";"via2",#N/A,TRUE,"general";"via3",#N/A,TRUE,"general"}</definedName>
    <definedName name="_______x8" localSheetId="19">{"via1",#N/A,TRUE,"general";"via2",#N/A,TRUE,"general";"via3",#N/A,TRUE,"general"}</definedName>
    <definedName name="_______x8" localSheetId="20">{"via1",#N/A,TRUE,"general";"via2",#N/A,TRUE,"general";"via3",#N/A,TRUE,"general"}</definedName>
    <definedName name="_______x8" localSheetId="25">{"via1",#N/A,TRUE,"general";"via2",#N/A,TRUE,"general";"via3",#N/A,TRUE,"general"}</definedName>
    <definedName name="_______x8" localSheetId="33">{"via1",#N/A,TRUE,"general";"via2",#N/A,TRUE,"general";"via3",#N/A,TRUE,"general"}</definedName>
    <definedName name="_______x8" localSheetId="34">{"via1",#N/A,TRUE,"general";"via2",#N/A,TRUE,"general";"via3",#N/A,TRUE,"general"}</definedName>
    <definedName name="_______x8">{"via1",#N/A,TRUE,"general";"via2",#N/A,TRUE,"general";"via3",#N/A,TRUE,"general"}</definedName>
    <definedName name="_______x9" localSheetId="14">{"TAB1",#N/A,TRUE,"GENERAL";"TAB2",#N/A,TRUE,"GENERAL";"TAB3",#N/A,TRUE,"GENERAL";"TAB4",#N/A,TRUE,"GENERAL";"TAB5",#N/A,TRUE,"GENERAL"}</definedName>
    <definedName name="_______x9" localSheetId="19">{"TAB1",#N/A,TRUE,"GENERAL";"TAB2",#N/A,TRUE,"GENERAL";"TAB3",#N/A,TRUE,"GENERAL";"TAB4",#N/A,TRUE,"GENERAL";"TAB5",#N/A,TRUE,"GENERAL"}</definedName>
    <definedName name="_______x9" localSheetId="20">{"TAB1",#N/A,TRUE,"GENERAL";"TAB2",#N/A,TRUE,"GENERAL";"TAB3",#N/A,TRUE,"GENERAL";"TAB4",#N/A,TRUE,"GENERAL";"TAB5",#N/A,TRUE,"GENERAL"}</definedName>
    <definedName name="_______x9" localSheetId="25">{"TAB1",#N/A,TRUE,"GENERAL";"TAB2",#N/A,TRUE,"GENERAL";"TAB3",#N/A,TRUE,"GENERAL";"TAB4",#N/A,TRUE,"GENERAL";"TAB5",#N/A,TRUE,"GENERAL"}</definedName>
    <definedName name="_______x9" localSheetId="33">{"TAB1",#N/A,TRUE,"GENERAL";"TAB2",#N/A,TRUE,"GENERAL";"TAB3",#N/A,TRUE,"GENERAL";"TAB4",#N/A,TRUE,"GENERAL";"TAB5",#N/A,TRUE,"GENERAL"}</definedName>
    <definedName name="_______x9" localSheetId="34">{"TAB1",#N/A,TRUE,"GENERAL";"TAB2",#N/A,TRUE,"GENERAL";"TAB3",#N/A,TRUE,"GENERAL";"TAB4",#N/A,TRUE,"GENERAL";"TAB5",#N/A,TRUE,"GENERAL"}</definedName>
    <definedName name="_______x9">{"TAB1",#N/A,TRUE,"GENERAL";"TAB2",#N/A,TRUE,"GENERAL";"TAB3",#N/A,TRUE,"GENERAL";"TAB4",#N/A,TRUE,"GENERAL";"TAB5",#N/A,TRUE,"GENERAL"}</definedName>
    <definedName name="_______y1" localSheetId="14">IF('2.1'!________y7,[0]!Header_Row+'2.1'!________y3,[0]!Header_Row)</definedName>
    <definedName name="_______y1" localSheetId="19">IF('2.6'!________y7,[0]!Header_Row+'2.6'!________y3,[0]!Header_Row)</definedName>
    <definedName name="_______y1" localSheetId="20">IF('2.7'!________y7,[0]!Header_Row+'2.7'!________y3,[0]!Header_Row)</definedName>
    <definedName name="_______y1" localSheetId="25">IF(________y7,[0]!Header_Row+________y3,[0]!Header_Row)</definedName>
    <definedName name="_______y1" localSheetId="33">IF('4.8'!________y7,[0]!Header_Row+'4.8'!________y3,[0]!Header_Row)</definedName>
    <definedName name="_______y1" localSheetId="34">IF('5.1'!________y7,[0]!Header_Row+'5.1'!________y3,[0]!Header_Row)</definedName>
    <definedName name="_______y1">IF(________y7,[0]!Header_Row+________y3,[0]!Header_Row)</definedName>
    <definedName name="_______y2" localSheetId="14">{"TAB1",#N/A,TRUE,"GENERAL";"TAB2",#N/A,TRUE,"GENERAL";"TAB3",#N/A,TRUE,"GENERAL";"TAB4",#N/A,TRUE,"GENERAL";"TAB5",#N/A,TRUE,"GENERAL"}</definedName>
    <definedName name="_______y2" localSheetId="19">{"TAB1",#N/A,TRUE,"GENERAL";"TAB2",#N/A,TRUE,"GENERAL";"TAB3",#N/A,TRUE,"GENERAL";"TAB4",#N/A,TRUE,"GENERAL";"TAB5",#N/A,TRUE,"GENERAL"}</definedName>
    <definedName name="_______y2" localSheetId="20">{"TAB1",#N/A,TRUE,"GENERAL";"TAB2",#N/A,TRUE,"GENERAL";"TAB3",#N/A,TRUE,"GENERAL";"TAB4",#N/A,TRUE,"GENERAL";"TAB5",#N/A,TRUE,"GENERAL"}</definedName>
    <definedName name="_______y2" localSheetId="25">{"TAB1",#N/A,TRUE,"GENERAL";"TAB2",#N/A,TRUE,"GENERAL";"TAB3",#N/A,TRUE,"GENERAL";"TAB4",#N/A,TRUE,"GENERAL";"TAB5",#N/A,TRUE,"GENERAL"}</definedName>
    <definedName name="_______y2" localSheetId="33">{"TAB1",#N/A,TRUE,"GENERAL";"TAB2",#N/A,TRUE,"GENERAL";"TAB3",#N/A,TRUE,"GENERAL";"TAB4",#N/A,TRUE,"GENERAL";"TAB5",#N/A,TRUE,"GENERAL"}</definedName>
    <definedName name="_______y2" localSheetId="34">{"TAB1",#N/A,TRUE,"GENERAL";"TAB2",#N/A,TRUE,"GENERAL";"TAB3",#N/A,TRUE,"GENERAL";"TAB4",#N/A,TRUE,"GENERAL";"TAB5",#N/A,TRUE,"GENERAL"}</definedName>
    <definedName name="_______y2">{"TAB1",#N/A,TRUE,"GENERAL";"TAB2",#N/A,TRUE,"GENERAL";"TAB3",#N/A,TRUE,"GENERAL";"TAB4",#N/A,TRUE,"GENERAL";"TAB5",#N/A,TRUE,"GENERAL"}</definedName>
    <definedName name="_______y3" localSheetId="14">{"via1",#N/A,TRUE,"general";"via2",#N/A,TRUE,"general";"via3",#N/A,TRUE,"general"}</definedName>
    <definedName name="_______y3" localSheetId="19">{"via1",#N/A,TRUE,"general";"via2",#N/A,TRUE,"general";"via3",#N/A,TRUE,"general"}</definedName>
    <definedName name="_______y3" localSheetId="20">{"via1",#N/A,TRUE,"general";"via2",#N/A,TRUE,"general";"via3",#N/A,TRUE,"general"}</definedName>
    <definedName name="_______y3" localSheetId="25">{"via1",#N/A,TRUE,"general";"via2",#N/A,TRUE,"general";"via3",#N/A,TRUE,"general"}</definedName>
    <definedName name="_______y3" localSheetId="33">{"via1",#N/A,TRUE,"general";"via2",#N/A,TRUE,"general";"via3",#N/A,TRUE,"general"}</definedName>
    <definedName name="_______y3" localSheetId="34">{"via1",#N/A,TRUE,"general";"via2",#N/A,TRUE,"general";"via3",#N/A,TRUE,"general"}</definedName>
    <definedName name="_______y3">{"via1",#N/A,TRUE,"general";"via2",#N/A,TRUE,"general";"via3",#N/A,TRUE,"general"}</definedName>
    <definedName name="_______y4" localSheetId="14">{"via1",#N/A,TRUE,"general";"via2",#N/A,TRUE,"general";"via3",#N/A,TRUE,"general"}</definedName>
    <definedName name="_______y4" localSheetId="19">{"via1",#N/A,TRUE,"general";"via2",#N/A,TRUE,"general";"via3",#N/A,TRUE,"general"}</definedName>
    <definedName name="_______y4" localSheetId="20">{"via1",#N/A,TRUE,"general";"via2",#N/A,TRUE,"general";"via3",#N/A,TRUE,"general"}</definedName>
    <definedName name="_______y4" localSheetId="25">{"via1",#N/A,TRUE,"general";"via2",#N/A,TRUE,"general";"via3",#N/A,TRUE,"general"}</definedName>
    <definedName name="_______y4" localSheetId="33">{"via1",#N/A,TRUE,"general";"via2",#N/A,TRUE,"general";"via3",#N/A,TRUE,"general"}</definedName>
    <definedName name="_______y4" localSheetId="34">{"via1",#N/A,TRUE,"general";"via2",#N/A,TRUE,"general";"via3",#N/A,TRUE,"general"}</definedName>
    <definedName name="_______y4">{"via1",#N/A,TRUE,"general";"via2",#N/A,TRUE,"general";"via3",#N/A,TRUE,"general"}</definedName>
    <definedName name="_______y5" localSheetId="14">{"TAB1",#N/A,TRUE,"GENERAL";"TAB2",#N/A,TRUE,"GENERAL";"TAB3",#N/A,TRUE,"GENERAL";"TAB4",#N/A,TRUE,"GENERAL";"TAB5",#N/A,TRUE,"GENERAL"}</definedName>
    <definedName name="_______y5" localSheetId="19">{"TAB1",#N/A,TRUE,"GENERAL";"TAB2",#N/A,TRUE,"GENERAL";"TAB3",#N/A,TRUE,"GENERAL";"TAB4",#N/A,TRUE,"GENERAL";"TAB5",#N/A,TRUE,"GENERAL"}</definedName>
    <definedName name="_______y5" localSheetId="20">{"TAB1",#N/A,TRUE,"GENERAL";"TAB2",#N/A,TRUE,"GENERAL";"TAB3",#N/A,TRUE,"GENERAL";"TAB4",#N/A,TRUE,"GENERAL";"TAB5",#N/A,TRUE,"GENERAL"}</definedName>
    <definedName name="_______y5" localSheetId="25">{"TAB1",#N/A,TRUE,"GENERAL";"TAB2",#N/A,TRUE,"GENERAL";"TAB3",#N/A,TRUE,"GENERAL";"TAB4",#N/A,TRUE,"GENERAL";"TAB5",#N/A,TRUE,"GENERAL"}</definedName>
    <definedName name="_______y5" localSheetId="33">{"TAB1",#N/A,TRUE,"GENERAL";"TAB2",#N/A,TRUE,"GENERAL";"TAB3",#N/A,TRUE,"GENERAL";"TAB4",#N/A,TRUE,"GENERAL";"TAB5",#N/A,TRUE,"GENERAL"}</definedName>
    <definedName name="_______y5" localSheetId="34">{"TAB1",#N/A,TRUE,"GENERAL";"TAB2",#N/A,TRUE,"GENERAL";"TAB3",#N/A,TRUE,"GENERAL";"TAB4",#N/A,TRUE,"GENERAL";"TAB5",#N/A,TRUE,"GENERAL"}</definedName>
    <definedName name="_______y5">{"TAB1",#N/A,TRUE,"GENERAL";"TAB2",#N/A,TRUE,"GENERAL";"TAB3",#N/A,TRUE,"GENERAL";"TAB4",#N/A,TRUE,"GENERAL";"TAB5",#N/A,TRUE,"GENERAL"}</definedName>
    <definedName name="_______y6" localSheetId="14">{"via1",#N/A,TRUE,"general";"via2",#N/A,TRUE,"general";"via3",#N/A,TRUE,"general"}</definedName>
    <definedName name="_______y6" localSheetId="19">{"via1",#N/A,TRUE,"general";"via2",#N/A,TRUE,"general";"via3",#N/A,TRUE,"general"}</definedName>
    <definedName name="_______y6" localSheetId="20">{"via1",#N/A,TRUE,"general";"via2",#N/A,TRUE,"general";"via3",#N/A,TRUE,"general"}</definedName>
    <definedName name="_______y6" localSheetId="25">{"via1",#N/A,TRUE,"general";"via2",#N/A,TRUE,"general";"via3",#N/A,TRUE,"general"}</definedName>
    <definedName name="_______y6" localSheetId="33">{"via1",#N/A,TRUE,"general";"via2",#N/A,TRUE,"general";"via3",#N/A,TRUE,"general"}</definedName>
    <definedName name="_______y6" localSheetId="34">{"via1",#N/A,TRUE,"general";"via2",#N/A,TRUE,"general";"via3",#N/A,TRUE,"general"}</definedName>
    <definedName name="_______y6">{"via1",#N/A,TRUE,"general";"via2",#N/A,TRUE,"general";"via3",#N/A,TRUE,"general"}</definedName>
    <definedName name="_______y7" localSheetId="14">{"via1",#N/A,TRUE,"general";"via2",#N/A,TRUE,"general";"via3",#N/A,TRUE,"general"}</definedName>
    <definedName name="_______y7" localSheetId="19">{"via1",#N/A,TRUE,"general";"via2",#N/A,TRUE,"general";"via3",#N/A,TRUE,"general"}</definedName>
    <definedName name="_______y7" localSheetId="20">{"via1",#N/A,TRUE,"general";"via2",#N/A,TRUE,"general";"via3",#N/A,TRUE,"general"}</definedName>
    <definedName name="_______y7" localSheetId="25">{"via1",#N/A,TRUE,"general";"via2",#N/A,TRUE,"general";"via3",#N/A,TRUE,"general"}</definedName>
    <definedName name="_______y7" localSheetId="33">{"via1",#N/A,TRUE,"general";"via2",#N/A,TRUE,"general";"via3",#N/A,TRUE,"general"}</definedName>
    <definedName name="_______y7" localSheetId="34">{"via1",#N/A,TRUE,"general";"via2",#N/A,TRUE,"general";"via3",#N/A,TRUE,"general"}</definedName>
    <definedName name="_______y7">{"via1",#N/A,TRUE,"general";"via2",#N/A,TRUE,"general";"via3",#N/A,TRUE,"general"}</definedName>
    <definedName name="_______y8" localSheetId="14">{"via1",#N/A,TRUE,"general";"via2",#N/A,TRUE,"general";"via3",#N/A,TRUE,"general"}</definedName>
    <definedName name="_______y8" localSheetId="19">{"via1",#N/A,TRUE,"general";"via2",#N/A,TRUE,"general";"via3",#N/A,TRUE,"general"}</definedName>
    <definedName name="_______y8" localSheetId="20">{"via1",#N/A,TRUE,"general";"via2",#N/A,TRUE,"general";"via3",#N/A,TRUE,"general"}</definedName>
    <definedName name="_______y8" localSheetId="25">{"via1",#N/A,TRUE,"general";"via2",#N/A,TRUE,"general";"via3",#N/A,TRUE,"general"}</definedName>
    <definedName name="_______y8" localSheetId="33">{"via1",#N/A,TRUE,"general";"via2",#N/A,TRUE,"general";"via3",#N/A,TRUE,"general"}</definedName>
    <definedName name="_______y8" localSheetId="34">{"via1",#N/A,TRUE,"general";"via2",#N/A,TRUE,"general";"via3",#N/A,TRUE,"general"}</definedName>
    <definedName name="_______y8">{"via1",#N/A,TRUE,"general";"via2",#N/A,TRUE,"general";"via3",#N/A,TRUE,"general"}</definedName>
    <definedName name="_______y9" localSheetId="14">{"TAB1",#N/A,TRUE,"GENERAL";"TAB2",#N/A,TRUE,"GENERAL";"TAB3",#N/A,TRUE,"GENERAL";"TAB4",#N/A,TRUE,"GENERAL";"TAB5",#N/A,TRUE,"GENERAL"}</definedName>
    <definedName name="_______y9" localSheetId="19">{"TAB1",#N/A,TRUE,"GENERAL";"TAB2",#N/A,TRUE,"GENERAL";"TAB3",#N/A,TRUE,"GENERAL";"TAB4",#N/A,TRUE,"GENERAL";"TAB5",#N/A,TRUE,"GENERAL"}</definedName>
    <definedName name="_______y9" localSheetId="20">{"TAB1",#N/A,TRUE,"GENERAL";"TAB2",#N/A,TRUE,"GENERAL";"TAB3",#N/A,TRUE,"GENERAL";"TAB4",#N/A,TRUE,"GENERAL";"TAB5",#N/A,TRUE,"GENERAL"}</definedName>
    <definedName name="_______y9" localSheetId="25">{"TAB1",#N/A,TRUE,"GENERAL";"TAB2",#N/A,TRUE,"GENERAL";"TAB3",#N/A,TRUE,"GENERAL";"TAB4",#N/A,TRUE,"GENERAL";"TAB5",#N/A,TRUE,"GENERAL"}</definedName>
    <definedName name="_______y9" localSheetId="33">{"TAB1",#N/A,TRUE,"GENERAL";"TAB2",#N/A,TRUE,"GENERAL";"TAB3",#N/A,TRUE,"GENERAL";"TAB4",#N/A,TRUE,"GENERAL";"TAB5",#N/A,TRUE,"GENERAL"}</definedName>
    <definedName name="_______y9" localSheetId="34">{"TAB1",#N/A,TRUE,"GENERAL";"TAB2",#N/A,TRUE,"GENERAL";"TAB3",#N/A,TRUE,"GENERAL";"TAB4",#N/A,TRUE,"GENERAL";"TAB5",#N/A,TRUE,"GENERAL"}</definedName>
    <definedName name="_______y9">{"TAB1",#N/A,TRUE,"GENERAL";"TAB2",#N/A,TRUE,"GENERAL";"TAB3",#N/A,TRUE,"GENERAL";"TAB4",#N/A,TRUE,"GENERAL";"TAB5",#N/A,TRUE,"GENERAL"}</definedName>
    <definedName name="_______z1" localSheetId="14">{"TAB1",#N/A,TRUE,"GENERAL";"TAB2",#N/A,TRUE,"GENERAL";"TAB3",#N/A,TRUE,"GENERAL";"TAB4",#N/A,TRUE,"GENERAL";"TAB5",#N/A,TRUE,"GENERAL"}</definedName>
    <definedName name="_______z1" localSheetId="19">{"TAB1",#N/A,TRUE,"GENERAL";"TAB2",#N/A,TRUE,"GENERAL";"TAB3",#N/A,TRUE,"GENERAL";"TAB4",#N/A,TRUE,"GENERAL";"TAB5",#N/A,TRUE,"GENERAL"}</definedName>
    <definedName name="_______z1" localSheetId="20">{"TAB1",#N/A,TRUE,"GENERAL";"TAB2",#N/A,TRUE,"GENERAL";"TAB3",#N/A,TRUE,"GENERAL";"TAB4",#N/A,TRUE,"GENERAL";"TAB5",#N/A,TRUE,"GENERAL"}</definedName>
    <definedName name="_______z1" localSheetId="25">{"TAB1",#N/A,TRUE,"GENERAL";"TAB2",#N/A,TRUE,"GENERAL";"TAB3",#N/A,TRUE,"GENERAL";"TAB4",#N/A,TRUE,"GENERAL";"TAB5",#N/A,TRUE,"GENERAL"}</definedName>
    <definedName name="_______z1" localSheetId="33">{"TAB1",#N/A,TRUE,"GENERAL";"TAB2",#N/A,TRUE,"GENERAL";"TAB3",#N/A,TRUE,"GENERAL";"TAB4",#N/A,TRUE,"GENERAL";"TAB5",#N/A,TRUE,"GENERAL"}</definedName>
    <definedName name="_______z1" localSheetId="34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 localSheetId="14">{"via1",#N/A,TRUE,"general";"via2",#N/A,TRUE,"general";"via3",#N/A,TRUE,"general"}</definedName>
    <definedName name="_______z2" localSheetId="19">{"via1",#N/A,TRUE,"general";"via2",#N/A,TRUE,"general";"via3",#N/A,TRUE,"general"}</definedName>
    <definedName name="_______z2" localSheetId="20">{"via1",#N/A,TRUE,"general";"via2",#N/A,TRUE,"general";"via3",#N/A,TRUE,"general"}</definedName>
    <definedName name="_______z2" localSheetId="25">{"via1",#N/A,TRUE,"general";"via2",#N/A,TRUE,"general";"via3",#N/A,TRUE,"general"}</definedName>
    <definedName name="_______z2" localSheetId="33">{"via1",#N/A,TRUE,"general";"via2",#N/A,TRUE,"general";"via3",#N/A,TRUE,"general"}</definedName>
    <definedName name="_______z2" localSheetId="34">{"via1",#N/A,TRUE,"general";"via2",#N/A,TRUE,"general";"via3",#N/A,TRUE,"general"}</definedName>
    <definedName name="_______z2">{"via1",#N/A,TRUE,"general";"via2",#N/A,TRUE,"general";"via3",#N/A,TRUE,"general"}</definedName>
    <definedName name="_______z3" localSheetId="14">{"via1",#N/A,TRUE,"general";"via2",#N/A,TRUE,"general";"via3",#N/A,TRUE,"general"}</definedName>
    <definedName name="_______z3" localSheetId="19">{"via1",#N/A,TRUE,"general";"via2",#N/A,TRUE,"general";"via3",#N/A,TRUE,"general"}</definedName>
    <definedName name="_______z3" localSheetId="20">{"via1",#N/A,TRUE,"general";"via2",#N/A,TRUE,"general";"via3",#N/A,TRUE,"general"}</definedName>
    <definedName name="_______z3" localSheetId="25">{"via1",#N/A,TRUE,"general";"via2",#N/A,TRUE,"general";"via3",#N/A,TRUE,"general"}</definedName>
    <definedName name="_______z3" localSheetId="33">{"via1",#N/A,TRUE,"general";"via2",#N/A,TRUE,"general";"via3",#N/A,TRUE,"general"}</definedName>
    <definedName name="_______z3" localSheetId="34">{"via1",#N/A,TRUE,"general";"via2",#N/A,TRUE,"general";"via3",#N/A,TRUE,"general"}</definedName>
    <definedName name="_______z3">{"via1",#N/A,TRUE,"general";"via2",#N/A,TRUE,"general";"via3",#N/A,TRUE,"general"}</definedName>
    <definedName name="_______z4" localSheetId="14">{"TAB1",#N/A,TRUE,"GENERAL";"TAB2",#N/A,TRUE,"GENERAL";"TAB3",#N/A,TRUE,"GENERAL";"TAB4",#N/A,TRUE,"GENERAL";"TAB5",#N/A,TRUE,"GENERAL"}</definedName>
    <definedName name="_______z4" localSheetId="19">{"TAB1",#N/A,TRUE,"GENERAL";"TAB2",#N/A,TRUE,"GENERAL";"TAB3",#N/A,TRUE,"GENERAL";"TAB4",#N/A,TRUE,"GENERAL";"TAB5",#N/A,TRUE,"GENERAL"}</definedName>
    <definedName name="_______z4" localSheetId="20">{"TAB1",#N/A,TRUE,"GENERAL";"TAB2",#N/A,TRUE,"GENERAL";"TAB3",#N/A,TRUE,"GENERAL";"TAB4",#N/A,TRUE,"GENERAL";"TAB5",#N/A,TRUE,"GENERAL"}</definedName>
    <definedName name="_______z4" localSheetId="25">{"TAB1",#N/A,TRUE,"GENERAL";"TAB2",#N/A,TRUE,"GENERAL";"TAB3",#N/A,TRUE,"GENERAL";"TAB4",#N/A,TRUE,"GENERAL";"TAB5",#N/A,TRUE,"GENERAL"}</definedName>
    <definedName name="_______z4" localSheetId="33">{"TAB1",#N/A,TRUE,"GENERAL";"TAB2",#N/A,TRUE,"GENERAL";"TAB3",#N/A,TRUE,"GENERAL";"TAB4",#N/A,TRUE,"GENERAL";"TAB5",#N/A,TRUE,"GENERAL"}</definedName>
    <definedName name="_______z4" localSheetId="34">{"TAB1",#N/A,TRUE,"GENERAL";"TAB2",#N/A,TRUE,"GENERAL";"TAB3",#N/A,TRUE,"GENERAL";"TAB4",#N/A,TRUE,"GENERAL";"TAB5",#N/A,TRUE,"GENERAL"}</definedName>
    <definedName name="_______z4">{"TAB1",#N/A,TRUE,"GENERAL";"TAB2",#N/A,TRUE,"GENERAL";"TAB3",#N/A,TRUE,"GENERAL";"TAB4",#N/A,TRUE,"GENERAL";"TAB5",#N/A,TRUE,"GENERAL"}</definedName>
    <definedName name="_______z5" localSheetId="14">{"via1",#N/A,TRUE,"general";"via2",#N/A,TRUE,"general";"via3",#N/A,TRUE,"general"}</definedName>
    <definedName name="_______z5" localSheetId="19">{"via1",#N/A,TRUE,"general";"via2",#N/A,TRUE,"general";"via3",#N/A,TRUE,"general"}</definedName>
    <definedName name="_______z5" localSheetId="20">{"via1",#N/A,TRUE,"general";"via2",#N/A,TRUE,"general";"via3",#N/A,TRUE,"general"}</definedName>
    <definedName name="_______z5" localSheetId="25">{"via1",#N/A,TRUE,"general";"via2",#N/A,TRUE,"general";"via3",#N/A,TRUE,"general"}</definedName>
    <definedName name="_______z5" localSheetId="33">{"via1",#N/A,TRUE,"general";"via2",#N/A,TRUE,"general";"via3",#N/A,TRUE,"general"}</definedName>
    <definedName name="_______z5" localSheetId="34">{"via1",#N/A,TRUE,"general";"via2",#N/A,TRUE,"general";"via3",#N/A,TRUE,"general"}</definedName>
    <definedName name="_______z5">{"via1",#N/A,TRUE,"general";"via2",#N/A,TRUE,"general";"via3",#N/A,TRUE,"general"}</definedName>
    <definedName name="_______z6" localSheetId="14">{"TAB1",#N/A,TRUE,"GENERAL";"TAB2",#N/A,TRUE,"GENERAL";"TAB3",#N/A,TRUE,"GENERAL";"TAB4",#N/A,TRUE,"GENERAL";"TAB5",#N/A,TRUE,"GENERAL"}</definedName>
    <definedName name="_______z6" localSheetId="19">{"TAB1",#N/A,TRUE,"GENERAL";"TAB2",#N/A,TRUE,"GENERAL";"TAB3",#N/A,TRUE,"GENERAL";"TAB4",#N/A,TRUE,"GENERAL";"TAB5",#N/A,TRUE,"GENERAL"}</definedName>
    <definedName name="_______z6" localSheetId="20">{"TAB1",#N/A,TRUE,"GENERAL";"TAB2",#N/A,TRUE,"GENERAL";"TAB3",#N/A,TRUE,"GENERAL";"TAB4",#N/A,TRUE,"GENERAL";"TAB5",#N/A,TRUE,"GENERAL"}</definedName>
    <definedName name="_______z6" localSheetId="25">{"TAB1",#N/A,TRUE,"GENERAL";"TAB2",#N/A,TRUE,"GENERAL";"TAB3",#N/A,TRUE,"GENERAL";"TAB4",#N/A,TRUE,"GENERAL";"TAB5",#N/A,TRUE,"GENERAL"}</definedName>
    <definedName name="_______z6" localSheetId="33">{"TAB1",#N/A,TRUE,"GENERAL";"TAB2",#N/A,TRUE,"GENERAL";"TAB3",#N/A,TRUE,"GENERAL";"TAB4",#N/A,TRUE,"GENERAL";"TAB5",#N/A,TRUE,"GENERAL"}</definedName>
    <definedName name="_______z6" localSheetId="34">{"TAB1",#N/A,TRUE,"GENERAL";"TAB2",#N/A,TRUE,"GENERAL";"TAB3",#N/A,TRUE,"GENERAL";"TAB4",#N/A,TRUE,"GENERAL";"TAB5",#N/A,TRUE,"GENERAL"}</definedName>
    <definedName name="_______z6">{"TAB1",#N/A,TRUE,"GENERAL";"TAB2",#N/A,TRUE,"GENERAL";"TAB3",#N/A,TRUE,"GENERAL";"TAB4",#N/A,TRUE,"GENERAL";"TAB5",#N/A,TRUE,"GENERAL"}</definedName>
    <definedName name="______a1" localSheetId="14">{"TAB1",#N/A,TRUE,"GENERAL";"TAB2",#N/A,TRUE,"GENERAL";"TAB3",#N/A,TRUE,"GENERAL";"TAB4",#N/A,TRUE,"GENERAL";"TAB5",#N/A,TRUE,"GENERAL"}</definedName>
    <definedName name="______a1" localSheetId="19">{"TAB1",#N/A,TRUE,"GENERAL";"TAB2",#N/A,TRUE,"GENERAL";"TAB3",#N/A,TRUE,"GENERAL";"TAB4",#N/A,TRUE,"GENERAL";"TAB5",#N/A,TRUE,"GENERAL"}</definedName>
    <definedName name="______a1" localSheetId="20">{"TAB1",#N/A,TRUE,"GENERAL";"TAB2",#N/A,TRUE,"GENERAL";"TAB3",#N/A,TRUE,"GENERAL";"TAB4",#N/A,TRUE,"GENERAL";"TAB5",#N/A,TRUE,"GENERAL"}</definedName>
    <definedName name="______a1" localSheetId="25">{"TAB1",#N/A,TRUE,"GENERAL";"TAB2",#N/A,TRUE,"GENERAL";"TAB3",#N/A,TRUE,"GENERAL";"TAB4",#N/A,TRUE,"GENERAL";"TAB5",#N/A,TRUE,"GENERAL"}</definedName>
    <definedName name="______a1" localSheetId="33">{"TAB1",#N/A,TRUE,"GENERAL";"TAB2",#N/A,TRUE,"GENERAL";"TAB3",#N/A,TRUE,"GENERAL";"TAB4",#N/A,TRUE,"GENERAL";"TAB5",#N/A,TRUE,"GENERAL"}</definedName>
    <definedName name="______a1" localSheetId="34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4">{"TAB1",#N/A,TRUE,"GENERAL";"TAB2",#N/A,TRUE,"GENERAL";"TAB3",#N/A,TRUE,"GENERAL";"TAB4",#N/A,TRUE,"GENERAL";"TAB5",#N/A,TRUE,"GENERAL"}</definedName>
    <definedName name="______a3" localSheetId="19">{"TAB1",#N/A,TRUE,"GENERAL";"TAB2",#N/A,TRUE,"GENERAL";"TAB3",#N/A,TRUE,"GENERAL";"TAB4",#N/A,TRUE,"GENERAL";"TAB5",#N/A,TRUE,"GENERAL"}</definedName>
    <definedName name="______a3" localSheetId="20">{"TAB1",#N/A,TRUE,"GENERAL";"TAB2",#N/A,TRUE,"GENERAL";"TAB3",#N/A,TRUE,"GENERAL";"TAB4",#N/A,TRUE,"GENERAL";"TAB5",#N/A,TRUE,"GENERAL"}</definedName>
    <definedName name="______a3" localSheetId="25">{"TAB1",#N/A,TRUE,"GENERAL";"TAB2",#N/A,TRUE,"GENERAL";"TAB3",#N/A,TRUE,"GENERAL";"TAB4",#N/A,TRUE,"GENERAL";"TAB5",#N/A,TRUE,"GENERAL"}</definedName>
    <definedName name="______a3" localSheetId="33">{"TAB1",#N/A,TRUE,"GENERAL";"TAB2",#N/A,TRUE,"GENERAL";"TAB3",#N/A,TRUE,"GENERAL";"TAB4",#N/A,TRUE,"GENERAL";"TAB5",#N/A,TRUE,"GENERAL"}</definedName>
    <definedName name="______a3" localSheetId="34">{"TAB1",#N/A,TRUE,"GENERAL";"TAB2",#N/A,TRUE,"GENERAL";"TAB3",#N/A,TRUE,"GENERAL";"TAB4",#N/A,TRUE,"GENERAL";"TAB5",#N/A,TRUE,"GENERAL"}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 localSheetId="14">{"via1",#N/A,TRUE,"general";"via2",#N/A,TRUE,"general";"via3",#N/A,TRUE,"general"}</definedName>
    <definedName name="______a4" localSheetId="19">{"via1",#N/A,TRUE,"general";"via2",#N/A,TRUE,"general";"via3",#N/A,TRUE,"general"}</definedName>
    <definedName name="______a4" localSheetId="20">{"via1",#N/A,TRUE,"general";"via2",#N/A,TRUE,"general";"via3",#N/A,TRUE,"general"}</definedName>
    <definedName name="______a4" localSheetId="25">{"via1",#N/A,TRUE,"general";"via2",#N/A,TRUE,"general";"via3",#N/A,TRUE,"general"}</definedName>
    <definedName name="______a4" localSheetId="33">{"via1",#N/A,TRUE,"general";"via2",#N/A,TRUE,"general";"via3",#N/A,TRUE,"general"}</definedName>
    <definedName name="______a4" localSheetId="34">{"via1",#N/A,TRUE,"general";"via2",#N/A,TRUE,"general";"via3",#N/A,TRUE,"general"}</definedName>
    <definedName name="______a4">{"via1",#N/A,TRUE,"general";"via2",#N/A,TRUE,"general";"via3",#N/A,TRUE,"general"}</definedName>
    <definedName name="______a5" localSheetId="14">{"TAB1",#N/A,TRUE,"GENERAL";"TAB2",#N/A,TRUE,"GENERAL";"TAB3",#N/A,TRUE,"GENERAL";"TAB4",#N/A,TRUE,"GENERAL";"TAB5",#N/A,TRUE,"GENERAL"}</definedName>
    <definedName name="______a5" localSheetId="19">{"TAB1",#N/A,TRUE,"GENERAL";"TAB2",#N/A,TRUE,"GENERAL";"TAB3",#N/A,TRUE,"GENERAL";"TAB4",#N/A,TRUE,"GENERAL";"TAB5",#N/A,TRUE,"GENERAL"}</definedName>
    <definedName name="______a5" localSheetId="20">{"TAB1",#N/A,TRUE,"GENERAL";"TAB2",#N/A,TRUE,"GENERAL";"TAB3",#N/A,TRUE,"GENERAL";"TAB4",#N/A,TRUE,"GENERAL";"TAB5",#N/A,TRUE,"GENERAL"}</definedName>
    <definedName name="______a5" localSheetId="25">{"TAB1",#N/A,TRUE,"GENERAL";"TAB2",#N/A,TRUE,"GENERAL";"TAB3",#N/A,TRUE,"GENERAL";"TAB4",#N/A,TRUE,"GENERAL";"TAB5",#N/A,TRUE,"GENERAL"}</definedName>
    <definedName name="______a5" localSheetId="33">{"TAB1",#N/A,TRUE,"GENERAL";"TAB2",#N/A,TRUE,"GENERAL";"TAB3",#N/A,TRUE,"GENERAL";"TAB4",#N/A,TRUE,"GENERAL";"TAB5",#N/A,TRUE,"GENERAL"}</definedName>
    <definedName name="______a5" localSheetId="34">{"TAB1",#N/A,TRUE,"GENERAL";"TAB2",#N/A,TRUE,"GENERAL";"TAB3",#N/A,TRUE,"GENERAL";"TAB4",#N/A,TRUE,"GENERAL";"TAB5",#N/A,TRUE,"GENERAL"}</definedName>
    <definedName name="______a5">{"TAB1",#N/A,TRUE,"GENERAL";"TAB2",#N/A,TRUE,"GENERAL";"TAB3",#N/A,TRUE,"GENERAL";"TAB4",#N/A,TRUE,"GENERAL";"TAB5",#N/A,TRUE,"GENERAL"}</definedName>
    <definedName name="______a6" localSheetId="14">{"TAB1",#N/A,TRUE,"GENERAL";"TAB2",#N/A,TRUE,"GENERAL";"TAB3",#N/A,TRUE,"GENERAL";"TAB4",#N/A,TRUE,"GENERAL";"TAB5",#N/A,TRUE,"GENERAL"}</definedName>
    <definedName name="______a6" localSheetId="19">{"TAB1",#N/A,TRUE,"GENERAL";"TAB2",#N/A,TRUE,"GENERAL";"TAB3",#N/A,TRUE,"GENERAL";"TAB4",#N/A,TRUE,"GENERAL";"TAB5",#N/A,TRUE,"GENERAL"}</definedName>
    <definedName name="______a6" localSheetId="20">{"TAB1",#N/A,TRUE,"GENERAL";"TAB2",#N/A,TRUE,"GENERAL";"TAB3",#N/A,TRUE,"GENERAL";"TAB4",#N/A,TRUE,"GENERAL";"TAB5",#N/A,TRUE,"GENERAL"}</definedName>
    <definedName name="______a6" localSheetId="25">{"TAB1",#N/A,TRUE,"GENERAL";"TAB2",#N/A,TRUE,"GENERAL";"TAB3",#N/A,TRUE,"GENERAL";"TAB4",#N/A,TRUE,"GENERAL";"TAB5",#N/A,TRUE,"GENERAL"}</definedName>
    <definedName name="______a6" localSheetId="33">{"TAB1",#N/A,TRUE,"GENERAL";"TAB2",#N/A,TRUE,"GENERAL";"TAB3",#N/A,TRUE,"GENERAL";"TAB4",#N/A,TRUE,"GENERAL";"TAB5",#N/A,TRUE,"GENERAL"}</definedName>
    <definedName name="______a6" localSheetId="34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221">#REF!</definedName>
    <definedName name="______APU465">#REF!</definedName>
    <definedName name="______b2" localSheetId="14">{"TAB1",#N/A,TRUE,"GENERAL";"TAB2",#N/A,TRUE,"GENERAL";"TAB3",#N/A,TRUE,"GENERAL";"TAB4",#N/A,TRUE,"GENERAL";"TAB5",#N/A,TRUE,"GENERAL"}</definedName>
    <definedName name="______b2" localSheetId="19">{"TAB1",#N/A,TRUE,"GENERAL";"TAB2",#N/A,TRUE,"GENERAL";"TAB3",#N/A,TRUE,"GENERAL";"TAB4",#N/A,TRUE,"GENERAL";"TAB5",#N/A,TRUE,"GENERAL"}</definedName>
    <definedName name="______b2" localSheetId="20">{"TAB1",#N/A,TRUE,"GENERAL";"TAB2",#N/A,TRUE,"GENERAL";"TAB3",#N/A,TRUE,"GENERAL";"TAB4",#N/A,TRUE,"GENERAL";"TAB5",#N/A,TRUE,"GENERAL"}</definedName>
    <definedName name="______b2" localSheetId="25">{"TAB1",#N/A,TRUE,"GENERAL";"TAB2",#N/A,TRUE,"GENERAL";"TAB3",#N/A,TRUE,"GENERAL";"TAB4",#N/A,TRUE,"GENERAL";"TAB5",#N/A,TRUE,"GENERAL"}</definedName>
    <definedName name="______b2" localSheetId="33">{"TAB1",#N/A,TRUE,"GENERAL";"TAB2",#N/A,TRUE,"GENERAL";"TAB3",#N/A,TRUE,"GENERAL";"TAB4",#N/A,TRUE,"GENERAL";"TAB5",#N/A,TRUE,"GENERAL"}</definedName>
    <definedName name="______b2" localSheetId="34">{"TAB1",#N/A,TRUE,"GENERAL";"TAB2",#N/A,TRUE,"GENERAL";"TAB3",#N/A,TRUE,"GENERAL";"TAB4",#N/A,TRUE,"GENERAL";"TAB5",#N/A,TRUE,"GENERAL"}</definedName>
    <definedName name="______b2">{"TAB1",#N/A,TRUE,"GENERAL";"TAB2",#N/A,TRUE,"GENERAL";"TAB3",#N/A,TRUE,"GENERAL";"TAB4",#N/A,TRUE,"GENERAL";"TAB5",#N/A,TRUE,"GENERAL"}</definedName>
    <definedName name="______b3" localSheetId="14">{"TAB1",#N/A,TRUE,"GENERAL";"TAB2",#N/A,TRUE,"GENERAL";"TAB3",#N/A,TRUE,"GENERAL";"TAB4",#N/A,TRUE,"GENERAL";"TAB5",#N/A,TRUE,"GENERAL"}</definedName>
    <definedName name="______b3" localSheetId="19">{"TAB1",#N/A,TRUE,"GENERAL";"TAB2",#N/A,TRUE,"GENERAL";"TAB3",#N/A,TRUE,"GENERAL";"TAB4",#N/A,TRUE,"GENERAL";"TAB5",#N/A,TRUE,"GENERAL"}</definedName>
    <definedName name="______b3" localSheetId="20">{"TAB1",#N/A,TRUE,"GENERAL";"TAB2",#N/A,TRUE,"GENERAL";"TAB3",#N/A,TRUE,"GENERAL";"TAB4",#N/A,TRUE,"GENERAL";"TAB5",#N/A,TRUE,"GENERAL"}</definedName>
    <definedName name="______b3" localSheetId="25">{"TAB1",#N/A,TRUE,"GENERAL";"TAB2",#N/A,TRUE,"GENERAL";"TAB3",#N/A,TRUE,"GENERAL";"TAB4",#N/A,TRUE,"GENERAL";"TAB5",#N/A,TRUE,"GENERAL"}</definedName>
    <definedName name="______b3" localSheetId="33">{"TAB1",#N/A,TRUE,"GENERAL";"TAB2",#N/A,TRUE,"GENERAL";"TAB3",#N/A,TRUE,"GENERAL";"TAB4",#N/A,TRUE,"GENERAL";"TAB5",#N/A,TRUE,"GENERAL"}</definedName>
    <definedName name="______b3" localSheetId="34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 localSheetId="14">{"TAB1",#N/A,TRUE,"GENERAL";"TAB2",#N/A,TRUE,"GENERAL";"TAB3",#N/A,TRUE,"GENERAL";"TAB4",#N/A,TRUE,"GENERAL";"TAB5",#N/A,TRUE,"GENERAL"}</definedName>
    <definedName name="______b4" localSheetId="19">{"TAB1",#N/A,TRUE,"GENERAL";"TAB2",#N/A,TRUE,"GENERAL";"TAB3",#N/A,TRUE,"GENERAL";"TAB4",#N/A,TRUE,"GENERAL";"TAB5",#N/A,TRUE,"GENERAL"}</definedName>
    <definedName name="______b4" localSheetId="20">{"TAB1",#N/A,TRUE,"GENERAL";"TAB2",#N/A,TRUE,"GENERAL";"TAB3",#N/A,TRUE,"GENERAL";"TAB4",#N/A,TRUE,"GENERAL";"TAB5",#N/A,TRUE,"GENERAL"}</definedName>
    <definedName name="______b4" localSheetId="25">{"TAB1",#N/A,TRUE,"GENERAL";"TAB2",#N/A,TRUE,"GENERAL";"TAB3",#N/A,TRUE,"GENERAL";"TAB4",#N/A,TRUE,"GENERAL";"TAB5",#N/A,TRUE,"GENERAL"}</definedName>
    <definedName name="______b4" localSheetId="33">{"TAB1",#N/A,TRUE,"GENERAL";"TAB2",#N/A,TRUE,"GENERAL";"TAB3",#N/A,TRUE,"GENERAL";"TAB4",#N/A,TRUE,"GENERAL";"TAB5",#N/A,TRUE,"GENERAL"}</definedName>
    <definedName name="______b4" localSheetId="34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 localSheetId="14">{"TAB1",#N/A,TRUE,"GENERAL";"TAB2",#N/A,TRUE,"GENERAL";"TAB3",#N/A,TRUE,"GENERAL";"TAB4",#N/A,TRUE,"GENERAL";"TAB5",#N/A,TRUE,"GENERAL"}</definedName>
    <definedName name="______b5" localSheetId="19">{"TAB1",#N/A,TRUE,"GENERAL";"TAB2",#N/A,TRUE,"GENERAL";"TAB3",#N/A,TRUE,"GENERAL";"TAB4",#N/A,TRUE,"GENERAL";"TAB5",#N/A,TRUE,"GENERAL"}</definedName>
    <definedName name="______b5" localSheetId="20">{"TAB1",#N/A,TRUE,"GENERAL";"TAB2",#N/A,TRUE,"GENERAL";"TAB3",#N/A,TRUE,"GENERAL";"TAB4",#N/A,TRUE,"GENERAL";"TAB5",#N/A,TRUE,"GENERAL"}</definedName>
    <definedName name="______b5" localSheetId="25">{"TAB1",#N/A,TRUE,"GENERAL";"TAB2",#N/A,TRUE,"GENERAL";"TAB3",#N/A,TRUE,"GENERAL";"TAB4",#N/A,TRUE,"GENERAL";"TAB5",#N/A,TRUE,"GENERAL"}</definedName>
    <definedName name="______b5" localSheetId="33">{"TAB1",#N/A,TRUE,"GENERAL";"TAB2",#N/A,TRUE,"GENERAL";"TAB3",#N/A,TRUE,"GENERAL";"TAB4",#N/A,TRUE,"GENERAL";"TAB5",#N/A,TRUE,"GENERAL"}</definedName>
    <definedName name="______b5" localSheetId="3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 localSheetId="14">{"TAB1",#N/A,TRUE,"GENERAL";"TAB2",#N/A,TRUE,"GENERAL";"TAB3",#N/A,TRUE,"GENERAL";"TAB4",#N/A,TRUE,"GENERAL";"TAB5",#N/A,TRUE,"GENERAL"}</definedName>
    <definedName name="______b6" localSheetId="19">{"TAB1",#N/A,TRUE,"GENERAL";"TAB2",#N/A,TRUE,"GENERAL";"TAB3",#N/A,TRUE,"GENERAL";"TAB4",#N/A,TRUE,"GENERAL";"TAB5",#N/A,TRUE,"GENERAL"}</definedName>
    <definedName name="______b6" localSheetId="20">{"TAB1",#N/A,TRUE,"GENERAL";"TAB2",#N/A,TRUE,"GENERAL";"TAB3",#N/A,TRUE,"GENERAL";"TAB4",#N/A,TRUE,"GENERAL";"TAB5",#N/A,TRUE,"GENERAL"}</definedName>
    <definedName name="______b6" localSheetId="25">{"TAB1",#N/A,TRUE,"GENERAL";"TAB2",#N/A,TRUE,"GENERAL";"TAB3",#N/A,TRUE,"GENERAL";"TAB4",#N/A,TRUE,"GENERAL";"TAB5",#N/A,TRUE,"GENERAL"}</definedName>
    <definedName name="______b6" localSheetId="33">{"TAB1",#N/A,TRUE,"GENERAL";"TAB2",#N/A,TRUE,"GENERAL";"TAB3",#N/A,TRUE,"GENERAL";"TAB4",#N/A,TRUE,"GENERAL";"TAB5",#N/A,TRUE,"GENERAL"}</definedName>
    <definedName name="______b6" localSheetId="34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 localSheetId="14">{"via1",#N/A,TRUE,"general";"via2",#N/A,TRUE,"general";"via3",#N/A,TRUE,"general"}</definedName>
    <definedName name="______b7" localSheetId="19">{"via1",#N/A,TRUE,"general";"via2",#N/A,TRUE,"general";"via3",#N/A,TRUE,"general"}</definedName>
    <definedName name="______b7" localSheetId="20">{"via1",#N/A,TRUE,"general";"via2",#N/A,TRUE,"general";"via3",#N/A,TRUE,"general"}</definedName>
    <definedName name="______b7" localSheetId="25">{"via1",#N/A,TRUE,"general";"via2",#N/A,TRUE,"general";"via3",#N/A,TRUE,"general"}</definedName>
    <definedName name="______b7" localSheetId="33">{"via1",#N/A,TRUE,"general";"via2",#N/A,TRUE,"general";"via3",#N/A,TRUE,"general"}</definedName>
    <definedName name="______b7" localSheetId="34">{"via1",#N/A,TRUE,"general";"via2",#N/A,TRUE,"general";"via3",#N/A,TRUE,"general"}</definedName>
    <definedName name="______b7">{"via1",#N/A,TRUE,"general";"via2",#N/A,TRUE,"general";"via3",#N/A,TRUE,"general"}</definedName>
    <definedName name="______b8" localSheetId="14">{"via1",#N/A,TRUE,"general";"via2",#N/A,TRUE,"general";"via3",#N/A,TRUE,"general"}</definedName>
    <definedName name="______b8" localSheetId="19">{"via1",#N/A,TRUE,"general";"via2",#N/A,TRUE,"general";"via3",#N/A,TRUE,"general"}</definedName>
    <definedName name="______b8" localSheetId="20">{"via1",#N/A,TRUE,"general";"via2",#N/A,TRUE,"general";"via3",#N/A,TRUE,"general"}</definedName>
    <definedName name="______b8" localSheetId="25">{"via1",#N/A,TRUE,"general";"via2",#N/A,TRUE,"general";"via3",#N/A,TRUE,"general"}</definedName>
    <definedName name="______b8" localSheetId="33">{"via1",#N/A,TRUE,"general";"via2",#N/A,TRUE,"general";"via3",#N/A,TRUE,"general"}</definedName>
    <definedName name="______b8" localSheetId="34">{"via1",#N/A,TRUE,"general";"via2",#N/A,TRUE,"general";"via3",#N/A,TRUE,"general"}</definedName>
    <definedName name="______b8">{"via1",#N/A,TRUE,"general";"via2",#N/A,TRUE,"general";"via3",#N/A,TRUE,"general"}</definedName>
    <definedName name="______bb9" localSheetId="14">{"TAB1",#N/A,TRUE,"GENERAL";"TAB2",#N/A,TRUE,"GENERAL";"TAB3",#N/A,TRUE,"GENERAL";"TAB4",#N/A,TRUE,"GENERAL";"TAB5",#N/A,TRUE,"GENERAL"}</definedName>
    <definedName name="______bb9" localSheetId="19">{"TAB1",#N/A,TRUE,"GENERAL";"TAB2",#N/A,TRUE,"GENERAL";"TAB3",#N/A,TRUE,"GENERAL";"TAB4",#N/A,TRUE,"GENERAL";"TAB5",#N/A,TRUE,"GENERAL"}</definedName>
    <definedName name="______bb9" localSheetId="20">{"TAB1",#N/A,TRUE,"GENERAL";"TAB2",#N/A,TRUE,"GENERAL";"TAB3",#N/A,TRUE,"GENERAL";"TAB4",#N/A,TRUE,"GENERAL";"TAB5",#N/A,TRUE,"GENERAL"}</definedName>
    <definedName name="______bb9" localSheetId="25">{"TAB1",#N/A,TRUE,"GENERAL";"TAB2",#N/A,TRUE,"GENERAL";"TAB3",#N/A,TRUE,"GENERAL";"TAB4",#N/A,TRUE,"GENERAL";"TAB5",#N/A,TRUE,"GENERAL"}</definedName>
    <definedName name="______bb9" localSheetId="33">{"TAB1",#N/A,TRUE,"GENERAL";"TAB2",#N/A,TRUE,"GENERAL";"TAB3",#N/A,TRUE,"GENERAL";"TAB4",#N/A,TRUE,"GENERAL";"TAB5",#N/A,TRUE,"GENERAL"}</definedName>
    <definedName name="______bb9" localSheetId="34">{"TAB1",#N/A,TRUE,"GENERAL";"TAB2",#N/A,TRUE,"GENERAL";"TAB3",#N/A,TRUE,"GENERAL";"TAB4",#N/A,TRUE,"GENERAL";"TAB5",#N/A,TRUE,"GENERAL"}</definedName>
    <definedName name="______bb9">{"TAB1",#N/A,TRUE,"GENERAL";"TAB2",#N/A,TRUE,"GENERAL";"TAB3",#N/A,TRUE,"GENERAL";"TAB4",#N/A,TRUE,"GENERAL";"TAB5",#N/A,TRUE,"GENERAL"}</definedName>
    <definedName name="______bgb5" localSheetId="14">{"TAB1",#N/A,TRUE,"GENERAL";"TAB2",#N/A,TRUE,"GENERAL";"TAB3",#N/A,TRUE,"GENERAL";"TAB4",#N/A,TRUE,"GENERAL";"TAB5",#N/A,TRUE,"GENERAL"}</definedName>
    <definedName name="______bgb5" localSheetId="19">{"TAB1",#N/A,TRUE,"GENERAL";"TAB2",#N/A,TRUE,"GENERAL";"TAB3",#N/A,TRUE,"GENERAL";"TAB4",#N/A,TRUE,"GENERAL";"TAB5",#N/A,TRUE,"GENERAL"}</definedName>
    <definedName name="______bgb5" localSheetId="20">{"TAB1",#N/A,TRUE,"GENERAL";"TAB2",#N/A,TRUE,"GENERAL";"TAB3",#N/A,TRUE,"GENERAL";"TAB4",#N/A,TRUE,"GENERAL";"TAB5",#N/A,TRUE,"GENERAL"}</definedName>
    <definedName name="______bgb5" localSheetId="25">{"TAB1",#N/A,TRUE,"GENERAL";"TAB2",#N/A,TRUE,"GENERAL";"TAB3",#N/A,TRUE,"GENERAL";"TAB4",#N/A,TRUE,"GENERAL";"TAB5",#N/A,TRUE,"GENERAL"}</definedName>
    <definedName name="______bgb5" localSheetId="33">{"TAB1",#N/A,TRUE,"GENERAL";"TAB2",#N/A,TRUE,"GENERAL";"TAB3",#N/A,TRUE,"GENERAL";"TAB4",#N/A,TRUE,"GENERAL";"TAB5",#N/A,TRUE,"GENERAL"}</definedName>
    <definedName name="______bgb5" localSheetId="34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ua1">#REF!</definedName>
    <definedName name="______DMD1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 localSheetId="14">{"TAB1",#N/A,TRUE,"GENERAL";"TAB2",#N/A,TRUE,"GENERAL";"TAB3",#N/A,TRUE,"GENERAL";"TAB4",#N/A,TRUE,"GENERAL";"TAB5",#N/A,TRUE,"GENERAL"}</definedName>
    <definedName name="______g2" localSheetId="19">{"TAB1",#N/A,TRUE,"GENERAL";"TAB2",#N/A,TRUE,"GENERAL";"TAB3",#N/A,TRUE,"GENERAL";"TAB4",#N/A,TRUE,"GENERAL";"TAB5",#N/A,TRUE,"GENERAL"}</definedName>
    <definedName name="______g2" localSheetId="20">{"TAB1",#N/A,TRUE,"GENERAL";"TAB2",#N/A,TRUE,"GENERAL";"TAB3",#N/A,TRUE,"GENERAL";"TAB4",#N/A,TRUE,"GENERAL";"TAB5",#N/A,TRUE,"GENERAL"}</definedName>
    <definedName name="______g2" localSheetId="25">{"TAB1",#N/A,TRUE,"GENERAL";"TAB2",#N/A,TRUE,"GENERAL";"TAB3",#N/A,TRUE,"GENERAL";"TAB4",#N/A,TRUE,"GENERAL";"TAB5",#N/A,TRUE,"GENERAL"}</definedName>
    <definedName name="______g2" localSheetId="33">{"TAB1",#N/A,TRUE,"GENERAL";"TAB2",#N/A,TRUE,"GENERAL";"TAB3",#N/A,TRUE,"GENERAL";"TAB4",#N/A,TRUE,"GENERAL";"TAB5",#N/A,TRUE,"GENERAL"}</definedName>
    <definedName name="______g2" localSheetId="34">{"TAB1",#N/A,TRUE,"GENERAL";"TAB2",#N/A,TRUE,"GENERAL";"TAB3",#N/A,TRUE,"GENERAL";"TAB4",#N/A,TRUE,"GENERAL";"TAB5",#N/A,TRUE,"GENERAL"}</definedName>
    <definedName name="______g2">{"TAB1",#N/A,TRUE,"GENERAL";"TAB2",#N/A,TRUE,"GENERAL";"TAB3",#N/A,TRUE,"GENERAL";"TAB4",#N/A,TRUE,"GENERAL";"TAB5",#N/A,TRUE,"GENERAL"}</definedName>
    <definedName name="______g3" localSheetId="14">{"via1",#N/A,TRUE,"general";"via2",#N/A,TRUE,"general";"via3",#N/A,TRUE,"general"}</definedName>
    <definedName name="______g3" localSheetId="19">{"via1",#N/A,TRUE,"general";"via2",#N/A,TRUE,"general";"via3",#N/A,TRUE,"general"}</definedName>
    <definedName name="______g3" localSheetId="20">{"via1",#N/A,TRUE,"general";"via2",#N/A,TRUE,"general";"via3",#N/A,TRUE,"general"}</definedName>
    <definedName name="______g3" localSheetId="25">{"via1",#N/A,TRUE,"general";"via2",#N/A,TRUE,"general";"via3",#N/A,TRUE,"general"}</definedName>
    <definedName name="______g3" localSheetId="33">{"via1",#N/A,TRUE,"general";"via2",#N/A,TRUE,"general";"via3",#N/A,TRUE,"general"}</definedName>
    <definedName name="______g3" localSheetId="34">{"via1",#N/A,TRUE,"general";"via2",#N/A,TRUE,"general";"via3",#N/A,TRUE,"general"}</definedName>
    <definedName name="______g3">{"via1",#N/A,TRUE,"general";"via2",#N/A,TRUE,"general";"via3",#N/A,TRUE,"general"}</definedName>
    <definedName name="______g4" localSheetId="14">{"via1",#N/A,TRUE,"general";"via2",#N/A,TRUE,"general";"via3",#N/A,TRUE,"general"}</definedName>
    <definedName name="______g4" localSheetId="19">{"via1",#N/A,TRUE,"general";"via2",#N/A,TRUE,"general";"via3",#N/A,TRUE,"general"}</definedName>
    <definedName name="______g4" localSheetId="20">{"via1",#N/A,TRUE,"general";"via2",#N/A,TRUE,"general";"via3",#N/A,TRUE,"general"}</definedName>
    <definedName name="______g4" localSheetId="25">{"via1",#N/A,TRUE,"general";"via2",#N/A,TRUE,"general";"via3",#N/A,TRUE,"general"}</definedName>
    <definedName name="______g4" localSheetId="33">{"via1",#N/A,TRUE,"general";"via2",#N/A,TRUE,"general";"via3",#N/A,TRUE,"general"}</definedName>
    <definedName name="______g4" localSheetId="34">{"via1",#N/A,TRUE,"general";"via2",#N/A,TRUE,"general";"via3",#N/A,TRUE,"general"}</definedName>
    <definedName name="______g4">{"via1",#N/A,TRUE,"general";"via2",#N/A,TRUE,"general";"via3",#N/A,TRUE,"general"}</definedName>
    <definedName name="______g5" localSheetId="14">{"via1",#N/A,TRUE,"general";"via2",#N/A,TRUE,"general";"via3",#N/A,TRUE,"general"}</definedName>
    <definedName name="______g5" localSheetId="19">{"via1",#N/A,TRUE,"general";"via2",#N/A,TRUE,"general";"via3",#N/A,TRUE,"general"}</definedName>
    <definedName name="______g5" localSheetId="20">{"via1",#N/A,TRUE,"general";"via2",#N/A,TRUE,"general";"via3",#N/A,TRUE,"general"}</definedName>
    <definedName name="______g5" localSheetId="25">{"via1",#N/A,TRUE,"general";"via2",#N/A,TRUE,"general";"via3",#N/A,TRUE,"general"}</definedName>
    <definedName name="______g5" localSheetId="33">{"via1",#N/A,TRUE,"general";"via2",#N/A,TRUE,"general";"via3",#N/A,TRUE,"general"}</definedName>
    <definedName name="______g5" localSheetId="34">{"via1",#N/A,TRUE,"general";"via2",#N/A,TRUE,"general";"via3",#N/A,TRUE,"general"}</definedName>
    <definedName name="______g5">{"via1",#N/A,TRUE,"general";"via2",#N/A,TRUE,"general";"via3",#N/A,TRUE,"general"}</definedName>
    <definedName name="______g6" localSheetId="14">{"via1",#N/A,TRUE,"general";"via2",#N/A,TRUE,"general";"via3",#N/A,TRUE,"general"}</definedName>
    <definedName name="______g6" localSheetId="19">{"via1",#N/A,TRUE,"general";"via2",#N/A,TRUE,"general";"via3",#N/A,TRUE,"general"}</definedName>
    <definedName name="______g6" localSheetId="20">{"via1",#N/A,TRUE,"general";"via2",#N/A,TRUE,"general";"via3",#N/A,TRUE,"general"}</definedName>
    <definedName name="______g6" localSheetId="25">{"via1",#N/A,TRUE,"general";"via2",#N/A,TRUE,"general";"via3",#N/A,TRUE,"general"}</definedName>
    <definedName name="______g6" localSheetId="33">{"via1",#N/A,TRUE,"general";"via2",#N/A,TRUE,"general";"via3",#N/A,TRUE,"general"}</definedName>
    <definedName name="______g6" localSheetId="34">{"via1",#N/A,TRUE,"general";"via2",#N/A,TRUE,"general";"via3",#N/A,TRUE,"general"}</definedName>
    <definedName name="______g6">{"via1",#N/A,TRUE,"general";"via2",#N/A,TRUE,"general";"via3",#N/A,TRUE,"general"}</definedName>
    <definedName name="______g7" localSheetId="14">{"TAB1",#N/A,TRUE,"GENERAL";"TAB2",#N/A,TRUE,"GENERAL";"TAB3",#N/A,TRUE,"GENERAL";"TAB4",#N/A,TRUE,"GENERAL";"TAB5",#N/A,TRUE,"GENERAL"}</definedName>
    <definedName name="______g7" localSheetId="19">{"TAB1",#N/A,TRUE,"GENERAL";"TAB2",#N/A,TRUE,"GENERAL";"TAB3",#N/A,TRUE,"GENERAL";"TAB4",#N/A,TRUE,"GENERAL";"TAB5",#N/A,TRUE,"GENERAL"}</definedName>
    <definedName name="______g7" localSheetId="20">{"TAB1",#N/A,TRUE,"GENERAL";"TAB2",#N/A,TRUE,"GENERAL";"TAB3",#N/A,TRUE,"GENERAL";"TAB4",#N/A,TRUE,"GENERAL";"TAB5",#N/A,TRUE,"GENERAL"}</definedName>
    <definedName name="______g7" localSheetId="25">{"TAB1",#N/A,TRUE,"GENERAL";"TAB2",#N/A,TRUE,"GENERAL";"TAB3",#N/A,TRUE,"GENERAL";"TAB4",#N/A,TRUE,"GENERAL";"TAB5",#N/A,TRUE,"GENERAL"}</definedName>
    <definedName name="______g7" localSheetId="33">{"TAB1",#N/A,TRUE,"GENERAL";"TAB2",#N/A,TRUE,"GENERAL";"TAB3",#N/A,TRUE,"GENERAL";"TAB4",#N/A,TRUE,"GENERAL";"TAB5",#N/A,TRUE,"GENERAL"}</definedName>
    <definedName name="______g7" localSheetId="34">{"TAB1",#N/A,TRUE,"GENERAL";"TAB2",#N/A,TRUE,"GENERAL";"TAB3",#N/A,TRUE,"GENERAL";"TAB4",#N/A,TRUE,"GENERAL";"TAB5",#N/A,TRUE,"GENERAL"}</definedName>
    <definedName name="______g7">{"TAB1",#N/A,TRUE,"GENERAL";"TAB2",#N/A,TRUE,"GENERAL";"TAB3",#N/A,TRUE,"GENERAL";"TAB4",#N/A,TRUE,"GENERAL";"TAB5",#N/A,TRUE,"GENERAL"}</definedName>
    <definedName name="______GR1" localSheetId="14">{"TAB1",#N/A,TRUE,"GENERAL";"TAB2",#N/A,TRUE,"GENERAL";"TAB3",#N/A,TRUE,"GENERAL";"TAB4",#N/A,TRUE,"GENERAL";"TAB5",#N/A,TRUE,"GENERAL"}</definedName>
    <definedName name="______GR1" localSheetId="19">{"TAB1",#N/A,TRUE,"GENERAL";"TAB2",#N/A,TRUE,"GENERAL";"TAB3",#N/A,TRUE,"GENERAL";"TAB4",#N/A,TRUE,"GENERAL";"TAB5",#N/A,TRUE,"GENERAL"}</definedName>
    <definedName name="______GR1" localSheetId="20">{"TAB1",#N/A,TRUE,"GENERAL";"TAB2",#N/A,TRUE,"GENERAL";"TAB3",#N/A,TRUE,"GENERAL";"TAB4",#N/A,TRUE,"GENERAL";"TAB5",#N/A,TRUE,"GENERAL"}</definedName>
    <definedName name="______GR1" localSheetId="25">{"TAB1",#N/A,TRUE,"GENERAL";"TAB2",#N/A,TRUE,"GENERAL";"TAB3",#N/A,TRUE,"GENERAL";"TAB4",#N/A,TRUE,"GENERAL";"TAB5",#N/A,TRUE,"GENERAL"}</definedName>
    <definedName name="______GR1" localSheetId="33">{"TAB1",#N/A,TRUE,"GENERAL";"TAB2",#N/A,TRUE,"GENERAL";"TAB3",#N/A,TRUE,"GENERAL";"TAB4",#N/A,TRUE,"GENERAL";"TAB5",#N/A,TRUE,"GENERAL"}</definedName>
    <definedName name="______GR1" localSheetId="34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 localSheetId="14">{"via1",#N/A,TRUE,"general";"via2",#N/A,TRUE,"general";"via3",#N/A,TRUE,"general"}</definedName>
    <definedName name="______gtr4" localSheetId="19">{"via1",#N/A,TRUE,"general";"via2",#N/A,TRUE,"general";"via3",#N/A,TRUE,"general"}</definedName>
    <definedName name="______gtr4" localSheetId="20">{"via1",#N/A,TRUE,"general";"via2",#N/A,TRUE,"general";"via3",#N/A,TRUE,"general"}</definedName>
    <definedName name="______gtr4" localSheetId="25">{"via1",#N/A,TRUE,"general";"via2",#N/A,TRUE,"general";"via3",#N/A,TRUE,"general"}</definedName>
    <definedName name="______gtr4" localSheetId="33">{"via1",#N/A,TRUE,"general";"via2",#N/A,TRUE,"general";"via3",#N/A,TRUE,"general"}</definedName>
    <definedName name="______gtr4" localSheetId="34">{"via1",#N/A,TRUE,"general";"via2",#N/A,TRUE,"general";"via3",#N/A,TRUE,"general"}</definedName>
    <definedName name="______gtr4">{"via1",#N/A,TRUE,"general";"via2",#N/A,TRUE,"general";"via3",#N/A,TRUE,"general"}</definedName>
    <definedName name="______h2" localSheetId="14">{"via1",#N/A,TRUE,"general";"via2",#N/A,TRUE,"general";"via3",#N/A,TRUE,"general"}</definedName>
    <definedName name="______h2" localSheetId="19">{"via1",#N/A,TRUE,"general";"via2",#N/A,TRUE,"general";"via3",#N/A,TRUE,"general"}</definedName>
    <definedName name="______h2" localSheetId="20">{"via1",#N/A,TRUE,"general";"via2",#N/A,TRUE,"general";"via3",#N/A,TRUE,"general"}</definedName>
    <definedName name="______h2" localSheetId="25">{"via1",#N/A,TRUE,"general";"via2",#N/A,TRUE,"general";"via3",#N/A,TRUE,"general"}</definedName>
    <definedName name="______h2" localSheetId="33">{"via1",#N/A,TRUE,"general";"via2",#N/A,TRUE,"general";"via3",#N/A,TRUE,"general"}</definedName>
    <definedName name="______h2" localSheetId="34">{"via1",#N/A,TRUE,"general";"via2",#N/A,TRUE,"general";"via3",#N/A,TRUE,"general"}</definedName>
    <definedName name="______h2">{"via1",#N/A,TRUE,"general";"via2",#N/A,TRUE,"general";"via3",#N/A,TRUE,"general"}</definedName>
    <definedName name="______h3" localSheetId="14">{"via1",#N/A,TRUE,"general";"via2",#N/A,TRUE,"general";"via3",#N/A,TRUE,"general"}</definedName>
    <definedName name="______h3" localSheetId="19">{"via1",#N/A,TRUE,"general";"via2",#N/A,TRUE,"general";"via3",#N/A,TRUE,"general"}</definedName>
    <definedName name="______h3" localSheetId="20">{"via1",#N/A,TRUE,"general";"via2",#N/A,TRUE,"general";"via3",#N/A,TRUE,"general"}</definedName>
    <definedName name="______h3" localSheetId="25">{"via1",#N/A,TRUE,"general";"via2",#N/A,TRUE,"general";"via3",#N/A,TRUE,"general"}</definedName>
    <definedName name="______h3" localSheetId="33">{"via1",#N/A,TRUE,"general";"via2",#N/A,TRUE,"general";"via3",#N/A,TRUE,"general"}</definedName>
    <definedName name="______h3" localSheetId="34">{"via1",#N/A,TRUE,"general";"via2",#N/A,TRUE,"general";"via3",#N/A,TRUE,"general"}</definedName>
    <definedName name="______h3">{"via1",#N/A,TRUE,"general";"via2",#N/A,TRUE,"general";"via3",#N/A,TRUE,"general"}</definedName>
    <definedName name="______h4" localSheetId="14">{"TAB1",#N/A,TRUE,"GENERAL";"TAB2",#N/A,TRUE,"GENERAL";"TAB3",#N/A,TRUE,"GENERAL";"TAB4",#N/A,TRUE,"GENERAL";"TAB5",#N/A,TRUE,"GENERAL"}</definedName>
    <definedName name="______h4" localSheetId="19">{"TAB1",#N/A,TRUE,"GENERAL";"TAB2",#N/A,TRUE,"GENERAL";"TAB3",#N/A,TRUE,"GENERAL";"TAB4",#N/A,TRUE,"GENERAL";"TAB5",#N/A,TRUE,"GENERAL"}</definedName>
    <definedName name="______h4" localSheetId="20">{"TAB1",#N/A,TRUE,"GENERAL";"TAB2",#N/A,TRUE,"GENERAL";"TAB3",#N/A,TRUE,"GENERAL";"TAB4",#N/A,TRUE,"GENERAL";"TAB5",#N/A,TRUE,"GENERAL"}</definedName>
    <definedName name="______h4" localSheetId="25">{"TAB1",#N/A,TRUE,"GENERAL";"TAB2",#N/A,TRUE,"GENERAL";"TAB3",#N/A,TRUE,"GENERAL";"TAB4",#N/A,TRUE,"GENERAL";"TAB5",#N/A,TRUE,"GENERAL"}</definedName>
    <definedName name="______h4" localSheetId="33">{"TAB1",#N/A,TRUE,"GENERAL";"TAB2",#N/A,TRUE,"GENERAL";"TAB3",#N/A,TRUE,"GENERAL";"TAB4",#N/A,TRUE,"GENERAL";"TAB5",#N/A,TRUE,"GENERAL"}</definedName>
    <definedName name="______h4" localSheetId="34">{"TAB1",#N/A,TRUE,"GENERAL";"TAB2",#N/A,TRUE,"GENERAL";"TAB3",#N/A,TRUE,"GENERAL";"TAB4",#N/A,TRUE,"GENERAL";"TAB5",#N/A,TRUE,"GENERAL"}</definedName>
    <definedName name="______h4">{"TAB1",#N/A,TRUE,"GENERAL";"TAB2",#N/A,TRUE,"GENERAL";"TAB3",#N/A,TRUE,"GENERAL";"TAB4",#N/A,TRUE,"GENERAL";"TAB5",#N/A,TRUE,"GENERAL"}</definedName>
    <definedName name="______h5" localSheetId="14">{"TAB1",#N/A,TRUE,"GENERAL";"TAB2",#N/A,TRUE,"GENERAL";"TAB3",#N/A,TRUE,"GENERAL";"TAB4",#N/A,TRUE,"GENERAL";"TAB5",#N/A,TRUE,"GENERAL"}</definedName>
    <definedName name="______h5" localSheetId="19">{"TAB1",#N/A,TRUE,"GENERAL";"TAB2",#N/A,TRUE,"GENERAL";"TAB3",#N/A,TRUE,"GENERAL";"TAB4",#N/A,TRUE,"GENERAL";"TAB5",#N/A,TRUE,"GENERAL"}</definedName>
    <definedName name="______h5" localSheetId="20">{"TAB1",#N/A,TRUE,"GENERAL";"TAB2",#N/A,TRUE,"GENERAL";"TAB3",#N/A,TRUE,"GENERAL";"TAB4",#N/A,TRUE,"GENERAL";"TAB5",#N/A,TRUE,"GENERAL"}</definedName>
    <definedName name="______h5" localSheetId="25">{"TAB1",#N/A,TRUE,"GENERAL";"TAB2",#N/A,TRUE,"GENERAL";"TAB3",#N/A,TRUE,"GENERAL";"TAB4",#N/A,TRUE,"GENERAL";"TAB5",#N/A,TRUE,"GENERAL"}</definedName>
    <definedName name="______h5" localSheetId="33">{"TAB1",#N/A,TRUE,"GENERAL";"TAB2",#N/A,TRUE,"GENERAL";"TAB3",#N/A,TRUE,"GENERAL";"TAB4",#N/A,TRUE,"GENERAL";"TAB5",#N/A,TRUE,"GENERAL"}</definedName>
    <definedName name="______h5" localSheetId="3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 localSheetId="14">{"via1",#N/A,TRUE,"general";"via2",#N/A,TRUE,"general";"via3",#N/A,TRUE,"general"}</definedName>
    <definedName name="______h6" localSheetId="19">{"via1",#N/A,TRUE,"general";"via2",#N/A,TRUE,"general";"via3",#N/A,TRUE,"general"}</definedName>
    <definedName name="______h6" localSheetId="20">{"via1",#N/A,TRUE,"general";"via2",#N/A,TRUE,"general";"via3",#N/A,TRUE,"general"}</definedName>
    <definedName name="______h6" localSheetId="25">{"via1",#N/A,TRUE,"general";"via2",#N/A,TRUE,"general";"via3",#N/A,TRUE,"general"}</definedName>
    <definedName name="______h6" localSheetId="33">{"via1",#N/A,TRUE,"general";"via2",#N/A,TRUE,"general";"via3",#N/A,TRUE,"general"}</definedName>
    <definedName name="______h6" localSheetId="34">{"via1",#N/A,TRUE,"general";"via2",#N/A,TRUE,"general";"via3",#N/A,TRUE,"general"}</definedName>
    <definedName name="______h6">{"via1",#N/A,TRUE,"general";"via2",#N/A,TRUE,"general";"via3",#N/A,TRUE,"general"}</definedName>
    <definedName name="______h7" localSheetId="14">{"TAB1",#N/A,TRUE,"GENERAL";"TAB2",#N/A,TRUE,"GENERAL";"TAB3",#N/A,TRUE,"GENERAL";"TAB4",#N/A,TRUE,"GENERAL";"TAB5",#N/A,TRUE,"GENERAL"}</definedName>
    <definedName name="______h7" localSheetId="19">{"TAB1",#N/A,TRUE,"GENERAL";"TAB2",#N/A,TRUE,"GENERAL";"TAB3",#N/A,TRUE,"GENERAL";"TAB4",#N/A,TRUE,"GENERAL";"TAB5",#N/A,TRUE,"GENERAL"}</definedName>
    <definedName name="______h7" localSheetId="20">{"TAB1",#N/A,TRUE,"GENERAL";"TAB2",#N/A,TRUE,"GENERAL";"TAB3",#N/A,TRUE,"GENERAL";"TAB4",#N/A,TRUE,"GENERAL";"TAB5",#N/A,TRUE,"GENERAL"}</definedName>
    <definedName name="______h7" localSheetId="25">{"TAB1",#N/A,TRUE,"GENERAL";"TAB2",#N/A,TRUE,"GENERAL";"TAB3",#N/A,TRUE,"GENERAL";"TAB4",#N/A,TRUE,"GENERAL";"TAB5",#N/A,TRUE,"GENERAL"}</definedName>
    <definedName name="______h7" localSheetId="33">{"TAB1",#N/A,TRUE,"GENERAL";"TAB2",#N/A,TRUE,"GENERAL";"TAB3",#N/A,TRUE,"GENERAL";"TAB4",#N/A,TRUE,"GENERAL";"TAB5",#N/A,TRUE,"GENERAL"}</definedName>
    <definedName name="______h7" localSheetId="34">{"TAB1",#N/A,TRUE,"GENERAL";"TAB2",#N/A,TRUE,"GENERAL";"TAB3",#N/A,TRUE,"GENERAL";"TAB4",#N/A,TRUE,"GENERAL";"TAB5",#N/A,TRUE,"GENERAL"}</definedName>
    <definedName name="______h7">{"TAB1",#N/A,TRUE,"GENERAL";"TAB2",#N/A,TRUE,"GENERAL";"TAB3",#N/A,TRUE,"GENERAL";"TAB4",#N/A,TRUE,"GENERAL";"TAB5",#N/A,TRUE,"GENERAL"}</definedName>
    <definedName name="______h8" localSheetId="14">{"via1",#N/A,TRUE,"general";"via2",#N/A,TRUE,"general";"via3",#N/A,TRUE,"general"}</definedName>
    <definedName name="______h8" localSheetId="19">{"via1",#N/A,TRUE,"general";"via2",#N/A,TRUE,"general";"via3",#N/A,TRUE,"general"}</definedName>
    <definedName name="______h8" localSheetId="20">{"via1",#N/A,TRUE,"general";"via2",#N/A,TRUE,"general";"via3",#N/A,TRUE,"general"}</definedName>
    <definedName name="______h8" localSheetId="25">{"via1",#N/A,TRUE,"general";"via2",#N/A,TRUE,"general";"via3",#N/A,TRUE,"general"}</definedName>
    <definedName name="______h8" localSheetId="33">{"via1",#N/A,TRUE,"general";"via2",#N/A,TRUE,"general";"via3",#N/A,TRUE,"general"}</definedName>
    <definedName name="______h8" localSheetId="34">{"via1",#N/A,TRUE,"general";"via2",#N/A,TRUE,"general";"via3",#N/A,TRUE,"general"}</definedName>
    <definedName name="______h8">{"via1",#N/A,TRUE,"general";"via2",#N/A,TRUE,"general";"via3",#N/A,TRUE,"general"}</definedName>
    <definedName name="______hfh7" localSheetId="14">{"via1",#N/A,TRUE,"general";"via2",#N/A,TRUE,"general";"via3",#N/A,TRUE,"general"}</definedName>
    <definedName name="______hfh7" localSheetId="19">{"via1",#N/A,TRUE,"general";"via2",#N/A,TRUE,"general";"via3",#N/A,TRUE,"general"}</definedName>
    <definedName name="______hfh7" localSheetId="20">{"via1",#N/A,TRUE,"general";"via2",#N/A,TRUE,"general";"via3",#N/A,TRUE,"general"}</definedName>
    <definedName name="______hfh7" localSheetId="25">{"via1",#N/A,TRUE,"general";"via2",#N/A,TRUE,"general";"via3",#N/A,TRUE,"general"}</definedName>
    <definedName name="______hfh7" localSheetId="33">{"via1",#N/A,TRUE,"general";"via2",#N/A,TRUE,"general";"via3",#N/A,TRUE,"general"}</definedName>
    <definedName name="______hfh7" localSheetId="34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 localSheetId="14">{"via1",#N/A,TRUE,"general";"via2",#N/A,TRUE,"general";"via3",#N/A,TRUE,"general"}</definedName>
    <definedName name="______i4" localSheetId="19">{"via1",#N/A,TRUE,"general";"via2",#N/A,TRUE,"general";"via3",#N/A,TRUE,"general"}</definedName>
    <definedName name="______i4" localSheetId="20">{"via1",#N/A,TRUE,"general";"via2",#N/A,TRUE,"general";"via3",#N/A,TRUE,"general"}</definedName>
    <definedName name="______i4" localSheetId="25">{"via1",#N/A,TRUE,"general";"via2",#N/A,TRUE,"general";"via3",#N/A,TRUE,"general"}</definedName>
    <definedName name="______i4" localSheetId="33">{"via1",#N/A,TRUE,"general";"via2",#N/A,TRUE,"general";"via3",#N/A,TRUE,"general"}</definedName>
    <definedName name="______i4" localSheetId="34">{"via1",#N/A,TRUE,"general";"via2",#N/A,TRUE,"general";"via3",#N/A,TRUE,"general"}</definedName>
    <definedName name="______i4">{"via1",#N/A,TRUE,"general";"via2",#N/A,TRUE,"general";"via3",#N/A,TRUE,"general"}</definedName>
    <definedName name="______i5" localSheetId="14">{"TAB1",#N/A,TRUE,"GENERAL";"TAB2",#N/A,TRUE,"GENERAL";"TAB3",#N/A,TRUE,"GENERAL";"TAB4",#N/A,TRUE,"GENERAL";"TAB5",#N/A,TRUE,"GENERAL"}</definedName>
    <definedName name="______i5" localSheetId="19">{"TAB1",#N/A,TRUE,"GENERAL";"TAB2",#N/A,TRUE,"GENERAL";"TAB3",#N/A,TRUE,"GENERAL";"TAB4",#N/A,TRUE,"GENERAL";"TAB5",#N/A,TRUE,"GENERAL"}</definedName>
    <definedName name="______i5" localSheetId="20">{"TAB1",#N/A,TRUE,"GENERAL";"TAB2",#N/A,TRUE,"GENERAL";"TAB3",#N/A,TRUE,"GENERAL";"TAB4",#N/A,TRUE,"GENERAL";"TAB5",#N/A,TRUE,"GENERAL"}</definedName>
    <definedName name="______i5" localSheetId="25">{"TAB1",#N/A,TRUE,"GENERAL";"TAB2",#N/A,TRUE,"GENERAL";"TAB3",#N/A,TRUE,"GENERAL";"TAB4",#N/A,TRUE,"GENERAL";"TAB5",#N/A,TRUE,"GENERAL"}</definedName>
    <definedName name="______i5" localSheetId="33">{"TAB1",#N/A,TRUE,"GENERAL";"TAB2",#N/A,TRUE,"GENERAL";"TAB3",#N/A,TRUE,"GENERAL";"TAB4",#N/A,TRUE,"GENERAL";"TAB5",#N/A,TRUE,"GENERAL"}</definedName>
    <definedName name="______i5" localSheetId="34">{"TAB1",#N/A,TRUE,"GENERAL";"TAB2",#N/A,TRUE,"GENERAL";"TAB3",#N/A,TRUE,"GENERAL";"TAB4",#N/A,TRUE,"GENERAL";"TAB5",#N/A,TRUE,"GENERAL"}</definedName>
    <definedName name="______i5">{"TAB1",#N/A,TRUE,"GENERAL";"TAB2",#N/A,TRUE,"GENERAL";"TAB3",#N/A,TRUE,"GENERAL";"TAB4",#N/A,TRUE,"GENERAL";"TAB5",#N/A,TRUE,"GENERAL"}</definedName>
    <definedName name="______i6" localSheetId="14">{"TAB1",#N/A,TRUE,"GENERAL";"TAB2",#N/A,TRUE,"GENERAL";"TAB3",#N/A,TRUE,"GENERAL";"TAB4",#N/A,TRUE,"GENERAL";"TAB5",#N/A,TRUE,"GENERAL"}</definedName>
    <definedName name="______i6" localSheetId="19">{"TAB1",#N/A,TRUE,"GENERAL";"TAB2",#N/A,TRUE,"GENERAL";"TAB3",#N/A,TRUE,"GENERAL";"TAB4",#N/A,TRUE,"GENERAL";"TAB5",#N/A,TRUE,"GENERAL"}</definedName>
    <definedName name="______i6" localSheetId="20">{"TAB1",#N/A,TRUE,"GENERAL";"TAB2",#N/A,TRUE,"GENERAL";"TAB3",#N/A,TRUE,"GENERAL";"TAB4",#N/A,TRUE,"GENERAL";"TAB5",#N/A,TRUE,"GENERAL"}</definedName>
    <definedName name="______i6" localSheetId="25">{"TAB1",#N/A,TRUE,"GENERAL";"TAB2",#N/A,TRUE,"GENERAL";"TAB3",#N/A,TRUE,"GENERAL";"TAB4",#N/A,TRUE,"GENERAL";"TAB5",#N/A,TRUE,"GENERAL"}</definedName>
    <definedName name="______i6" localSheetId="33">{"TAB1",#N/A,TRUE,"GENERAL";"TAB2",#N/A,TRUE,"GENERAL";"TAB3",#N/A,TRUE,"GENERAL";"TAB4",#N/A,TRUE,"GENERAL";"TAB5",#N/A,TRUE,"GENERAL"}</definedName>
    <definedName name="______i6" localSheetId="34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 localSheetId="14">{"via1",#N/A,TRUE,"general";"via2",#N/A,TRUE,"general";"via3",#N/A,TRUE,"general"}</definedName>
    <definedName name="______i7" localSheetId="19">{"via1",#N/A,TRUE,"general";"via2",#N/A,TRUE,"general";"via3",#N/A,TRUE,"general"}</definedName>
    <definedName name="______i7" localSheetId="20">{"via1",#N/A,TRUE,"general";"via2",#N/A,TRUE,"general";"via3",#N/A,TRUE,"general"}</definedName>
    <definedName name="______i7" localSheetId="25">{"via1",#N/A,TRUE,"general";"via2",#N/A,TRUE,"general";"via3",#N/A,TRUE,"general"}</definedName>
    <definedName name="______i7" localSheetId="33">{"via1",#N/A,TRUE,"general";"via2",#N/A,TRUE,"general";"via3",#N/A,TRUE,"general"}</definedName>
    <definedName name="______i7" localSheetId="34">{"via1",#N/A,TRUE,"general";"via2",#N/A,TRUE,"general";"via3",#N/A,TRUE,"general"}</definedName>
    <definedName name="______i7">{"via1",#N/A,TRUE,"general";"via2",#N/A,TRUE,"general";"via3",#N/A,TRUE,"general"}</definedName>
    <definedName name="______i77" localSheetId="14">{"TAB1",#N/A,TRUE,"GENERAL";"TAB2",#N/A,TRUE,"GENERAL";"TAB3",#N/A,TRUE,"GENERAL";"TAB4",#N/A,TRUE,"GENERAL";"TAB5",#N/A,TRUE,"GENERAL"}</definedName>
    <definedName name="______i77" localSheetId="19">{"TAB1",#N/A,TRUE,"GENERAL";"TAB2",#N/A,TRUE,"GENERAL";"TAB3",#N/A,TRUE,"GENERAL";"TAB4",#N/A,TRUE,"GENERAL";"TAB5",#N/A,TRUE,"GENERAL"}</definedName>
    <definedName name="______i77" localSheetId="20">{"TAB1",#N/A,TRUE,"GENERAL";"TAB2",#N/A,TRUE,"GENERAL";"TAB3",#N/A,TRUE,"GENERAL";"TAB4",#N/A,TRUE,"GENERAL";"TAB5",#N/A,TRUE,"GENERAL"}</definedName>
    <definedName name="______i77" localSheetId="25">{"TAB1",#N/A,TRUE,"GENERAL";"TAB2",#N/A,TRUE,"GENERAL";"TAB3",#N/A,TRUE,"GENERAL";"TAB4",#N/A,TRUE,"GENERAL";"TAB5",#N/A,TRUE,"GENERAL"}</definedName>
    <definedName name="______i77" localSheetId="33">{"TAB1",#N/A,TRUE,"GENERAL";"TAB2",#N/A,TRUE,"GENERAL";"TAB3",#N/A,TRUE,"GENERAL";"TAB4",#N/A,TRUE,"GENERAL";"TAB5",#N/A,TRUE,"GENERAL"}</definedName>
    <definedName name="______i77" localSheetId="34">{"TAB1",#N/A,TRUE,"GENERAL";"TAB2",#N/A,TRUE,"GENERAL";"TAB3",#N/A,TRUE,"GENERAL";"TAB4",#N/A,TRUE,"GENERAL";"TAB5",#N/A,TRUE,"GENERAL"}</definedName>
    <definedName name="______i77">{"TAB1",#N/A,TRUE,"GENERAL";"TAB2",#N/A,TRUE,"GENERAL";"TAB3",#N/A,TRUE,"GENERAL";"TAB4",#N/A,TRUE,"GENERAL";"TAB5",#N/A,TRUE,"GENERAL"}</definedName>
    <definedName name="______i8" localSheetId="14">{"via1",#N/A,TRUE,"general";"via2",#N/A,TRUE,"general";"via3",#N/A,TRUE,"general"}</definedName>
    <definedName name="______i8" localSheetId="19">{"via1",#N/A,TRUE,"general";"via2",#N/A,TRUE,"general";"via3",#N/A,TRUE,"general"}</definedName>
    <definedName name="______i8" localSheetId="20">{"via1",#N/A,TRUE,"general";"via2",#N/A,TRUE,"general";"via3",#N/A,TRUE,"general"}</definedName>
    <definedName name="______i8" localSheetId="25">{"via1",#N/A,TRUE,"general";"via2",#N/A,TRUE,"general";"via3",#N/A,TRUE,"general"}</definedName>
    <definedName name="______i8" localSheetId="33">{"via1",#N/A,TRUE,"general";"via2",#N/A,TRUE,"general";"via3",#N/A,TRUE,"general"}</definedName>
    <definedName name="______i8" localSheetId="34">{"via1",#N/A,TRUE,"general";"via2",#N/A,TRUE,"general";"via3",#N/A,TRUE,"general"}</definedName>
    <definedName name="______i8">{"via1",#N/A,TRUE,"general";"via2",#N/A,TRUE,"general";"via3",#N/A,TRUE,"general"}</definedName>
    <definedName name="______i9" localSheetId="14">{"TAB1",#N/A,TRUE,"GENERAL";"TAB2",#N/A,TRUE,"GENERAL";"TAB3",#N/A,TRUE,"GENERAL";"TAB4",#N/A,TRUE,"GENERAL";"TAB5",#N/A,TRUE,"GENERAL"}</definedName>
    <definedName name="______i9" localSheetId="19">{"TAB1",#N/A,TRUE,"GENERAL";"TAB2",#N/A,TRUE,"GENERAL";"TAB3",#N/A,TRUE,"GENERAL";"TAB4",#N/A,TRUE,"GENERAL";"TAB5",#N/A,TRUE,"GENERAL"}</definedName>
    <definedName name="______i9" localSheetId="20">{"TAB1",#N/A,TRUE,"GENERAL";"TAB2",#N/A,TRUE,"GENERAL";"TAB3",#N/A,TRUE,"GENERAL";"TAB4",#N/A,TRUE,"GENERAL";"TAB5",#N/A,TRUE,"GENERAL"}</definedName>
    <definedName name="______i9" localSheetId="25">{"TAB1",#N/A,TRUE,"GENERAL";"TAB2",#N/A,TRUE,"GENERAL";"TAB3",#N/A,TRUE,"GENERAL";"TAB4",#N/A,TRUE,"GENERAL";"TAB5",#N/A,TRUE,"GENERAL"}</definedName>
    <definedName name="______i9" localSheetId="33">{"TAB1",#N/A,TRUE,"GENERAL";"TAB2",#N/A,TRUE,"GENERAL";"TAB3",#N/A,TRUE,"GENERAL";"TAB4",#N/A,TRUE,"GENERAL";"TAB5",#N/A,TRUE,"GENERAL"}</definedName>
    <definedName name="______i9" localSheetId="34">{"TAB1",#N/A,TRUE,"GENERAL";"TAB2",#N/A,TRUE,"GENERAL";"TAB3",#N/A,TRUE,"GENERAL";"TAB4",#N/A,TRUE,"GENERAL";"TAB5",#N/A,TRUE,"GENERAL"}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4">{"TAB1",#N/A,TRUE,"GENERAL";"TAB2",#N/A,TRUE,"GENERAL";"TAB3",#N/A,TRUE,"GENERAL";"TAB4",#N/A,TRUE,"GENERAL";"TAB5",#N/A,TRUE,"GENERAL"}</definedName>
    <definedName name="______k3" localSheetId="19">{"TAB1",#N/A,TRUE,"GENERAL";"TAB2",#N/A,TRUE,"GENERAL";"TAB3",#N/A,TRUE,"GENERAL";"TAB4",#N/A,TRUE,"GENERAL";"TAB5",#N/A,TRUE,"GENERAL"}</definedName>
    <definedName name="______k3" localSheetId="20">{"TAB1",#N/A,TRUE,"GENERAL";"TAB2",#N/A,TRUE,"GENERAL";"TAB3",#N/A,TRUE,"GENERAL";"TAB4",#N/A,TRUE,"GENERAL";"TAB5",#N/A,TRUE,"GENERAL"}</definedName>
    <definedName name="______k3" localSheetId="25">{"TAB1",#N/A,TRUE,"GENERAL";"TAB2",#N/A,TRUE,"GENERAL";"TAB3",#N/A,TRUE,"GENERAL";"TAB4",#N/A,TRUE,"GENERAL";"TAB5",#N/A,TRUE,"GENERAL"}</definedName>
    <definedName name="______k3" localSheetId="33">{"TAB1",#N/A,TRUE,"GENERAL";"TAB2",#N/A,TRUE,"GENERAL";"TAB3",#N/A,TRUE,"GENERAL";"TAB4",#N/A,TRUE,"GENERAL";"TAB5",#N/A,TRUE,"GENERAL"}</definedName>
    <definedName name="______k3" localSheetId="34">{"TAB1",#N/A,TRUE,"GENERAL";"TAB2",#N/A,TRUE,"GENERAL";"TAB3",#N/A,TRUE,"GENERAL";"TAB4",#N/A,TRUE,"GENERAL";"TAB5",#N/A,TRUE,"GENERAL"}</definedName>
    <definedName name="______k3">{"TAB1",#N/A,TRUE,"GENERAL";"TAB2",#N/A,TRUE,"GENERAL";"TAB3",#N/A,TRUE,"GENERAL";"TAB4",#N/A,TRUE,"GENERAL";"TAB5",#N/A,TRUE,"GENERAL"}</definedName>
    <definedName name="______k4" localSheetId="14">{"via1",#N/A,TRUE,"general";"via2",#N/A,TRUE,"general";"via3",#N/A,TRUE,"general"}</definedName>
    <definedName name="______k4" localSheetId="19">{"via1",#N/A,TRUE,"general";"via2",#N/A,TRUE,"general";"via3",#N/A,TRUE,"general"}</definedName>
    <definedName name="______k4" localSheetId="20">{"via1",#N/A,TRUE,"general";"via2",#N/A,TRUE,"general";"via3",#N/A,TRUE,"general"}</definedName>
    <definedName name="______k4" localSheetId="25">{"via1",#N/A,TRUE,"general";"via2",#N/A,TRUE,"general";"via3",#N/A,TRUE,"general"}</definedName>
    <definedName name="______k4" localSheetId="33">{"via1",#N/A,TRUE,"general";"via2",#N/A,TRUE,"general";"via3",#N/A,TRUE,"general"}</definedName>
    <definedName name="______k4" localSheetId="34">{"via1",#N/A,TRUE,"general";"via2",#N/A,TRUE,"general";"via3",#N/A,TRUE,"general"}</definedName>
    <definedName name="______k4">{"via1",#N/A,TRUE,"general";"via2",#N/A,TRUE,"general";"via3",#N/A,TRUE,"general"}</definedName>
    <definedName name="______k5" localSheetId="14">{"via1",#N/A,TRUE,"general";"via2",#N/A,TRUE,"general";"via3",#N/A,TRUE,"general"}</definedName>
    <definedName name="______k5" localSheetId="19">{"via1",#N/A,TRUE,"general";"via2",#N/A,TRUE,"general";"via3",#N/A,TRUE,"general"}</definedName>
    <definedName name="______k5" localSheetId="20">{"via1",#N/A,TRUE,"general";"via2",#N/A,TRUE,"general";"via3",#N/A,TRUE,"general"}</definedName>
    <definedName name="______k5" localSheetId="25">{"via1",#N/A,TRUE,"general";"via2",#N/A,TRUE,"general";"via3",#N/A,TRUE,"general"}</definedName>
    <definedName name="______k5" localSheetId="33">{"via1",#N/A,TRUE,"general";"via2",#N/A,TRUE,"general";"via3",#N/A,TRUE,"general"}</definedName>
    <definedName name="______k5" localSheetId="34">{"via1",#N/A,TRUE,"general";"via2",#N/A,TRUE,"general";"via3",#N/A,TRUE,"general"}</definedName>
    <definedName name="______k5">{"via1",#N/A,TRUE,"general";"via2",#N/A,TRUE,"general";"via3",#N/A,TRUE,"general"}</definedName>
    <definedName name="______k6" localSheetId="14">{"TAB1",#N/A,TRUE,"GENERAL";"TAB2",#N/A,TRUE,"GENERAL";"TAB3",#N/A,TRUE,"GENERAL";"TAB4",#N/A,TRUE,"GENERAL";"TAB5",#N/A,TRUE,"GENERAL"}</definedName>
    <definedName name="______k6" localSheetId="19">{"TAB1",#N/A,TRUE,"GENERAL";"TAB2",#N/A,TRUE,"GENERAL";"TAB3",#N/A,TRUE,"GENERAL";"TAB4",#N/A,TRUE,"GENERAL";"TAB5",#N/A,TRUE,"GENERAL"}</definedName>
    <definedName name="______k6" localSheetId="20">{"TAB1",#N/A,TRUE,"GENERAL";"TAB2",#N/A,TRUE,"GENERAL";"TAB3",#N/A,TRUE,"GENERAL";"TAB4",#N/A,TRUE,"GENERAL";"TAB5",#N/A,TRUE,"GENERAL"}</definedName>
    <definedName name="______k6" localSheetId="25">{"TAB1",#N/A,TRUE,"GENERAL";"TAB2",#N/A,TRUE,"GENERAL";"TAB3",#N/A,TRUE,"GENERAL";"TAB4",#N/A,TRUE,"GENERAL";"TAB5",#N/A,TRUE,"GENERAL"}</definedName>
    <definedName name="______k6" localSheetId="33">{"TAB1",#N/A,TRUE,"GENERAL";"TAB2",#N/A,TRUE,"GENERAL";"TAB3",#N/A,TRUE,"GENERAL";"TAB4",#N/A,TRUE,"GENERAL";"TAB5",#N/A,TRUE,"GENERAL"}</definedName>
    <definedName name="______k6" localSheetId="34">{"TAB1",#N/A,TRUE,"GENERAL";"TAB2",#N/A,TRUE,"GENERAL";"TAB3",#N/A,TRUE,"GENERAL";"TAB4",#N/A,TRUE,"GENERAL";"TAB5",#N/A,TRUE,"GENERAL"}</definedName>
    <definedName name="______k6">{"TAB1",#N/A,TRUE,"GENERAL";"TAB2",#N/A,TRUE,"GENERAL";"TAB3",#N/A,TRUE,"GENERAL";"TAB4",#N/A,TRUE,"GENERAL";"TAB5",#N/A,TRUE,"GENERAL"}</definedName>
    <definedName name="______k7" localSheetId="14">{"via1",#N/A,TRUE,"general";"via2",#N/A,TRUE,"general";"via3",#N/A,TRUE,"general"}</definedName>
    <definedName name="______k7" localSheetId="19">{"via1",#N/A,TRUE,"general";"via2",#N/A,TRUE,"general";"via3",#N/A,TRUE,"general"}</definedName>
    <definedName name="______k7" localSheetId="20">{"via1",#N/A,TRUE,"general";"via2",#N/A,TRUE,"general";"via3",#N/A,TRUE,"general"}</definedName>
    <definedName name="______k7" localSheetId="25">{"via1",#N/A,TRUE,"general";"via2",#N/A,TRUE,"general";"via3",#N/A,TRUE,"general"}</definedName>
    <definedName name="______k7" localSheetId="33">{"via1",#N/A,TRUE,"general";"via2",#N/A,TRUE,"general";"via3",#N/A,TRUE,"general"}</definedName>
    <definedName name="______k7" localSheetId="34">{"via1",#N/A,TRUE,"general";"via2",#N/A,TRUE,"general";"via3",#N/A,TRUE,"general"}</definedName>
    <definedName name="______k7">{"via1",#N/A,TRUE,"general";"via2",#N/A,TRUE,"general";"via3",#N/A,TRUE,"general"}</definedName>
    <definedName name="______k8" localSheetId="14">{"via1",#N/A,TRUE,"general";"via2",#N/A,TRUE,"general";"via3",#N/A,TRUE,"general"}</definedName>
    <definedName name="______k8" localSheetId="19">{"via1",#N/A,TRUE,"general";"via2",#N/A,TRUE,"general";"via3",#N/A,TRUE,"general"}</definedName>
    <definedName name="______k8" localSheetId="20">{"via1",#N/A,TRUE,"general";"via2",#N/A,TRUE,"general";"via3",#N/A,TRUE,"general"}</definedName>
    <definedName name="______k8" localSheetId="25">{"via1",#N/A,TRUE,"general";"via2",#N/A,TRUE,"general";"via3",#N/A,TRUE,"general"}</definedName>
    <definedName name="______k8" localSheetId="33">{"via1",#N/A,TRUE,"general";"via2",#N/A,TRUE,"general";"via3",#N/A,TRUE,"general"}</definedName>
    <definedName name="______k8" localSheetId="34">{"via1",#N/A,TRUE,"general";"via2",#N/A,TRUE,"general";"via3",#N/A,TRUE,"general"}</definedName>
    <definedName name="______k8">{"via1",#N/A,TRUE,"general";"via2",#N/A,TRUE,"general";"via3",#N/A,TRUE,"general"}</definedName>
    <definedName name="______k9" localSheetId="14">{"TAB1",#N/A,TRUE,"GENERAL";"TAB2",#N/A,TRUE,"GENERAL";"TAB3",#N/A,TRUE,"GENERAL";"TAB4",#N/A,TRUE,"GENERAL";"TAB5",#N/A,TRUE,"GENERAL"}</definedName>
    <definedName name="______k9" localSheetId="19">{"TAB1",#N/A,TRUE,"GENERAL";"TAB2",#N/A,TRUE,"GENERAL";"TAB3",#N/A,TRUE,"GENERAL";"TAB4",#N/A,TRUE,"GENERAL";"TAB5",#N/A,TRUE,"GENERAL"}</definedName>
    <definedName name="______k9" localSheetId="20">{"TAB1",#N/A,TRUE,"GENERAL";"TAB2",#N/A,TRUE,"GENERAL";"TAB3",#N/A,TRUE,"GENERAL";"TAB4",#N/A,TRUE,"GENERAL";"TAB5",#N/A,TRUE,"GENERAL"}</definedName>
    <definedName name="______k9" localSheetId="25">{"TAB1",#N/A,TRUE,"GENERAL";"TAB2",#N/A,TRUE,"GENERAL";"TAB3",#N/A,TRUE,"GENERAL";"TAB4",#N/A,TRUE,"GENERAL";"TAB5",#N/A,TRUE,"GENERAL"}</definedName>
    <definedName name="______k9" localSheetId="33">{"TAB1",#N/A,TRUE,"GENERAL";"TAB2",#N/A,TRUE,"GENERAL";"TAB3",#N/A,TRUE,"GENERAL";"TAB4",#N/A,TRUE,"GENERAL";"TAB5",#N/A,TRUE,"GENERAL"}</definedName>
    <definedName name="______k9" localSheetId="34">{"TAB1",#N/A,TRUE,"GENERAL";"TAB2",#N/A,TRUE,"GENERAL";"TAB3",#N/A,TRUE,"GENERAL";"TAB4",#N/A,TRUE,"GENERAL";"TAB5",#N/A,TRUE,"GENERAL"}</definedName>
    <definedName name="______k9">{"TAB1",#N/A,TRUE,"GENERAL";"TAB2",#N/A,TRUE,"GENERAL";"TAB3",#N/A,TRUE,"GENERAL";"TAB4",#N/A,TRUE,"GENERAL";"TAB5",#N/A,TRUE,"GENERAL"}</definedName>
    <definedName name="______kjk6" localSheetId="14">{"TAB1",#N/A,TRUE,"GENERAL";"TAB2",#N/A,TRUE,"GENERAL";"TAB3",#N/A,TRUE,"GENERAL";"TAB4",#N/A,TRUE,"GENERAL";"TAB5",#N/A,TRUE,"GENERAL"}</definedName>
    <definedName name="______kjk6" localSheetId="19">{"TAB1",#N/A,TRUE,"GENERAL";"TAB2",#N/A,TRUE,"GENERAL";"TAB3",#N/A,TRUE,"GENERAL";"TAB4",#N/A,TRUE,"GENERAL";"TAB5",#N/A,TRUE,"GENERAL"}</definedName>
    <definedName name="______kjk6" localSheetId="20">{"TAB1",#N/A,TRUE,"GENERAL";"TAB2",#N/A,TRUE,"GENERAL";"TAB3",#N/A,TRUE,"GENERAL";"TAB4",#N/A,TRUE,"GENERAL";"TAB5",#N/A,TRUE,"GENERAL"}</definedName>
    <definedName name="______kjk6" localSheetId="25">{"TAB1",#N/A,TRUE,"GENERAL";"TAB2",#N/A,TRUE,"GENERAL";"TAB3",#N/A,TRUE,"GENERAL";"TAB4",#N/A,TRUE,"GENERAL";"TAB5",#N/A,TRUE,"GENERAL"}</definedName>
    <definedName name="______kjk6" localSheetId="33">{"TAB1",#N/A,TRUE,"GENERAL";"TAB2",#N/A,TRUE,"GENERAL";"TAB3",#N/A,TRUE,"GENERAL";"TAB4",#N/A,TRUE,"GENERAL";"TAB5",#N/A,TRUE,"GENERAL"}</definedName>
    <definedName name="______kjk6" localSheetId="34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 localSheetId="14">{"via1",#N/A,TRUE,"general";"via2",#N/A,TRUE,"general";"via3",#N/A,TRUE,"general"}</definedName>
    <definedName name="______m3" localSheetId="19">{"via1",#N/A,TRUE,"general";"via2",#N/A,TRUE,"general";"via3",#N/A,TRUE,"general"}</definedName>
    <definedName name="______m3" localSheetId="20">{"via1",#N/A,TRUE,"general";"via2",#N/A,TRUE,"general";"via3",#N/A,TRUE,"general"}</definedName>
    <definedName name="______m3" localSheetId="25">{"via1",#N/A,TRUE,"general";"via2",#N/A,TRUE,"general";"via3",#N/A,TRUE,"general"}</definedName>
    <definedName name="______m3" localSheetId="33">{"via1",#N/A,TRUE,"general";"via2",#N/A,TRUE,"general";"via3",#N/A,TRUE,"general"}</definedName>
    <definedName name="______m3" localSheetId="34">{"via1",#N/A,TRUE,"general";"via2",#N/A,TRUE,"general";"via3",#N/A,TRUE,"general"}</definedName>
    <definedName name="______m3">{"via1",#N/A,TRUE,"general";"via2",#N/A,TRUE,"general";"via3",#N/A,TRUE,"general"}</definedName>
    <definedName name="______m4" localSheetId="14">{"TAB1",#N/A,TRUE,"GENERAL";"TAB2",#N/A,TRUE,"GENERAL";"TAB3",#N/A,TRUE,"GENERAL";"TAB4",#N/A,TRUE,"GENERAL";"TAB5",#N/A,TRUE,"GENERAL"}</definedName>
    <definedName name="______m4" localSheetId="19">{"TAB1",#N/A,TRUE,"GENERAL";"TAB2",#N/A,TRUE,"GENERAL";"TAB3",#N/A,TRUE,"GENERAL";"TAB4",#N/A,TRUE,"GENERAL";"TAB5",#N/A,TRUE,"GENERAL"}</definedName>
    <definedName name="______m4" localSheetId="20">{"TAB1",#N/A,TRUE,"GENERAL";"TAB2",#N/A,TRUE,"GENERAL";"TAB3",#N/A,TRUE,"GENERAL";"TAB4",#N/A,TRUE,"GENERAL";"TAB5",#N/A,TRUE,"GENERAL"}</definedName>
    <definedName name="______m4" localSheetId="25">{"TAB1",#N/A,TRUE,"GENERAL";"TAB2",#N/A,TRUE,"GENERAL";"TAB3",#N/A,TRUE,"GENERAL";"TAB4",#N/A,TRUE,"GENERAL";"TAB5",#N/A,TRUE,"GENERAL"}</definedName>
    <definedName name="______m4" localSheetId="33">{"TAB1",#N/A,TRUE,"GENERAL";"TAB2",#N/A,TRUE,"GENERAL";"TAB3",#N/A,TRUE,"GENERAL";"TAB4",#N/A,TRUE,"GENERAL";"TAB5",#N/A,TRUE,"GENERAL"}</definedName>
    <definedName name="______m4" localSheetId="34">{"TAB1",#N/A,TRUE,"GENERAL";"TAB2",#N/A,TRUE,"GENERAL";"TAB3",#N/A,TRUE,"GENERAL";"TAB4",#N/A,TRUE,"GENERAL";"TAB5",#N/A,TRUE,"GENERAL"}</definedName>
    <definedName name="______m4">{"TAB1",#N/A,TRUE,"GENERAL";"TAB2",#N/A,TRUE,"GENERAL";"TAB3",#N/A,TRUE,"GENERAL";"TAB4",#N/A,TRUE,"GENERAL";"TAB5",#N/A,TRUE,"GENERAL"}</definedName>
    <definedName name="______m5" localSheetId="14">{"via1",#N/A,TRUE,"general";"via2",#N/A,TRUE,"general";"via3",#N/A,TRUE,"general"}</definedName>
    <definedName name="______m5" localSheetId="19">{"via1",#N/A,TRUE,"general";"via2",#N/A,TRUE,"general";"via3",#N/A,TRUE,"general"}</definedName>
    <definedName name="______m5" localSheetId="20">{"via1",#N/A,TRUE,"general";"via2",#N/A,TRUE,"general";"via3",#N/A,TRUE,"general"}</definedName>
    <definedName name="______m5" localSheetId="25">{"via1",#N/A,TRUE,"general";"via2",#N/A,TRUE,"general";"via3",#N/A,TRUE,"general"}</definedName>
    <definedName name="______m5" localSheetId="33">{"via1",#N/A,TRUE,"general";"via2",#N/A,TRUE,"general";"via3",#N/A,TRUE,"general"}</definedName>
    <definedName name="______m5" localSheetId="34">{"via1",#N/A,TRUE,"general";"via2",#N/A,TRUE,"general";"via3",#N/A,TRUE,"general"}</definedName>
    <definedName name="______m5">{"via1",#N/A,TRUE,"general";"via2",#N/A,TRUE,"general";"via3",#N/A,TRUE,"general"}</definedName>
    <definedName name="______m6" localSheetId="14">{"TAB1",#N/A,TRUE,"GENERAL";"TAB2",#N/A,TRUE,"GENERAL";"TAB3",#N/A,TRUE,"GENERAL";"TAB4",#N/A,TRUE,"GENERAL";"TAB5",#N/A,TRUE,"GENERAL"}</definedName>
    <definedName name="______m6" localSheetId="19">{"TAB1",#N/A,TRUE,"GENERAL";"TAB2",#N/A,TRUE,"GENERAL";"TAB3",#N/A,TRUE,"GENERAL";"TAB4",#N/A,TRUE,"GENERAL";"TAB5",#N/A,TRUE,"GENERAL"}</definedName>
    <definedName name="______m6" localSheetId="20">{"TAB1",#N/A,TRUE,"GENERAL";"TAB2",#N/A,TRUE,"GENERAL";"TAB3",#N/A,TRUE,"GENERAL";"TAB4",#N/A,TRUE,"GENERAL";"TAB5",#N/A,TRUE,"GENERAL"}</definedName>
    <definedName name="______m6" localSheetId="25">{"TAB1",#N/A,TRUE,"GENERAL";"TAB2",#N/A,TRUE,"GENERAL";"TAB3",#N/A,TRUE,"GENERAL";"TAB4",#N/A,TRUE,"GENERAL";"TAB5",#N/A,TRUE,"GENERAL"}</definedName>
    <definedName name="______m6" localSheetId="33">{"TAB1",#N/A,TRUE,"GENERAL";"TAB2",#N/A,TRUE,"GENERAL";"TAB3",#N/A,TRUE,"GENERAL";"TAB4",#N/A,TRUE,"GENERAL";"TAB5",#N/A,TRUE,"GENERAL"}</definedName>
    <definedName name="______m6" localSheetId="34">{"TAB1",#N/A,TRUE,"GENERAL";"TAB2",#N/A,TRUE,"GENERAL";"TAB3",#N/A,TRUE,"GENERAL";"TAB4",#N/A,TRUE,"GENERAL";"TAB5",#N/A,TRUE,"GENERAL"}</definedName>
    <definedName name="______m6">{"TAB1",#N/A,TRUE,"GENERAL";"TAB2",#N/A,TRUE,"GENERAL";"TAB3",#N/A,TRUE,"GENERAL";"TAB4",#N/A,TRUE,"GENERAL";"TAB5",#N/A,TRUE,"GENERAL"}</definedName>
    <definedName name="______m7" localSheetId="14">{"TAB1",#N/A,TRUE,"GENERAL";"TAB2",#N/A,TRUE,"GENERAL";"TAB3",#N/A,TRUE,"GENERAL";"TAB4",#N/A,TRUE,"GENERAL";"TAB5",#N/A,TRUE,"GENERAL"}</definedName>
    <definedName name="______m7" localSheetId="19">{"TAB1",#N/A,TRUE,"GENERAL";"TAB2",#N/A,TRUE,"GENERAL";"TAB3",#N/A,TRUE,"GENERAL";"TAB4",#N/A,TRUE,"GENERAL";"TAB5",#N/A,TRUE,"GENERAL"}</definedName>
    <definedName name="______m7" localSheetId="20">{"TAB1",#N/A,TRUE,"GENERAL";"TAB2",#N/A,TRUE,"GENERAL";"TAB3",#N/A,TRUE,"GENERAL";"TAB4",#N/A,TRUE,"GENERAL";"TAB5",#N/A,TRUE,"GENERAL"}</definedName>
    <definedName name="______m7" localSheetId="25">{"TAB1",#N/A,TRUE,"GENERAL";"TAB2",#N/A,TRUE,"GENERAL";"TAB3",#N/A,TRUE,"GENERAL";"TAB4",#N/A,TRUE,"GENERAL";"TAB5",#N/A,TRUE,"GENERAL"}</definedName>
    <definedName name="______m7" localSheetId="33">{"TAB1",#N/A,TRUE,"GENERAL";"TAB2",#N/A,TRUE,"GENERAL";"TAB3",#N/A,TRUE,"GENERAL";"TAB4",#N/A,TRUE,"GENERAL";"TAB5",#N/A,TRUE,"GENERAL"}</definedName>
    <definedName name="______m7" localSheetId="34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 localSheetId="14">{"via1",#N/A,TRUE,"general";"via2",#N/A,TRUE,"general";"via3",#N/A,TRUE,"general"}</definedName>
    <definedName name="______m8" localSheetId="19">{"via1",#N/A,TRUE,"general";"via2",#N/A,TRUE,"general";"via3",#N/A,TRUE,"general"}</definedName>
    <definedName name="______m8" localSheetId="20">{"via1",#N/A,TRUE,"general";"via2",#N/A,TRUE,"general";"via3",#N/A,TRUE,"general"}</definedName>
    <definedName name="______m8" localSheetId="25">{"via1",#N/A,TRUE,"general";"via2",#N/A,TRUE,"general";"via3",#N/A,TRUE,"general"}</definedName>
    <definedName name="______m8" localSheetId="33">{"via1",#N/A,TRUE,"general";"via2",#N/A,TRUE,"general";"via3",#N/A,TRUE,"general"}</definedName>
    <definedName name="______m8" localSheetId="34">{"via1",#N/A,TRUE,"general";"via2",#N/A,TRUE,"general";"via3",#N/A,TRUE,"general"}</definedName>
    <definedName name="______m8">{"via1",#N/A,TRUE,"general";"via2",#N/A,TRUE,"general";"via3",#N/A,TRUE,"general"}</definedName>
    <definedName name="______m9" localSheetId="14">{"via1",#N/A,TRUE,"general";"via2",#N/A,TRUE,"general";"via3",#N/A,TRUE,"general"}</definedName>
    <definedName name="______m9" localSheetId="19">{"via1",#N/A,TRUE,"general";"via2",#N/A,TRUE,"general";"via3",#N/A,TRUE,"general"}</definedName>
    <definedName name="______m9" localSheetId="20">{"via1",#N/A,TRUE,"general";"via2",#N/A,TRUE,"general";"via3",#N/A,TRUE,"general"}</definedName>
    <definedName name="______m9" localSheetId="25">{"via1",#N/A,TRUE,"general";"via2",#N/A,TRUE,"general";"via3",#N/A,TRUE,"general"}</definedName>
    <definedName name="______m9" localSheetId="33">{"via1",#N/A,TRUE,"general";"via2",#N/A,TRUE,"general";"via3",#N/A,TRUE,"general"}</definedName>
    <definedName name="______m9" localSheetId="34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mez80">#REF!</definedName>
    <definedName name="______n3" localSheetId="14">{"TAB1",#N/A,TRUE,"GENERAL";"TAB2",#N/A,TRUE,"GENERAL";"TAB3",#N/A,TRUE,"GENERAL";"TAB4",#N/A,TRUE,"GENERAL";"TAB5",#N/A,TRUE,"GENERAL"}</definedName>
    <definedName name="______n3" localSheetId="19">{"TAB1",#N/A,TRUE,"GENERAL";"TAB2",#N/A,TRUE,"GENERAL";"TAB3",#N/A,TRUE,"GENERAL";"TAB4",#N/A,TRUE,"GENERAL";"TAB5",#N/A,TRUE,"GENERAL"}</definedName>
    <definedName name="______n3" localSheetId="20">{"TAB1",#N/A,TRUE,"GENERAL";"TAB2",#N/A,TRUE,"GENERAL";"TAB3",#N/A,TRUE,"GENERAL";"TAB4",#N/A,TRUE,"GENERAL";"TAB5",#N/A,TRUE,"GENERAL"}</definedName>
    <definedName name="______n3" localSheetId="25">{"TAB1",#N/A,TRUE,"GENERAL";"TAB2",#N/A,TRUE,"GENERAL";"TAB3",#N/A,TRUE,"GENERAL";"TAB4",#N/A,TRUE,"GENERAL";"TAB5",#N/A,TRUE,"GENERAL"}</definedName>
    <definedName name="______n3" localSheetId="33">{"TAB1",#N/A,TRUE,"GENERAL";"TAB2",#N/A,TRUE,"GENERAL";"TAB3",#N/A,TRUE,"GENERAL";"TAB4",#N/A,TRUE,"GENERAL";"TAB5",#N/A,TRUE,"GENERAL"}</definedName>
    <definedName name="______n3" localSheetId="34">{"TAB1",#N/A,TRUE,"GENERAL";"TAB2",#N/A,TRUE,"GENERAL";"TAB3",#N/A,TRUE,"GENERAL";"TAB4",#N/A,TRUE,"GENERAL";"TAB5",#N/A,TRUE,"GENERAL"}</definedName>
    <definedName name="______n3">{"TAB1",#N/A,TRUE,"GENERAL";"TAB2",#N/A,TRUE,"GENERAL";"TAB3",#N/A,TRUE,"GENERAL";"TAB4",#N/A,TRUE,"GENERAL";"TAB5",#N/A,TRUE,"GENERAL"}</definedName>
    <definedName name="______n4" localSheetId="14">{"via1",#N/A,TRUE,"general";"via2",#N/A,TRUE,"general";"via3",#N/A,TRUE,"general"}</definedName>
    <definedName name="______n4" localSheetId="19">{"via1",#N/A,TRUE,"general";"via2",#N/A,TRUE,"general";"via3",#N/A,TRUE,"general"}</definedName>
    <definedName name="______n4" localSheetId="20">{"via1",#N/A,TRUE,"general";"via2",#N/A,TRUE,"general";"via3",#N/A,TRUE,"general"}</definedName>
    <definedName name="______n4" localSheetId="25">{"via1",#N/A,TRUE,"general";"via2",#N/A,TRUE,"general";"via3",#N/A,TRUE,"general"}</definedName>
    <definedName name="______n4" localSheetId="33">{"via1",#N/A,TRUE,"general";"via2",#N/A,TRUE,"general";"via3",#N/A,TRUE,"general"}</definedName>
    <definedName name="______n4" localSheetId="34">{"via1",#N/A,TRUE,"general";"via2",#N/A,TRUE,"general";"via3",#N/A,TRUE,"general"}</definedName>
    <definedName name="______n4">{"via1",#N/A,TRUE,"general";"via2",#N/A,TRUE,"general";"via3",#N/A,TRUE,"general"}</definedName>
    <definedName name="______n5" localSheetId="14">{"TAB1",#N/A,TRUE,"GENERAL";"TAB2",#N/A,TRUE,"GENERAL";"TAB3",#N/A,TRUE,"GENERAL";"TAB4",#N/A,TRUE,"GENERAL";"TAB5",#N/A,TRUE,"GENERAL"}</definedName>
    <definedName name="______n5" localSheetId="19">{"TAB1",#N/A,TRUE,"GENERAL";"TAB2",#N/A,TRUE,"GENERAL";"TAB3",#N/A,TRUE,"GENERAL";"TAB4",#N/A,TRUE,"GENERAL";"TAB5",#N/A,TRUE,"GENERAL"}</definedName>
    <definedName name="______n5" localSheetId="20">{"TAB1",#N/A,TRUE,"GENERAL";"TAB2",#N/A,TRUE,"GENERAL";"TAB3",#N/A,TRUE,"GENERAL";"TAB4",#N/A,TRUE,"GENERAL";"TAB5",#N/A,TRUE,"GENERAL"}</definedName>
    <definedName name="______n5" localSheetId="25">{"TAB1",#N/A,TRUE,"GENERAL";"TAB2",#N/A,TRUE,"GENERAL";"TAB3",#N/A,TRUE,"GENERAL";"TAB4",#N/A,TRUE,"GENERAL";"TAB5",#N/A,TRUE,"GENERAL"}</definedName>
    <definedName name="______n5" localSheetId="33">{"TAB1",#N/A,TRUE,"GENERAL";"TAB2",#N/A,TRUE,"GENERAL";"TAB3",#N/A,TRUE,"GENERAL";"TAB4",#N/A,TRUE,"GENERAL";"TAB5",#N/A,TRUE,"GENERAL"}</definedName>
    <definedName name="______n5" localSheetId="34">{"TAB1",#N/A,TRUE,"GENERAL";"TAB2",#N/A,TRUE,"GENERAL";"TAB3",#N/A,TRUE,"GENERAL";"TAB4",#N/A,TRUE,"GENERAL";"TAB5",#N/A,TRUE,"GENERAL"}</definedName>
    <definedName name="______n5">{"TAB1",#N/A,TRUE,"GENERAL";"TAB2",#N/A,TRUE,"GENERAL";"TAB3",#N/A,TRUE,"GENERAL";"TAB4",#N/A,TRUE,"GENERAL";"TAB5",#N/A,TRUE,"GENERAL"}</definedName>
    <definedName name="______nyn7" localSheetId="14">{"via1",#N/A,TRUE,"general";"via2",#N/A,TRUE,"general";"via3",#N/A,TRUE,"general"}</definedName>
    <definedName name="______nyn7" localSheetId="19">{"via1",#N/A,TRUE,"general";"via2",#N/A,TRUE,"general";"via3",#N/A,TRUE,"general"}</definedName>
    <definedName name="______nyn7" localSheetId="20">{"via1",#N/A,TRUE,"general";"via2",#N/A,TRUE,"general";"via3",#N/A,TRUE,"general"}</definedName>
    <definedName name="______nyn7" localSheetId="25">{"via1",#N/A,TRUE,"general";"via2",#N/A,TRUE,"general";"via3",#N/A,TRUE,"general"}</definedName>
    <definedName name="______nyn7" localSheetId="33">{"via1",#N/A,TRUE,"general";"via2",#N/A,TRUE,"general";"via3",#N/A,TRUE,"general"}</definedName>
    <definedName name="______nyn7" localSheetId="34">{"via1",#N/A,TRUE,"general";"via2",#N/A,TRUE,"general";"via3",#N/A,TRUE,"general"}</definedName>
    <definedName name="______nyn7">{"via1",#N/A,TRUE,"general";"via2",#N/A,TRUE,"general";"via3",#N/A,TRUE,"general"}</definedName>
    <definedName name="______o4" localSheetId="14">{"via1",#N/A,TRUE,"general";"via2",#N/A,TRUE,"general";"via3",#N/A,TRUE,"general"}</definedName>
    <definedName name="______o4" localSheetId="19">{"via1",#N/A,TRUE,"general";"via2",#N/A,TRUE,"general";"via3",#N/A,TRUE,"general"}</definedName>
    <definedName name="______o4" localSheetId="20">{"via1",#N/A,TRUE,"general";"via2",#N/A,TRUE,"general";"via3",#N/A,TRUE,"general"}</definedName>
    <definedName name="______o4" localSheetId="25">{"via1",#N/A,TRUE,"general";"via2",#N/A,TRUE,"general";"via3",#N/A,TRUE,"general"}</definedName>
    <definedName name="______o4" localSheetId="33">{"via1",#N/A,TRUE,"general";"via2",#N/A,TRUE,"general";"via3",#N/A,TRUE,"general"}</definedName>
    <definedName name="______o4" localSheetId="34">{"via1",#N/A,TRUE,"general";"via2",#N/A,TRUE,"general";"via3",#N/A,TRUE,"general"}</definedName>
    <definedName name="______o4">{"via1",#N/A,TRUE,"general";"via2",#N/A,TRUE,"general";"via3",#N/A,TRUE,"general"}</definedName>
    <definedName name="______o5" localSheetId="14">{"TAB1",#N/A,TRUE,"GENERAL";"TAB2",#N/A,TRUE,"GENERAL";"TAB3",#N/A,TRUE,"GENERAL";"TAB4",#N/A,TRUE,"GENERAL";"TAB5",#N/A,TRUE,"GENERAL"}</definedName>
    <definedName name="______o5" localSheetId="19">{"TAB1",#N/A,TRUE,"GENERAL";"TAB2",#N/A,TRUE,"GENERAL";"TAB3",#N/A,TRUE,"GENERAL";"TAB4",#N/A,TRUE,"GENERAL";"TAB5",#N/A,TRUE,"GENERAL"}</definedName>
    <definedName name="______o5" localSheetId="20">{"TAB1",#N/A,TRUE,"GENERAL";"TAB2",#N/A,TRUE,"GENERAL";"TAB3",#N/A,TRUE,"GENERAL";"TAB4",#N/A,TRUE,"GENERAL";"TAB5",#N/A,TRUE,"GENERAL"}</definedName>
    <definedName name="______o5" localSheetId="25">{"TAB1",#N/A,TRUE,"GENERAL";"TAB2",#N/A,TRUE,"GENERAL";"TAB3",#N/A,TRUE,"GENERAL";"TAB4",#N/A,TRUE,"GENERAL";"TAB5",#N/A,TRUE,"GENERAL"}</definedName>
    <definedName name="______o5" localSheetId="33">{"TAB1",#N/A,TRUE,"GENERAL";"TAB2",#N/A,TRUE,"GENERAL";"TAB3",#N/A,TRUE,"GENERAL";"TAB4",#N/A,TRUE,"GENERAL";"TAB5",#N/A,TRUE,"GENERAL"}</definedName>
    <definedName name="______o5" localSheetId="34">{"TAB1",#N/A,TRUE,"GENERAL";"TAB2",#N/A,TRUE,"GENERAL";"TAB3",#N/A,TRUE,"GENERAL";"TAB4",#N/A,TRUE,"GENERAL";"TAB5",#N/A,TRUE,"GENERAL"}</definedName>
    <definedName name="______o5">{"TAB1",#N/A,TRUE,"GENERAL";"TAB2",#N/A,TRUE,"GENERAL";"TAB3",#N/A,TRUE,"GENERAL";"TAB4",#N/A,TRUE,"GENERAL";"TAB5",#N/A,TRUE,"GENERAL"}</definedName>
    <definedName name="______o6" localSheetId="14">{"TAB1",#N/A,TRUE,"GENERAL";"TAB2",#N/A,TRUE,"GENERAL";"TAB3",#N/A,TRUE,"GENERAL";"TAB4",#N/A,TRUE,"GENERAL";"TAB5",#N/A,TRUE,"GENERAL"}</definedName>
    <definedName name="______o6" localSheetId="19">{"TAB1",#N/A,TRUE,"GENERAL";"TAB2",#N/A,TRUE,"GENERAL";"TAB3",#N/A,TRUE,"GENERAL";"TAB4",#N/A,TRUE,"GENERAL";"TAB5",#N/A,TRUE,"GENERAL"}</definedName>
    <definedName name="______o6" localSheetId="20">{"TAB1",#N/A,TRUE,"GENERAL";"TAB2",#N/A,TRUE,"GENERAL";"TAB3",#N/A,TRUE,"GENERAL";"TAB4",#N/A,TRUE,"GENERAL";"TAB5",#N/A,TRUE,"GENERAL"}</definedName>
    <definedName name="______o6" localSheetId="25">{"TAB1",#N/A,TRUE,"GENERAL";"TAB2",#N/A,TRUE,"GENERAL";"TAB3",#N/A,TRUE,"GENERAL";"TAB4",#N/A,TRUE,"GENERAL";"TAB5",#N/A,TRUE,"GENERAL"}</definedName>
    <definedName name="______o6" localSheetId="33">{"TAB1",#N/A,TRUE,"GENERAL";"TAB2",#N/A,TRUE,"GENERAL";"TAB3",#N/A,TRUE,"GENERAL";"TAB4",#N/A,TRUE,"GENERAL";"TAB5",#N/A,TRUE,"GENERAL"}</definedName>
    <definedName name="______o6" localSheetId="34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 localSheetId="14">{"TAB1",#N/A,TRUE,"GENERAL";"TAB2",#N/A,TRUE,"GENERAL";"TAB3",#N/A,TRUE,"GENERAL";"TAB4",#N/A,TRUE,"GENERAL";"TAB5",#N/A,TRUE,"GENERAL"}</definedName>
    <definedName name="______o7" localSheetId="19">{"TAB1",#N/A,TRUE,"GENERAL";"TAB2",#N/A,TRUE,"GENERAL";"TAB3",#N/A,TRUE,"GENERAL";"TAB4",#N/A,TRUE,"GENERAL";"TAB5",#N/A,TRUE,"GENERAL"}</definedName>
    <definedName name="______o7" localSheetId="20">{"TAB1",#N/A,TRUE,"GENERAL";"TAB2",#N/A,TRUE,"GENERAL";"TAB3",#N/A,TRUE,"GENERAL";"TAB4",#N/A,TRUE,"GENERAL";"TAB5",#N/A,TRUE,"GENERAL"}</definedName>
    <definedName name="______o7" localSheetId="25">{"TAB1",#N/A,TRUE,"GENERAL";"TAB2",#N/A,TRUE,"GENERAL";"TAB3",#N/A,TRUE,"GENERAL";"TAB4",#N/A,TRUE,"GENERAL";"TAB5",#N/A,TRUE,"GENERAL"}</definedName>
    <definedName name="______o7" localSheetId="33">{"TAB1",#N/A,TRUE,"GENERAL";"TAB2",#N/A,TRUE,"GENERAL";"TAB3",#N/A,TRUE,"GENERAL";"TAB4",#N/A,TRUE,"GENERAL";"TAB5",#N/A,TRUE,"GENERAL"}</definedName>
    <definedName name="______o7" localSheetId="34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 localSheetId="14">{"via1",#N/A,TRUE,"general";"via2",#N/A,TRUE,"general";"via3",#N/A,TRUE,"general"}</definedName>
    <definedName name="______o8" localSheetId="19">{"via1",#N/A,TRUE,"general";"via2",#N/A,TRUE,"general";"via3",#N/A,TRUE,"general"}</definedName>
    <definedName name="______o8" localSheetId="20">{"via1",#N/A,TRUE,"general";"via2",#N/A,TRUE,"general";"via3",#N/A,TRUE,"general"}</definedName>
    <definedName name="______o8" localSheetId="25">{"via1",#N/A,TRUE,"general";"via2",#N/A,TRUE,"general";"via3",#N/A,TRUE,"general"}</definedName>
    <definedName name="______o8" localSheetId="33">{"via1",#N/A,TRUE,"general";"via2",#N/A,TRUE,"general";"via3",#N/A,TRUE,"general"}</definedName>
    <definedName name="______o8" localSheetId="34">{"via1",#N/A,TRUE,"general";"via2",#N/A,TRUE,"general";"via3",#N/A,TRUE,"general"}</definedName>
    <definedName name="______o8">{"via1",#N/A,TRUE,"general";"via2",#N/A,TRUE,"general";"via3",#N/A,TRUE,"general"}</definedName>
    <definedName name="______o9" localSheetId="14">{"TAB1",#N/A,TRUE,"GENERAL";"TAB2",#N/A,TRUE,"GENERAL";"TAB3",#N/A,TRUE,"GENERAL";"TAB4",#N/A,TRUE,"GENERAL";"TAB5",#N/A,TRUE,"GENERAL"}</definedName>
    <definedName name="______o9" localSheetId="19">{"TAB1",#N/A,TRUE,"GENERAL";"TAB2",#N/A,TRUE,"GENERAL";"TAB3",#N/A,TRUE,"GENERAL";"TAB4",#N/A,TRUE,"GENERAL";"TAB5",#N/A,TRUE,"GENERAL"}</definedName>
    <definedName name="______o9" localSheetId="20">{"TAB1",#N/A,TRUE,"GENERAL";"TAB2",#N/A,TRUE,"GENERAL";"TAB3",#N/A,TRUE,"GENERAL";"TAB4",#N/A,TRUE,"GENERAL";"TAB5",#N/A,TRUE,"GENERAL"}</definedName>
    <definedName name="______o9" localSheetId="25">{"TAB1",#N/A,TRUE,"GENERAL";"TAB2",#N/A,TRUE,"GENERAL";"TAB3",#N/A,TRUE,"GENERAL";"TAB4",#N/A,TRUE,"GENERAL";"TAB5",#N/A,TRUE,"GENERAL"}</definedName>
    <definedName name="______o9" localSheetId="33">{"TAB1",#N/A,TRUE,"GENERAL";"TAB2",#N/A,TRUE,"GENERAL";"TAB3",#N/A,TRUE,"GENERAL";"TAB4",#N/A,TRUE,"GENERAL";"TAB5",#N/A,TRUE,"GENERAL"}</definedName>
    <definedName name="______o9" localSheetId="34">{"TAB1",#N/A,TRUE,"GENERAL";"TAB2",#N/A,TRUE,"GENERAL";"TAB3",#N/A,TRUE,"GENERAL";"TAB4",#N/A,TRUE,"GENERAL";"TAB5",#N/A,TRUE,"GENERAL"}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 localSheetId="14">{"via1",#N/A,TRUE,"general";"via2",#N/A,TRUE,"general";"via3",#N/A,TRUE,"general"}</definedName>
    <definedName name="______p6" localSheetId="19">{"via1",#N/A,TRUE,"general";"via2",#N/A,TRUE,"general";"via3",#N/A,TRUE,"general"}</definedName>
    <definedName name="______p6" localSheetId="20">{"via1",#N/A,TRUE,"general";"via2",#N/A,TRUE,"general";"via3",#N/A,TRUE,"general"}</definedName>
    <definedName name="______p6" localSheetId="25">{"via1",#N/A,TRUE,"general";"via2",#N/A,TRUE,"general";"via3",#N/A,TRUE,"general"}</definedName>
    <definedName name="______p6" localSheetId="33">{"via1",#N/A,TRUE,"general";"via2",#N/A,TRUE,"general";"via3",#N/A,TRUE,"general"}</definedName>
    <definedName name="______p6" localSheetId="34">{"via1",#N/A,TRUE,"general";"via2",#N/A,TRUE,"general";"via3",#N/A,TRUE,"general"}</definedName>
    <definedName name="______p6">{"via1",#N/A,TRUE,"general";"via2",#N/A,TRUE,"general";"via3",#N/A,TRUE,"general"}</definedName>
    <definedName name="______p7" localSheetId="14">{"via1",#N/A,TRUE,"general";"via2",#N/A,TRUE,"general";"via3",#N/A,TRUE,"general"}</definedName>
    <definedName name="______p7" localSheetId="19">{"via1",#N/A,TRUE,"general";"via2",#N/A,TRUE,"general";"via3",#N/A,TRUE,"general"}</definedName>
    <definedName name="______p7" localSheetId="20">{"via1",#N/A,TRUE,"general";"via2",#N/A,TRUE,"general";"via3",#N/A,TRUE,"general"}</definedName>
    <definedName name="______p7" localSheetId="25">{"via1",#N/A,TRUE,"general";"via2",#N/A,TRUE,"general";"via3",#N/A,TRUE,"general"}</definedName>
    <definedName name="______p7" localSheetId="33">{"via1",#N/A,TRUE,"general";"via2",#N/A,TRUE,"general";"via3",#N/A,TRUE,"general"}</definedName>
    <definedName name="______p7" localSheetId="34">{"via1",#N/A,TRUE,"general";"via2",#N/A,TRUE,"general";"via3",#N/A,TRUE,"general"}</definedName>
    <definedName name="______p7">{"via1",#N/A,TRUE,"general";"via2",#N/A,TRUE,"general";"via3",#N/A,TRUE,"general"}</definedName>
    <definedName name="______p8" localSheetId="14">{"TAB1",#N/A,TRUE,"GENERAL";"TAB2",#N/A,TRUE,"GENERAL";"TAB3",#N/A,TRUE,"GENERAL";"TAB4",#N/A,TRUE,"GENERAL";"TAB5",#N/A,TRUE,"GENERAL"}</definedName>
    <definedName name="______p8" localSheetId="19">{"TAB1",#N/A,TRUE,"GENERAL";"TAB2",#N/A,TRUE,"GENERAL";"TAB3",#N/A,TRUE,"GENERAL";"TAB4",#N/A,TRUE,"GENERAL";"TAB5",#N/A,TRUE,"GENERAL"}</definedName>
    <definedName name="______p8" localSheetId="20">{"TAB1",#N/A,TRUE,"GENERAL";"TAB2",#N/A,TRUE,"GENERAL";"TAB3",#N/A,TRUE,"GENERAL";"TAB4",#N/A,TRUE,"GENERAL";"TAB5",#N/A,TRUE,"GENERAL"}</definedName>
    <definedName name="______p8" localSheetId="25">{"TAB1",#N/A,TRUE,"GENERAL";"TAB2",#N/A,TRUE,"GENERAL";"TAB3",#N/A,TRUE,"GENERAL";"TAB4",#N/A,TRUE,"GENERAL";"TAB5",#N/A,TRUE,"GENERAL"}</definedName>
    <definedName name="______p8" localSheetId="33">{"TAB1",#N/A,TRUE,"GENERAL";"TAB2",#N/A,TRUE,"GENERAL";"TAB3",#N/A,TRUE,"GENERAL";"TAB4",#N/A,TRUE,"GENERAL";"TAB5",#N/A,TRUE,"GENERAL"}</definedName>
    <definedName name="______p8" localSheetId="34">{"TAB1",#N/A,TRUE,"GENERAL";"TAB2",#N/A,TRUE,"GENERAL";"TAB3",#N/A,TRUE,"GENERAL";"TAB4",#N/A,TRUE,"GENERAL";"TAB5",#N/A,TRUE,"GENERAL"}</definedName>
    <definedName name="______p8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14">{"TAB1",#N/A,TRUE,"GENERAL";"TAB2",#N/A,TRUE,"GENERAL";"TAB3",#N/A,TRUE,"GENERAL";"TAB4",#N/A,TRUE,"GENERAL";"TAB5",#N/A,TRUE,"GENERAL"}</definedName>
    <definedName name="______r" localSheetId="19">{"TAB1",#N/A,TRUE,"GENERAL";"TAB2",#N/A,TRUE,"GENERAL";"TAB3",#N/A,TRUE,"GENERAL";"TAB4",#N/A,TRUE,"GENERAL";"TAB5",#N/A,TRUE,"GENERAL"}</definedName>
    <definedName name="______r" localSheetId="20">{"TAB1",#N/A,TRUE,"GENERAL";"TAB2",#N/A,TRUE,"GENERAL";"TAB3",#N/A,TRUE,"GENERAL";"TAB4",#N/A,TRUE,"GENERAL";"TAB5",#N/A,TRUE,"GENERAL"}</definedName>
    <definedName name="______r" localSheetId="25">{"TAB1",#N/A,TRUE,"GENERAL";"TAB2",#N/A,TRUE,"GENERAL";"TAB3",#N/A,TRUE,"GENERAL";"TAB4",#N/A,TRUE,"GENERAL";"TAB5",#N/A,TRUE,"GENERAL"}</definedName>
    <definedName name="______r" localSheetId="33">{"TAB1",#N/A,TRUE,"GENERAL";"TAB2",#N/A,TRUE,"GENERAL";"TAB3",#N/A,TRUE,"GENERAL";"TAB4",#N/A,TRUE,"GENERAL";"TAB5",#N/A,TRUE,"GENERAL"}</definedName>
    <definedName name="______r" localSheetId="34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name="______r4r" localSheetId="14">{"via1",#N/A,TRUE,"general";"via2",#N/A,TRUE,"general";"via3",#N/A,TRUE,"general"}</definedName>
    <definedName name="______r4r" localSheetId="19">{"via1",#N/A,TRUE,"general";"via2",#N/A,TRUE,"general";"via3",#N/A,TRUE,"general"}</definedName>
    <definedName name="______r4r" localSheetId="20">{"via1",#N/A,TRUE,"general";"via2",#N/A,TRUE,"general";"via3",#N/A,TRUE,"general"}</definedName>
    <definedName name="______r4r" localSheetId="25">{"via1",#N/A,TRUE,"general";"via2",#N/A,TRUE,"general";"via3",#N/A,TRUE,"general"}</definedName>
    <definedName name="______r4r" localSheetId="33">{"via1",#N/A,TRUE,"general";"via2",#N/A,TRUE,"general";"via3",#N/A,TRUE,"general"}</definedName>
    <definedName name="______r4r" localSheetId="34">{"via1",#N/A,TRUE,"general";"via2",#N/A,TRUE,"general";"via3",#N/A,TRUE,"general"}</definedName>
    <definedName name="______r4r">{"via1",#N/A,TRUE,"general";"via2",#N/A,TRUE,"general";"via3",#N/A,TRUE,"general"}</definedName>
    <definedName name="______rc">#REF!</definedName>
    <definedName name="______rtu6" localSheetId="14">{"via1",#N/A,TRUE,"general";"via2",#N/A,TRUE,"general";"via3",#N/A,TRUE,"general"}</definedName>
    <definedName name="______rtu6" localSheetId="19">{"via1",#N/A,TRUE,"general";"via2",#N/A,TRUE,"general";"via3",#N/A,TRUE,"general"}</definedName>
    <definedName name="______rtu6" localSheetId="20">{"via1",#N/A,TRUE,"general";"via2",#N/A,TRUE,"general";"via3",#N/A,TRUE,"general"}</definedName>
    <definedName name="______rtu6" localSheetId="25">{"via1",#N/A,TRUE,"general";"via2",#N/A,TRUE,"general";"via3",#N/A,TRUE,"general"}</definedName>
    <definedName name="______rtu6" localSheetId="33">{"via1",#N/A,TRUE,"general";"via2",#N/A,TRUE,"general";"via3",#N/A,TRUE,"general"}</definedName>
    <definedName name="______rtu6" localSheetId="34">{"via1",#N/A,TRUE,"general";"via2",#N/A,TRUE,"general";"via3",#N/A,TRUE,"general"}</definedName>
    <definedName name="______rtu6">{"via1",#N/A,TRUE,"general";"via2",#N/A,TRUE,"general";"via3",#N/A,TRUE,"general"}</definedName>
    <definedName name="______s1" localSheetId="14">{"via1",#N/A,TRUE,"general";"via2",#N/A,TRUE,"general";"via3",#N/A,TRUE,"general"}</definedName>
    <definedName name="______s1" localSheetId="19">{"via1",#N/A,TRUE,"general";"via2",#N/A,TRUE,"general";"via3",#N/A,TRUE,"general"}</definedName>
    <definedName name="______s1" localSheetId="20">{"via1",#N/A,TRUE,"general";"via2",#N/A,TRUE,"general";"via3",#N/A,TRUE,"general"}</definedName>
    <definedName name="______s1" localSheetId="25">{"via1",#N/A,TRUE,"general";"via2",#N/A,TRUE,"general";"via3",#N/A,TRUE,"general"}</definedName>
    <definedName name="______s1" localSheetId="33">{"via1",#N/A,TRUE,"general";"via2",#N/A,TRUE,"general";"via3",#N/A,TRUE,"general"}</definedName>
    <definedName name="______s1" localSheetId="34">{"via1",#N/A,TRUE,"general";"via2",#N/A,TRUE,"general";"via3",#N/A,TRUE,"general"}</definedName>
    <definedName name="______s1">{"via1",#N/A,TRUE,"general";"via2",#N/A,TRUE,"general";"via3",#N/A,TRUE,"general"}</definedName>
    <definedName name="______s2" localSheetId="14">{"TAB1",#N/A,TRUE,"GENERAL";"TAB2",#N/A,TRUE,"GENERAL";"TAB3",#N/A,TRUE,"GENERAL";"TAB4",#N/A,TRUE,"GENERAL";"TAB5",#N/A,TRUE,"GENERAL"}</definedName>
    <definedName name="______s2" localSheetId="19">{"TAB1",#N/A,TRUE,"GENERAL";"TAB2",#N/A,TRUE,"GENERAL";"TAB3",#N/A,TRUE,"GENERAL";"TAB4",#N/A,TRUE,"GENERAL";"TAB5",#N/A,TRUE,"GENERAL"}</definedName>
    <definedName name="______s2" localSheetId="20">{"TAB1",#N/A,TRUE,"GENERAL";"TAB2",#N/A,TRUE,"GENERAL";"TAB3",#N/A,TRUE,"GENERAL";"TAB4",#N/A,TRUE,"GENERAL";"TAB5",#N/A,TRUE,"GENERAL"}</definedName>
    <definedName name="______s2" localSheetId="25">{"TAB1",#N/A,TRUE,"GENERAL";"TAB2",#N/A,TRUE,"GENERAL";"TAB3",#N/A,TRUE,"GENERAL";"TAB4",#N/A,TRUE,"GENERAL";"TAB5",#N/A,TRUE,"GENERAL"}</definedName>
    <definedName name="______s2" localSheetId="33">{"TAB1",#N/A,TRUE,"GENERAL";"TAB2",#N/A,TRUE,"GENERAL";"TAB3",#N/A,TRUE,"GENERAL";"TAB4",#N/A,TRUE,"GENERAL";"TAB5",#N/A,TRUE,"GENERAL"}</definedName>
    <definedName name="______s2" localSheetId="34">{"TAB1",#N/A,TRUE,"GENERAL";"TAB2",#N/A,TRUE,"GENERAL";"TAB3",#N/A,TRUE,"GENERAL";"TAB4",#N/A,TRUE,"GENERAL";"TAB5",#N/A,TRUE,"GENERAL"}</definedName>
    <definedName name="______s2">{"TAB1",#N/A,TRUE,"GENERAL";"TAB2",#N/A,TRUE,"GENERAL";"TAB3",#N/A,TRUE,"GENERAL";"TAB4",#N/A,TRUE,"GENERAL";"TAB5",#N/A,TRUE,"GENERAL"}</definedName>
    <definedName name="______s3" localSheetId="14">{"TAB1",#N/A,TRUE,"GENERAL";"TAB2",#N/A,TRUE,"GENERAL";"TAB3",#N/A,TRUE,"GENERAL";"TAB4",#N/A,TRUE,"GENERAL";"TAB5",#N/A,TRUE,"GENERAL"}</definedName>
    <definedName name="______s3" localSheetId="19">{"TAB1",#N/A,TRUE,"GENERAL";"TAB2",#N/A,TRUE,"GENERAL";"TAB3",#N/A,TRUE,"GENERAL";"TAB4",#N/A,TRUE,"GENERAL";"TAB5",#N/A,TRUE,"GENERAL"}</definedName>
    <definedName name="______s3" localSheetId="20">{"TAB1",#N/A,TRUE,"GENERAL";"TAB2",#N/A,TRUE,"GENERAL";"TAB3",#N/A,TRUE,"GENERAL";"TAB4",#N/A,TRUE,"GENERAL";"TAB5",#N/A,TRUE,"GENERAL"}</definedName>
    <definedName name="______s3" localSheetId="25">{"TAB1",#N/A,TRUE,"GENERAL";"TAB2",#N/A,TRUE,"GENERAL";"TAB3",#N/A,TRUE,"GENERAL";"TAB4",#N/A,TRUE,"GENERAL";"TAB5",#N/A,TRUE,"GENERAL"}</definedName>
    <definedName name="______s3" localSheetId="33">{"TAB1",#N/A,TRUE,"GENERAL";"TAB2",#N/A,TRUE,"GENERAL";"TAB3",#N/A,TRUE,"GENERAL";"TAB4",#N/A,TRUE,"GENERAL";"TAB5",#N/A,TRUE,"GENERAL"}</definedName>
    <definedName name="______s3" localSheetId="34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 localSheetId="14">{"via1",#N/A,TRUE,"general";"via2",#N/A,TRUE,"general";"via3",#N/A,TRUE,"general"}</definedName>
    <definedName name="______s4" localSheetId="19">{"via1",#N/A,TRUE,"general";"via2",#N/A,TRUE,"general";"via3",#N/A,TRUE,"general"}</definedName>
    <definedName name="______s4" localSheetId="20">{"via1",#N/A,TRUE,"general";"via2",#N/A,TRUE,"general";"via3",#N/A,TRUE,"general"}</definedName>
    <definedName name="______s4" localSheetId="25">{"via1",#N/A,TRUE,"general";"via2",#N/A,TRUE,"general";"via3",#N/A,TRUE,"general"}</definedName>
    <definedName name="______s4" localSheetId="33">{"via1",#N/A,TRUE,"general";"via2",#N/A,TRUE,"general";"via3",#N/A,TRUE,"general"}</definedName>
    <definedName name="______s4" localSheetId="34">{"via1",#N/A,TRUE,"general";"via2",#N/A,TRUE,"general";"via3",#N/A,TRUE,"general"}</definedName>
    <definedName name="______s4">{"via1",#N/A,TRUE,"general";"via2",#N/A,TRUE,"general";"via3",#N/A,TRUE,"general"}</definedName>
    <definedName name="______s5" localSheetId="14">{"via1",#N/A,TRUE,"general";"via2",#N/A,TRUE,"general";"via3",#N/A,TRUE,"general"}</definedName>
    <definedName name="______s5" localSheetId="19">{"via1",#N/A,TRUE,"general";"via2",#N/A,TRUE,"general";"via3",#N/A,TRUE,"general"}</definedName>
    <definedName name="______s5" localSheetId="20">{"via1",#N/A,TRUE,"general";"via2",#N/A,TRUE,"general";"via3",#N/A,TRUE,"general"}</definedName>
    <definedName name="______s5" localSheetId="25">{"via1",#N/A,TRUE,"general";"via2",#N/A,TRUE,"general";"via3",#N/A,TRUE,"general"}</definedName>
    <definedName name="______s5" localSheetId="33">{"via1",#N/A,TRUE,"general";"via2",#N/A,TRUE,"general";"via3",#N/A,TRUE,"general"}</definedName>
    <definedName name="______s5" localSheetId="34">{"via1",#N/A,TRUE,"general";"via2",#N/A,TRUE,"general";"via3",#N/A,TRUE,"general"}</definedName>
    <definedName name="______s5">{"via1",#N/A,TRUE,"general";"via2",#N/A,TRUE,"general";"via3",#N/A,TRUE,"general"}</definedName>
    <definedName name="______s6" localSheetId="14">{"TAB1",#N/A,TRUE,"GENERAL";"TAB2",#N/A,TRUE,"GENERAL";"TAB3",#N/A,TRUE,"GENERAL";"TAB4",#N/A,TRUE,"GENERAL";"TAB5",#N/A,TRUE,"GENERAL"}</definedName>
    <definedName name="______s6" localSheetId="19">{"TAB1",#N/A,TRUE,"GENERAL";"TAB2",#N/A,TRUE,"GENERAL";"TAB3",#N/A,TRUE,"GENERAL";"TAB4",#N/A,TRUE,"GENERAL";"TAB5",#N/A,TRUE,"GENERAL"}</definedName>
    <definedName name="______s6" localSheetId="20">{"TAB1",#N/A,TRUE,"GENERAL";"TAB2",#N/A,TRUE,"GENERAL";"TAB3",#N/A,TRUE,"GENERAL";"TAB4",#N/A,TRUE,"GENERAL";"TAB5",#N/A,TRUE,"GENERAL"}</definedName>
    <definedName name="______s6" localSheetId="25">{"TAB1",#N/A,TRUE,"GENERAL";"TAB2",#N/A,TRUE,"GENERAL";"TAB3",#N/A,TRUE,"GENERAL";"TAB4",#N/A,TRUE,"GENERAL";"TAB5",#N/A,TRUE,"GENERAL"}</definedName>
    <definedName name="______s6" localSheetId="33">{"TAB1",#N/A,TRUE,"GENERAL";"TAB2",#N/A,TRUE,"GENERAL";"TAB3",#N/A,TRUE,"GENERAL";"TAB4",#N/A,TRUE,"GENERAL";"TAB5",#N/A,TRUE,"GENERAL"}</definedName>
    <definedName name="______s6" localSheetId="34">{"TAB1",#N/A,TRUE,"GENERAL";"TAB2",#N/A,TRUE,"GENERAL";"TAB3",#N/A,TRUE,"GENERAL";"TAB4",#N/A,TRUE,"GENERAL";"TAB5",#N/A,TRUE,"GENERAL"}</definedName>
    <definedName name="______s6">{"TAB1",#N/A,TRUE,"GENERAL";"TAB2",#N/A,TRUE,"GENERAL";"TAB3",#N/A,TRUE,"GENERAL";"TAB4",#N/A,TRUE,"GENERAL";"TAB5",#N/A,TRUE,"GENERAL"}</definedName>
    <definedName name="______s7" localSheetId="14">{"via1",#N/A,TRUE,"general";"via2",#N/A,TRUE,"general";"via3",#N/A,TRUE,"general"}</definedName>
    <definedName name="______s7" localSheetId="19">{"via1",#N/A,TRUE,"general";"via2",#N/A,TRUE,"general";"via3",#N/A,TRUE,"general"}</definedName>
    <definedName name="______s7" localSheetId="20">{"via1",#N/A,TRUE,"general";"via2",#N/A,TRUE,"general";"via3",#N/A,TRUE,"general"}</definedName>
    <definedName name="______s7" localSheetId="25">{"via1",#N/A,TRUE,"general";"via2",#N/A,TRUE,"general";"via3",#N/A,TRUE,"general"}</definedName>
    <definedName name="______s7" localSheetId="33">{"via1",#N/A,TRUE,"general";"via2",#N/A,TRUE,"general";"via3",#N/A,TRUE,"general"}</definedName>
    <definedName name="______s7" localSheetId="34">{"via1",#N/A,TRUE,"general";"via2",#N/A,TRUE,"general";"via3",#N/A,TRUE,"general"}</definedName>
    <definedName name="______s7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localSheetId="14">{"TAB1",#N/A,TRUE,"GENERAL";"TAB2",#N/A,TRUE,"GENERAL";"TAB3",#N/A,TRUE,"GENERAL";"TAB4",#N/A,TRUE,"GENERAL";"TAB5",#N/A,TRUE,"GENERAL"}</definedName>
    <definedName name="______t3" localSheetId="19">{"TAB1",#N/A,TRUE,"GENERAL";"TAB2",#N/A,TRUE,"GENERAL";"TAB3",#N/A,TRUE,"GENERAL";"TAB4",#N/A,TRUE,"GENERAL";"TAB5",#N/A,TRUE,"GENERAL"}</definedName>
    <definedName name="______t3" localSheetId="20">{"TAB1",#N/A,TRUE,"GENERAL";"TAB2",#N/A,TRUE,"GENERAL";"TAB3",#N/A,TRUE,"GENERAL";"TAB4",#N/A,TRUE,"GENERAL";"TAB5",#N/A,TRUE,"GENERAL"}</definedName>
    <definedName name="______t3" localSheetId="25">{"TAB1",#N/A,TRUE,"GENERAL";"TAB2",#N/A,TRUE,"GENERAL";"TAB3",#N/A,TRUE,"GENERAL";"TAB4",#N/A,TRUE,"GENERAL";"TAB5",#N/A,TRUE,"GENERAL"}</definedName>
    <definedName name="______t3" localSheetId="33">{"TAB1",#N/A,TRUE,"GENERAL";"TAB2",#N/A,TRUE,"GENERAL";"TAB3",#N/A,TRUE,"GENERAL";"TAB4",#N/A,TRUE,"GENERAL";"TAB5",#N/A,TRUE,"GENERAL"}</definedName>
    <definedName name="______t3" localSheetId="34">{"TAB1",#N/A,TRUE,"GENERAL";"TAB2",#N/A,TRUE,"GENERAL";"TAB3",#N/A,TRUE,"GENERAL";"TAB4",#N/A,TRUE,"GENERAL";"TAB5",#N/A,TRUE,"GENERAL"}</definedName>
    <definedName name="______t3">{"TAB1",#N/A,TRUE,"GENERAL";"TAB2",#N/A,TRUE,"GENERAL";"TAB3",#N/A,TRUE,"GENERAL";"TAB4",#N/A,TRUE,"GENERAL";"TAB5",#N/A,TRUE,"GENERAL"}</definedName>
    <definedName name="______t4" localSheetId="14">{"via1",#N/A,TRUE,"general";"via2",#N/A,TRUE,"general";"via3",#N/A,TRUE,"general"}</definedName>
    <definedName name="______t4" localSheetId="19">{"via1",#N/A,TRUE,"general";"via2",#N/A,TRUE,"general";"via3",#N/A,TRUE,"general"}</definedName>
    <definedName name="______t4" localSheetId="20">{"via1",#N/A,TRUE,"general";"via2",#N/A,TRUE,"general";"via3",#N/A,TRUE,"general"}</definedName>
    <definedName name="______t4" localSheetId="25">{"via1",#N/A,TRUE,"general";"via2",#N/A,TRUE,"general";"via3",#N/A,TRUE,"general"}</definedName>
    <definedName name="______t4" localSheetId="33">{"via1",#N/A,TRUE,"general";"via2",#N/A,TRUE,"general";"via3",#N/A,TRUE,"general"}</definedName>
    <definedName name="______t4" localSheetId="34">{"via1",#N/A,TRUE,"general";"via2",#N/A,TRUE,"general";"via3",#N/A,TRUE,"general"}</definedName>
    <definedName name="______t4">{"via1",#N/A,TRUE,"general";"via2",#N/A,TRUE,"general";"via3",#N/A,TRUE,"general"}</definedName>
    <definedName name="______t5" localSheetId="14">{"TAB1",#N/A,TRUE,"GENERAL";"TAB2",#N/A,TRUE,"GENERAL";"TAB3",#N/A,TRUE,"GENERAL";"TAB4",#N/A,TRUE,"GENERAL";"TAB5",#N/A,TRUE,"GENERAL"}</definedName>
    <definedName name="______t5" localSheetId="19">{"TAB1",#N/A,TRUE,"GENERAL";"TAB2",#N/A,TRUE,"GENERAL";"TAB3",#N/A,TRUE,"GENERAL";"TAB4",#N/A,TRUE,"GENERAL";"TAB5",#N/A,TRUE,"GENERAL"}</definedName>
    <definedName name="______t5" localSheetId="20">{"TAB1",#N/A,TRUE,"GENERAL";"TAB2",#N/A,TRUE,"GENERAL";"TAB3",#N/A,TRUE,"GENERAL";"TAB4",#N/A,TRUE,"GENERAL";"TAB5",#N/A,TRUE,"GENERAL"}</definedName>
    <definedName name="______t5" localSheetId="25">{"TAB1",#N/A,TRUE,"GENERAL";"TAB2",#N/A,TRUE,"GENERAL";"TAB3",#N/A,TRUE,"GENERAL";"TAB4",#N/A,TRUE,"GENERAL";"TAB5",#N/A,TRUE,"GENERAL"}</definedName>
    <definedName name="______t5" localSheetId="33">{"TAB1",#N/A,TRUE,"GENERAL";"TAB2",#N/A,TRUE,"GENERAL";"TAB3",#N/A,TRUE,"GENERAL";"TAB4",#N/A,TRUE,"GENERAL";"TAB5",#N/A,TRUE,"GENERAL"}</definedName>
    <definedName name="______t5" localSheetId="34">{"TAB1",#N/A,TRUE,"GENERAL";"TAB2",#N/A,TRUE,"GENERAL";"TAB3",#N/A,TRUE,"GENERAL";"TAB4",#N/A,TRUE,"GENERAL";"TAB5",#N/A,TRUE,"GENERAL"}</definedName>
    <definedName name="______t5">{"TAB1",#N/A,TRUE,"GENERAL";"TAB2",#N/A,TRUE,"GENERAL";"TAB3",#N/A,TRUE,"GENERAL";"TAB4",#N/A,TRUE,"GENERAL";"TAB5",#N/A,TRUE,"GENERAL"}</definedName>
    <definedName name="______t6" localSheetId="14">{"via1",#N/A,TRUE,"general";"via2",#N/A,TRUE,"general";"via3",#N/A,TRUE,"general"}</definedName>
    <definedName name="______t6" localSheetId="19">{"via1",#N/A,TRUE,"general";"via2",#N/A,TRUE,"general";"via3",#N/A,TRUE,"general"}</definedName>
    <definedName name="______t6" localSheetId="20">{"via1",#N/A,TRUE,"general";"via2",#N/A,TRUE,"general";"via3",#N/A,TRUE,"general"}</definedName>
    <definedName name="______t6" localSheetId="25">{"via1",#N/A,TRUE,"general";"via2",#N/A,TRUE,"general";"via3",#N/A,TRUE,"general"}</definedName>
    <definedName name="______t6" localSheetId="33">{"via1",#N/A,TRUE,"general";"via2",#N/A,TRUE,"general";"via3",#N/A,TRUE,"general"}</definedName>
    <definedName name="______t6" localSheetId="34">{"via1",#N/A,TRUE,"general";"via2",#N/A,TRUE,"general";"via3",#N/A,TRUE,"general"}</definedName>
    <definedName name="______t6">{"via1",#N/A,TRUE,"general";"via2",#N/A,TRUE,"general";"via3",#N/A,TRUE,"general"}</definedName>
    <definedName name="______t66" localSheetId="14">{"TAB1",#N/A,TRUE,"GENERAL";"TAB2",#N/A,TRUE,"GENERAL";"TAB3",#N/A,TRUE,"GENERAL";"TAB4",#N/A,TRUE,"GENERAL";"TAB5",#N/A,TRUE,"GENERAL"}</definedName>
    <definedName name="______t66" localSheetId="19">{"TAB1",#N/A,TRUE,"GENERAL";"TAB2",#N/A,TRUE,"GENERAL";"TAB3",#N/A,TRUE,"GENERAL";"TAB4",#N/A,TRUE,"GENERAL";"TAB5",#N/A,TRUE,"GENERAL"}</definedName>
    <definedName name="______t66" localSheetId="20">{"TAB1",#N/A,TRUE,"GENERAL";"TAB2",#N/A,TRUE,"GENERAL";"TAB3",#N/A,TRUE,"GENERAL";"TAB4",#N/A,TRUE,"GENERAL";"TAB5",#N/A,TRUE,"GENERAL"}</definedName>
    <definedName name="______t66" localSheetId="25">{"TAB1",#N/A,TRUE,"GENERAL";"TAB2",#N/A,TRUE,"GENERAL";"TAB3",#N/A,TRUE,"GENERAL";"TAB4",#N/A,TRUE,"GENERAL";"TAB5",#N/A,TRUE,"GENERAL"}</definedName>
    <definedName name="______t66" localSheetId="33">{"TAB1",#N/A,TRUE,"GENERAL";"TAB2",#N/A,TRUE,"GENERAL";"TAB3",#N/A,TRUE,"GENERAL";"TAB4",#N/A,TRUE,"GENERAL";"TAB5",#N/A,TRUE,"GENERAL"}</definedName>
    <definedName name="______t66" localSheetId="34">{"TAB1",#N/A,TRUE,"GENERAL";"TAB2",#N/A,TRUE,"GENERAL";"TAB3",#N/A,TRUE,"GENERAL";"TAB4",#N/A,TRUE,"GENERAL";"TAB5",#N/A,TRUE,"GENERAL"}</definedName>
    <definedName name="______t66">{"TAB1",#N/A,TRUE,"GENERAL";"TAB2",#N/A,TRUE,"GENERAL";"TAB3",#N/A,TRUE,"GENERAL";"TAB4",#N/A,TRUE,"GENERAL";"TAB5",#N/A,TRUE,"GENERAL"}</definedName>
    <definedName name="______t7" localSheetId="14">{"via1",#N/A,TRUE,"general";"via2",#N/A,TRUE,"general";"via3",#N/A,TRUE,"general"}</definedName>
    <definedName name="______t7" localSheetId="19">{"via1",#N/A,TRUE,"general";"via2",#N/A,TRUE,"general";"via3",#N/A,TRUE,"general"}</definedName>
    <definedName name="______t7" localSheetId="20">{"via1",#N/A,TRUE,"general";"via2",#N/A,TRUE,"general";"via3",#N/A,TRUE,"general"}</definedName>
    <definedName name="______t7" localSheetId="25">{"via1",#N/A,TRUE,"general";"via2",#N/A,TRUE,"general";"via3",#N/A,TRUE,"general"}</definedName>
    <definedName name="______t7" localSheetId="33">{"via1",#N/A,TRUE,"general";"via2",#N/A,TRUE,"general";"via3",#N/A,TRUE,"general"}</definedName>
    <definedName name="______t7" localSheetId="34">{"via1",#N/A,TRUE,"general";"via2",#N/A,TRUE,"general";"via3",#N/A,TRUE,"general"}</definedName>
    <definedName name="______t7">{"via1",#N/A,TRUE,"general";"via2",#N/A,TRUE,"general";"via3",#N/A,TRUE,"general"}</definedName>
    <definedName name="______t77" localSheetId="14">{"TAB1",#N/A,TRUE,"GENERAL";"TAB2",#N/A,TRUE,"GENERAL";"TAB3",#N/A,TRUE,"GENERAL";"TAB4",#N/A,TRUE,"GENERAL";"TAB5",#N/A,TRUE,"GENERAL"}</definedName>
    <definedName name="______t77" localSheetId="19">{"TAB1",#N/A,TRUE,"GENERAL";"TAB2",#N/A,TRUE,"GENERAL";"TAB3",#N/A,TRUE,"GENERAL";"TAB4",#N/A,TRUE,"GENERAL";"TAB5",#N/A,TRUE,"GENERAL"}</definedName>
    <definedName name="______t77" localSheetId="20">{"TAB1",#N/A,TRUE,"GENERAL";"TAB2",#N/A,TRUE,"GENERAL";"TAB3",#N/A,TRUE,"GENERAL";"TAB4",#N/A,TRUE,"GENERAL";"TAB5",#N/A,TRUE,"GENERAL"}</definedName>
    <definedName name="______t77" localSheetId="25">{"TAB1",#N/A,TRUE,"GENERAL";"TAB2",#N/A,TRUE,"GENERAL";"TAB3",#N/A,TRUE,"GENERAL";"TAB4",#N/A,TRUE,"GENERAL";"TAB5",#N/A,TRUE,"GENERAL"}</definedName>
    <definedName name="______t77" localSheetId="33">{"TAB1",#N/A,TRUE,"GENERAL";"TAB2",#N/A,TRUE,"GENERAL";"TAB3",#N/A,TRUE,"GENERAL";"TAB4",#N/A,TRUE,"GENERAL";"TAB5",#N/A,TRUE,"GENERAL"}</definedName>
    <definedName name="______t77" localSheetId="34">{"TAB1",#N/A,TRUE,"GENERAL";"TAB2",#N/A,TRUE,"GENERAL";"TAB3",#N/A,TRUE,"GENERAL";"TAB4",#N/A,TRUE,"GENERAL";"TAB5",#N/A,TRUE,"GENERAL"}</definedName>
    <definedName name="______t77">{"TAB1",#N/A,TRUE,"GENERAL";"TAB2",#N/A,TRUE,"GENERAL";"TAB3",#N/A,TRUE,"GENERAL";"TAB4",#N/A,TRUE,"GENERAL";"TAB5",#N/A,TRUE,"GENERAL"}</definedName>
    <definedName name="______t8" localSheetId="14">{"TAB1",#N/A,TRUE,"GENERAL";"TAB2",#N/A,TRUE,"GENERAL";"TAB3",#N/A,TRUE,"GENERAL";"TAB4",#N/A,TRUE,"GENERAL";"TAB5",#N/A,TRUE,"GENERAL"}</definedName>
    <definedName name="______t8" localSheetId="19">{"TAB1",#N/A,TRUE,"GENERAL";"TAB2",#N/A,TRUE,"GENERAL";"TAB3",#N/A,TRUE,"GENERAL";"TAB4",#N/A,TRUE,"GENERAL";"TAB5",#N/A,TRUE,"GENERAL"}</definedName>
    <definedName name="______t8" localSheetId="20">{"TAB1",#N/A,TRUE,"GENERAL";"TAB2",#N/A,TRUE,"GENERAL";"TAB3",#N/A,TRUE,"GENERAL";"TAB4",#N/A,TRUE,"GENERAL";"TAB5",#N/A,TRUE,"GENERAL"}</definedName>
    <definedName name="______t8" localSheetId="25">{"TAB1",#N/A,TRUE,"GENERAL";"TAB2",#N/A,TRUE,"GENERAL";"TAB3",#N/A,TRUE,"GENERAL";"TAB4",#N/A,TRUE,"GENERAL";"TAB5",#N/A,TRUE,"GENERAL"}</definedName>
    <definedName name="______t8" localSheetId="33">{"TAB1",#N/A,TRUE,"GENERAL";"TAB2",#N/A,TRUE,"GENERAL";"TAB3",#N/A,TRUE,"GENERAL";"TAB4",#N/A,TRUE,"GENERAL";"TAB5",#N/A,TRUE,"GENERAL"}</definedName>
    <definedName name="______t8" localSheetId="34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 localSheetId="14">{"via1",#N/A,TRUE,"general";"via2",#N/A,TRUE,"general";"via3",#N/A,TRUE,"general"}</definedName>
    <definedName name="______t88" localSheetId="19">{"via1",#N/A,TRUE,"general";"via2",#N/A,TRUE,"general";"via3",#N/A,TRUE,"general"}</definedName>
    <definedName name="______t88" localSheetId="20">{"via1",#N/A,TRUE,"general";"via2",#N/A,TRUE,"general";"via3",#N/A,TRUE,"general"}</definedName>
    <definedName name="______t88" localSheetId="25">{"via1",#N/A,TRUE,"general";"via2",#N/A,TRUE,"general";"via3",#N/A,TRUE,"general"}</definedName>
    <definedName name="______t88" localSheetId="33">{"via1",#N/A,TRUE,"general";"via2",#N/A,TRUE,"general";"via3",#N/A,TRUE,"general"}</definedName>
    <definedName name="______t88" localSheetId="34">{"via1",#N/A,TRUE,"general";"via2",#N/A,TRUE,"general";"via3",#N/A,TRUE,"general"}</definedName>
    <definedName name="______t88">{"via1",#N/A,TRUE,"general";"via2",#N/A,TRUE,"general";"via3",#N/A,TRUE,"general"}</definedName>
    <definedName name="______t9" localSheetId="14">{"TAB1",#N/A,TRUE,"GENERAL";"TAB2",#N/A,TRUE,"GENERAL";"TAB3",#N/A,TRUE,"GENERAL";"TAB4",#N/A,TRUE,"GENERAL";"TAB5",#N/A,TRUE,"GENERAL"}</definedName>
    <definedName name="______t9" localSheetId="19">{"TAB1",#N/A,TRUE,"GENERAL";"TAB2",#N/A,TRUE,"GENERAL";"TAB3",#N/A,TRUE,"GENERAL";"TAB4",#N/A,TRUE,"GENERAL";"TAB5",#N/A,TRUE,"GENERAL"}</definedName>
    <definedName name="______t9" localSheetId="20">{"TAB1",#N/A,TRUE,"GENERAL";"TAB2",#N/A,TRUE,"GENERAL";"TAB3",#N/A,TRUE,"GENERAL";"TAB4",#N/A,TRUE,"GENERAL";"TAB5",#N/A,TRUE,"GENERAL"}</definedName>
    <definedName name="______t9" localSheetId="25">{"TAB1",#N/A,TRUE,"GENERAL";"TAB2",#N/A,TRUE,"GENERAL";"TAB3",#N/A,TRUE,"GENERAL";"TAB4",#N/A,TRUE,"GENERAL";"TAB5",#N/A,TRUE,"GENERAL"}</definedName>
    <definedName name="______t9" localSheetId="33">{"TAB1",#N/A,TRUE,"GENERAL";"TAB2",#N/A,TRUE,"GENERAL";"TAB3",#N/A,TRUE,"GENERAL";"TAB4",#N/A,TRUE,"GENERAL";"TAB5",#N/A,TRUE,"GENERAL"}</definedName>
    <definedName name="______t9" localSheetId="34">{"TAB1",#N/A,TRUE,"GENERAL";"TAB2",#N/A,TRUE,"GENERAL";"TAB3",#N/A,TRUE,"GENERAL";"TAB4",#N/A,TRUE,"GENERAL";"TAB5",#N/A,TRUE,"GENERAL"}</definedName>
    <definedName name="______t9">{"TAB1",#N/A,TRUE,"GENERAL";"TAB2",#N/A,TRUE,"GENERAL";"TAB3",#N/A,TRUE,"GENERAL";"TAB4",#N/A,TRUE,"GENERAL";"TAB5",#N/A,TRUE,"GENERAL"}</definedName>
    <definedName name="______t99" localSheetId="14">{"via1",#N/A,TRUE,"general";"via2",#N/A,TRUE,"general";"via3",#N/A,TRUE,"general"}</definedName>
    <definedName name="______t99" localSheetId="19">{"via1",#N/A,TRUE,"general";"via2",#N/A,TRUE,"general";"via3",#N/A,TRUE,"general"}</definedName>
    <definedName name="______t99" localSheetId="20">{"via1",#N/A,TRUE,"general";"via2",#N/A,TRUE,"general";"via3",#N/A,TRUE,"general"}</definedName>
    <definedName name="______t99" localSheetId="25">{"via1",#N/A,TRUE,"general";"via2",#N/A,TRUE,"general";"via3",#N/A,TRUE,"general"}</definedName>
    <definedName name="______t99" localSheetId="33">{"via1",#N/A,TRUE,"general";"via2",#N/A,TRUE,"general";"via3",#N/A,TRUE,"general"}</definedName>
    <definedName name="______t99" localSheetId="34">{"via1",#N/A,TRUE,"general";"via2",#N/A,TRUE,"general";"via3",#N/A,TRUE,"general"}</definedName>
    <definedName name="______t99">{"via1",#N/A,TRUE,"general";"via2",#N/A,TRUE,"general";"via3",#N/A,TRUE,"general"}</definedName>
    <definedName name="______u4" localSheetId="14">{"TAB1",#N/A,TRUE,"GENERAL";"TAB2",#N/A,TRUE,"GENERAL";"TAB3",#N/A,TRUE,"GENERAL";"TAB4",#N/A,TRUE,"GENERAL";"TAB5",#N/A,TRUE,"GENERAL"}</definedName>
    <definedName name="______u4" localSheetId="19">{"TAB1",#N/A,TRUE,"GENERAL";"TAB2",#N/A,TRUE,"GENERAL";"TAB3",#N/A,TRUE,"GENERAL";"TAB4",#N/A,TRUE,"GENERAL";"TAB5",#N/A,TRUE,"GENERAL"}</definedName>
    <definedName name="______u4" localSheetId="20">{"TAB1",#N/A,TRUE,"GENERAL";"TAB2",#N/A,TRUE,"GENERAL";"TAB3",#N/A,TRUE,"GENERAL";"TAB4",#N/A,TRUE,"GENERAL";"TAB5",#N/A,TRUE,"GENERAL"}</definedName>
    <definedName name="______u4" localSheetId="25">{"TAB1",#N/A,TRUE,"GENERAL";"TAB2",#N/A,TRUE,"GENERAL";"TAB3",#N/A,TRUE,"GENERAL";"TAB4",#N/A,TRUE,"GENERAL";"TAB5",#N/A,TRUE,"GENERAL"}</definedName>
    <definedName name="______u4" localSheetId="33">{"TAB1",#N/A,TRUE,"GENERAL";"TAB2",#N/A,TRUE,"GENERAL";"TAB3",#N/A,TRUE,"GENERAL";"TAB4",#N/A,TRUE,"GENERAL";"TAB5",#N/A,TRUE,"GENERAL"}</definedName>
    <definedName name="______u4" localSheetId="34">{"TAB1",#N/A,TRUE,"GENERAL";"TAB2",#N/A,TRUE,"GENERAL";"TAB3",#N/A,TRUE,"GENERAL";"TAB4",#N/A,TRUE,"GENERAL";"TAB5",#N/A,TRUE,"GENERAL"}</definedName>
    <definedName name="______u4">{"TAB1",#N/A,TRUE,"GENERAL";"TAB2",#N/A,TRUE,"GENERAL";"TAB3",#N/A,TRUE,"GENERAL";"TAB4",#N/A,TRUE,"GENERAL";"TAB5",#N/A,TRUE,"GENERAL"}</definedName>
    <definedName name="______u5" localSheetId="14">{"TAB1",#N/A,TRUE,"GENERAL";"TAB2",#N/A,TRUE,"GENERAL";"TAB3",#N/A,TRUE,"GENERAL";"TAB4",#N/A,TRUE,"GENERAL";"TAB5",#N/A,TRUE,"GENERAL"}</definedName>
    <definedName name="______u5" localSheetId="19">{"TAB1",#N/A,TRUE,"GENERAL";"TAB2",#N/A,TRUE,"GENERAL";"TAB3",#N/A,TRUE,"GENERAL";"TAB4",#N/A,TRUE,"GENERAL";"TAB5",#N/A,TRUE,"GENERAL"}</definedName>
    <definedName name="______u5" localSheetId="20">{"TAB1",#N/A,TRUE,"GENERAL";"TAB2",#N/A,TRUE,"GENERAL";"TAB3",#N/A,TRUE,"GENERAL";"TAB4",#N/A,TRUE,"GENERAL";"TAB5",#N/A,TRUE,"GENERAL"}</definedName>
    <definedName name="______u5" localSheetId="25">{"TAB1",#N/A,TRUE,"GENERAL";"TAB2",#N/A,TRUE,"GENERAL";"TAB3",#N/A,TRUE,"GENERAL";"TAB4",#N/A,TRUE,"GENERAL";"TAB5",#N/A,TRUE,"GENERAL"}</definedName>
    <definedName name="______u5" localSheetId="33">{"TAB1",#N/A,TRUE,"GENERAL";"TAB2",#N/A,TRUE,"GENERAL";"TAB3",#N/A,TRUE,"GENERAL";"TAB4",#N/A,TRUE,"GENERAL";"TAB5",#N/A,TRUE,"GENERAL"}</definedName>
    <definedName name="______u5" localSheetId="3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 localSheetId="14">{"TAB1",#N/A,TRUE,"GENERAL";"TAB2",#N/A,TRUE,"GENERAL";"TAB3",#N/A,TRUE,"GENERAL";"TAB4",#N/A,TRUE,"GENERAL";"TAB5",#N/A,TRUE,"GENERAL"}</definedName>
    <definedName name="______u6" localSheetId="19">{"TAB1",#N/A,TRUE,"GENERAL";"TAB2",#N/A,TRUE,"GENERAL";"TAB3",#N/A,TRUE,"GENERAL";"TAB4",#N/A,TRUE,"GENERAL";"TAB5",#N/A,TRUE,"GENERAL"}</definedName>
    <definedName name="______u6" localSheetId="20">{"TAB1",#N/A,TRUE,"GENERAL";"TAB2",#N/A,TRUE,"GENERAL";"TAB3",#N/A,TRUE,"GENERAL";"TAB4",#N/A,TRUE,"GENERAL";"TAB5",#N/A,TRUE,"GENERAL"}</definedName>
    <definedName name="______u6" localSheetId="25">{"TAB1",#N/A,TRUE,"GENERAL";"TAB2",#N/A,TRUE,"GENERAL";"TAB3",#N/A,TRUE,"GENERAL";"TAB4",#N/A,TRUE,"GENERAL";"TAB5",#N/A,TRUE,"GENERAL"}</definedName>
    <definedName name="______u6" localSheetId="33">{"TAB1",#N/A,TRUE,"GENERAL";"TAB2",#N/A,TRUE,"GENERAL";"TAB3",#N/A,TRUE,"GENERAL";"TAB4",#N/A,TRUE,"GENERAL";"TAB5",#N/A,TRUE,"GENERAL"}</definedName>
    <definedName name="______u6" localSheetId="34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 localSheetId="14">{"via1",#N/A,TRUE,"general";"via2",#N/A,TRUE,"general";"via3",#N/A,TRUE,"general"}</definedName>
    <definedName name="______u7" localSheetId="19">{"via1",#N/A,TRUE,"general";"via2",#N/A,TRUE,"general";"via3",#N/A,TRUE,"general"}</definedName>
    <definedName name="______u7" localSheetId="20">{"via1",#N/A,TRUE,"general";"via2",#N/A,TRUE,"general";"via3",#N/A,TRUE,"general"}</definedName>
    <definedName name="______u7" localSheetId="25">{"via1",#N/A,TRUE,"general";"via2",#N/A,TRUE,"general";"via3",#N/A,TRUE,"general"}</definedName>
    <definedName name="______u7" localSheetId="33">{"via1",#N/A,TRUE,"general";"via2",#N/A,TRUE,"general";"via3",#N/A,TRUE,"general"}</definedName>
    <definedName name="______u7" localSheetId="34">{"via1",#N/A,TRUE,"general";"via2",#N/A,TRUE,"general";"via3",#N/A,TRUE,"general"}</definedName>
    <definedName name="______u7">{"via1",#N/A,TRUE,"general";"via2",#N/A,TRUE,"general";"via3",#N/A,TRUE,"general"}</definedName>
    <definedName name="______u8" localSheetId="14">{"TAB1",#N/A,TRUE,"GENERAL";"TAB2",#N/A,TRUE,"GENERAL";"TAB3",#N/A,TRUE,"GENERAL";"TAB4",#N/A,TRUE,"GENERAL";"TAB5",#N/A,TRUE,"GENERAL"}</definedName>
    <definedName name="______u8" localSheetId="19">{"TAB1",#N/A,TRUE,"GENERAL";"TAB2",#N/A,TRUE,"GENERAL";"TAB3",#N/A,TRUE,"GENERAL";"TAB4",#N/A,TRUE,"GENERAL";"TAB5",#N/A,TRUE,"GENERAL"}</definedName>
    <definedName name="______u8" localSheetId="20">{"TAB1",#N/A,TRUE,"GENERAL";"TAB2",#N/A,TRUE,"GENERAL";"TAB3",#N/A,TRUE,"GENERAL";"TAB4",#N/A,TRUE,"GENERAL";"TAB5",#N/A,TRUE,"GENERAL"}</definedName>
    <definedName name="______u8" localSheetId="25">{"TAB1",#N/A,TRUE,"GENERAL";"TAB2",#N/A,TRUE,"GENERAL";"TAB3",#N/A,TRUE,"GENERAL";"TAB4",#N/A,TRUE,"GENERAL";"TAB5",#N/A,TRUE,"GENERAL"}</definedName>
    <definedName name="______u8" localSheetId="33">{"TAB1",#N/A,TRUE,"GENERAL";"TAB2",#N/A,TRUE,"GENERAL";"TAB3",#N/A,TRUE,"GENERAL";"TAB4",#N/A,TRUE,"GENERAL";"TAB5",#N/A,TRUE,"GENERAL"}</definedName>
    <definedName name="______u8" localSheetId="34">{"TAB1",#N/A,TRUE,"GENERAL";"TAB2",#N/A,TRUE,"GENERAL";"TAB3",#N/A,TRUE,"GENERAL";"TAB4",#N/A,TRUE,"GENERAL";"TAB5",#N/A,TRUE,"GENERAL"}</definedName>
    <definedName name="______u8">{"TAB1",#N/A,TRUE,"GENERAL";"TAB2",#N/A,TRUE,"GENERAL";"TAB3",#N/A,TRUE,"GENERAL";"TAB4",#N/A,TRUE,"GENERAL";"TAB5",#N/A,TRUE,"GENERAL"}</definedName>
    <definedName name="______u9" localSheetId="14">{"TAB1",#N/A,TRUE,"GENERAL";"TAB2",#N/A,TRUE,"GENERAL";"TAB3",#N/A,TRUE,"GENERAL";"TAB4",#N/A,TRUE,"GENERAL";"TAB5",#N/A,TRUE,"GENERAL"}</definedName>
    <definedName name="______u9" localSheetId="19">{"TAB1",#N/A,TRUE,"GENERAL";"TAB2",#N/A,TRUE,"GENERAL";"TAB3",#N/A,TRUE,"GENERAL";"TAB4",#N/A,TRUE,"GENERAL";"TAB5",#N/A,TRUE,"GENERAL"}</definedName>
    <definedName name="______u9" localSheetId="20">{"TAB1",#N/A,TRUE,"GENERAL";"TAB2",#N/A,TRUE,"GENERAL";"TAB3",#N/A,TRUE,"GENERAL";"TAB4",#N/A,TRUE,"GENERAL";"TAB5",#N/A,TRUE,"GENERAL"}</definedName>
    <definedName name="______u9" localSheetId="25">{"TAB1",#N/A,TRUE,"GENERAL";"TAB2",#N/A,TRUE,"GENERAL";"TAB3",#N/A,TRUE,"GENERAL";"TAB4",#N/A,TRUE,"GENERAL";"TAB5",#N/A,TRUE,"GENERAL"}</definedName>
    <definedName name="______u9" localSheetId="33">{"TAB1",#N/A,TRUE,"GENERAL";"TAB2",#N/A,TRUE,"GENERAL";"TAB3",#N/A,TRUE,"GENERAL";"TAB4",#N/A,TRUE,"GENERAL";"TAB5",#N/A,TRUE,"GENERAL"}</definedName>
    <definedName name="______u9" localSheetId="34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 localSheetId="14">{"TAB1",#N/A,TRUE,"GENERAL";"TAB2",#N/A,TRUE,"GENERAL";"TAB3",#N/A,TRUE,"GENERAL";"TAB4",#N/A,TRUE,"GENERAL";"TAB5",#N/A,TRUE,"GENERAL"}</definedName>
    <definedName name="______ur7" localSheetId="19">{"TAB1",#N/A,TRUE,"GENERAL";"TAB2",#N/A,TRUE,"GENERAL";"TAB3",#N/A,TRUE,"GENERAL";"TAB4",#N/A,TRUE,"GENERAL";"TAB5",#N/A,TRUE,"GENERAL"}</definedName>
    <definedName name="______ur7" localSheetId="20">{"TAB1",#N/A,TRUE,"GENERAL";"TAB2",#N/A,TRUE,"GENERAL";"TAB3",#N/A,TRUE,"GENERAL";"TAB4",#N/A,TRUE,"GENERAL";"TAB5",#N/A,TRUE,"GENERAL"}</definedName>
    <definedName name="______ur7" localSheetId="25">{"TAB1",#N/A,TRUE,"GENERAL";"TAB2",#N/A,TRUE,"GENERAL";"TAB3",#N/A,TRUE,"GENERAL";"TAB4",#N/A,TRUE,"GENERAL";"TAB5",#N/A,TRUE,"GENERAL"}</definedName>
    <definedName name="______ur7" localSheetId="33">{"TAB1",#N/A,TRUE,"GENERAL";"TAB2",#N/A,TRUE,"GENERAL";"TAB3",#N/A,TRUE,"GENERAL";"TAB4",#N/A,TRUE,"GENERAL";"TAB5",#N/A,TRUE,"GENERAL"}</definedName>
    <definedName name="______ur7" localSheetId="34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 localSheetId="14">IF('2.1'!______v8,[0]!Header_Row+'2.1'!______v4,[0]!Header_Row)</definedName>
    <definedName name="______v1" localSheetId="19">IF('2.6'!______v8,[0]!Header_Row+'2.6'!______v4,[0]!Header_Row)</definedName>
    <definedName name="______v1" localSheetId="20">IF('2.7'!______v8,[0]!Header_Row+'2.7'!______v4,[0]!Header_Row)</definedName>
    <definedName name="______v1" localSheetId="25">IF('3.5'!______v8,[0]!Header_Row+'3.5'!______v4,[0]!Header_Row)</definedName>
    <definedName name="______v1" localSheetId="33">IF('4.8'!______v8,[0]!Header_Row+'4.8'!______v4,[0]!Header_Row)</definedName>
    <definedName name="______v1" localSheetId="34">IF('5.1'!______v8,[0]!Header_Row+'5.1'!______v4,[0]!Header_Row)</definedName>
    <definedName name="______v1">IF([0]!______v8,[0]!Header_Row+[0]!______v4,[0]!Header_Row)</definedName>
    <definedName name="______v2" localSheetId="14">{"via1",#N/A,TRUE,"general";"via2",#N/A,TRUE,"general";"via3",#N/A,TRUE,"general"}</definedName>
    <definedName name="______v2" localSheetId="19">{"via1",#N/A,TRUE,"general";"via2",#N/A,TRUE,"general";"via3",#N/A,TRUE,"general"}</definedName>
    <definedName name="______v2" localSheetId="20">{"via1",#N/A,TRUE,"general";"via2",#N/A,TRUE,"general";"via3",#N/A,TRUE,"general"}</definedName>
    <definedName name="______v2" localSheetId="25">{"via1",#N/A,TRUE,"general";"via2",#N/A,TRUE,"general";"via3",#N/A,TRUE,"general"}</definedName>
    <definedName name="______v2" localSheetId="33">{"via1",#N/A,TRUE,"general";"via2",#N/A,TRUE,"general";"via3",#N/A,TRUE,"general"}</definedName>
    <definedName name="______v2" localSheetId="34">{"via1",#N/A,TRUE,"general";"via2",#N/A,TRUE,"general";"via3",#N/A,TRUE,"general"}</definedName>
    <definedName name="______v2">{"via1",#N/A,TRUE,"general";"via2",#N/A,TRUE,"general";"via3",#N/A,TRUE,"general"}</definedName>
    <definedName name="______v3" localSheetId="14">{"TAB1",#N/A,TRUE,"GENERAL";"TAB2",#N/A,TRUE,"GENERAL";"TAB3",#N/A,TRUE,"GENERAL";"TAB4",#N/A,TRUE,"GENERAL";"TAB5",#N/A,TRUE,"GENERAL"}</definedName>
    <definedName name="______v3" localSheetId="19">{"TAB1",#N/A,TRUE,"GENERAL";"TAB2",#N/A,TRUE,"GENERAL";"TAB3",#N/A,TRUE,"GENERAL";"TAB4",#N/A,TRUE,"GENERAL";"TAB5",#N/A,TRUE,"GENERAL"}</definedName>
    <definedName name="______v3" localSheetId="20">{"TAB1",#N/A,TRUE,"GENERAL";"TAB2",#N/A,TRUE,"GENERAL";"TAB3",#N/A,TRUE,"GENERAL";"TAB4",#N/A,TRUE,"GENERAL";"TAB5",#N/A,TRUE,"GENERAL"}</definedName>
    <definedName name="______v3" localSheetId="25">{"TAB1",#N/A,TRUE,"GENERAL";"TAB2",#N/A,TRUE,"GENERAL";"TAB3",#N/A,TRUE,"GENERAL";"TAB4",#N/A,TRUE,"GENERAL";"TAB5",#N/A,TRUE,"GENERAL"}</definedName>
    <definedName name="______v3" localSheetId="33">{"TAB1",#N/A,TRUE,"GENERAL";"TAB2",#N/A,TRUE,"GENERAL";"TAB3",#N/A,TRUE,"GENERAL";"TAB4",#N/A,TRUE,"GENERAL";"TAB5",#N/A,TRUE,"GENERAL"}</definedName>
    <definedName name="______v3" localSheetId="34">{"TAB1",#N/A,TRUE,"GENERAL";"TAB2",#N/A,TRUE,"GENERAL";"TAB3",#N/A,TRUE,"GENERAL";"TAB4",#N/A,TRUE,"GENERAL";"TAB5",#N/A,TRUE,"GENERAL"}</definedName>
    <definedName name="______v3">{"TAB1",#N/A,TRUE,"GENERAL";"TAB2",#N/A,TRUE,"GENERAL";"TAB3",#N/A,TRUE,"GENERAL";"TAB4",#N/A,TRUE,"GENERAL";"TAB5",#N/A,TRUE,"GENERAL"}</definedName>
    <definedName name="______v4" localSheetId="14">{"TAB1",#N/A,TRUE,"GENERAL";"TAB2",#N/A,TRUE,"GENERAL";"TAB3",#N/A,TRUE,"GENERAL";"TAB4",#N/A,TRUE,"GENERAL";"TAB5",#N/A,TRUE,"GENERAL"}</definedName>
    <definedName name="______v4" localSheetId="19">{"TAB1",#N/A,TRUE,"GENERAL";"TAB2",#N/A,TRUE,"GENERAL";"TAB3",#N/A,TRUE,"GENERAL";"TAB4",#N/A,TRUE,"GENERAL";"TAB5",#N/A,TRUE,"GENERAL"}</definedName>
    <definedName name="______v4" localSheetId="20">{"TAB1",#N/A,TRUE,"GENERAL";"TAB2",#N/A,TRUE,"GENERAL";"TAB3",#N/A,TRUE,"GENERAL";"TAB4",#N/A,TRUE,"GENERAL";"TAB5",#N/A,TRUE,"GENERAL"}</definedName>
    <definedName name="______v4" localSheetId="25">{"TAB1",#N/A,TRUE,"GENERAL";"TAB2",#N/A,TRUE,"GENERAL";"TAB3",#N/A,TRUE,"GENERAL";"TAB4",#N/A,TRUE,"GENERAL";"TAB5",#N/A,TRUE,"GENERAL"}</definedName>
    <definedName name="______v4" localSheetId="33">{"TAB1",#N/A,TRUE,"GENERAL";"TAB2",#N/A,TRUE,"GENERAL";"TAB3",#N/A,TRUE,"GENERAL";"TAB4",#N/A,TRUE,"GENERAL";"TAB5",#N/A,TRUE,"GENERAL"}</definedName>
    <definedName name="______v4" localSheetId="34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 localSheetId="14">{"TAB1",#N/A,TRUE,"GENERAL";"TAB2",#N/A,TRUE,"GENERAL";"TAB3",#N/A,TRUE,"GENERAL";"TAB4",#N/A,TRUE,"GENERAL";"TAB5",#N/A,TRUE,"GENERAL"}</definedName>
    <definedName name="______v5" localSheetId="19">{"TAB1",#N/A,TRUE,"GENERAL";"TAB2",#N/A,TRUE,"GENERAL";"TAB3",#N/A,TRUE,"GENERAL";"TAB4",#N/A,TRUE,"GENERAL";"TAB5",#N/A,TRUE,"GENERAL"}</definedName>
    <definedName name="______v5" localSheetId="20">{"TAB1",#N/A,TRUE,"GENERAL";"TAB2",#N/A,TRUE,"GENERAL";"TAB3",#N/A,TRUE,"GENERAL";"TAB4",#N/A,TRUE,"GENERAL";"TAB5",#N/A,TRUE,"GENERAL"}</definedName>
    <definedName name="______v5" localSheetId="25">{"TAB1",#N/A,TRUE,"GENERAL";"TAB2",#N/A,TRUE,"GENERAL";"TAB3",#N/A,TRUE,"GENERAL";"TAB4",#N/A,TRUE,"GENERAL";"TAB5",#N/A,TRUE,"GENERAL"}</definedName>
    <definedName name="______v5" localSheetId="33">{"TAB1",#N/A,TRUE,"GENERAL";"TAB2",#N/A,TRUE,"GENERAL";"TAB3",#N/A,TRUE,"GENERAL";"TAB4",#N/A,TRUE,"GENERAL";"TAB5",#N/A,TRUE,"GENERAL"}</definedName>
    <definedName name="______v5" localSheetId="3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 localSheetId="14">{"TAB1",#N/A,TRUE,"GENERAL";"TAB2",#N/A,TRUE,"GENERAL";"TAB3",#N/A,TRUE,"GENERAL";"TAB4",#N/A,TRUE,"GENERAL";"TAB5",#N/A,TRUE,"GENERAL"}</definedName>
    <definedName name="______v6" localSheetId="19">{"TAB1",#N/A,TRUE,"GENERAL";"TAB2",#N/A,TRUE,"GENERAL";"TAB3",#N/A,TRUE,"GENERAL";"TAB4",#N/A,TRUE,"GENERAL";"TAB5",#N/A,TRUE,"GENERAL"}</definedName>
    <definedName name="______v6" localSheetId="20">{"TAB1",#N/A,TRUE,"GENERAL";"TAB2",#N/A,TRUE,"GENERAL";"TAB3",#N/A,TRUE,"GENERAL";"TAB4",#N/A,TRUE,"GENERAL";"TAB5",#N/A,TRUE,"GENERAL"}</definedName>
    <definedName name="______v6" localSheetId="25">{"TAB1",#N/A,TRUE,"GENERAL";"TAB2",#N/A,TRUE,"GENERAL";"TAB3",#N/A,TRUE,"GENERAL";"TAB4",#N/A,TRUE,"GENERAL";"TAB5",#N/A,TRUE,"GENERAL"}</definedName>
    <definedName name="______v6" localSheetId="33">{"TAB1",#N/A,TRUE,"GENERAL";"TAB2",#N/A,TRUE,"GENERAL";"TAB3",#N/A,TRUE,"GENERAL";"TAB4",#N/A,TRUE,"GENERAL";"TAB5",#N/A,TRUE,"GENERAL"}</definedName>
    <definedName name="______v6" localSheetId="34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 localSheetId="14">{"via1",#N/A,TRUE,"general";"via2",#N/A,TRUE,"general";"via3",#N/A,TRUE,"general"}</definedName>
    <definedName name="______v7" localSheetId="19">{"via1",#N/A,TRUE,"general";"via2",#N/A,TRUE,"general";"via3",#N/A,TRUE,"general"}</definedName>
    <definedName name="______v7" localSheetId="20">{"via1",#N/A,TRUE,"general";"via2",#N/A,TRUE,"general";"via3",#N/A,TRUE,"general"}</definedName>
    <definedName name="______v7" localSheetId="25">{"via1",#N/A,TRUE,"general";"via2",#N/A,TRUE,"general";"via3",#N/A,TRUE,"general"}</definedName>
    <definedName name="______v7" localSheetId="33">{"via1",#N/A,TRUE,"general";"via2",#N/A,TRUE,"general";"via3",#N/A,TRUE,"general"}</definedName>
    <definedName name="______v7" localSheetId="34">{"via1",#N/A,TRUE,"general";"via2",#N/A,TRUE,"general";"via3",#N/A,TRUE,"general"}</definedName>
    <definedName name="______v7">{"via1",#N/A,TRUE,"general";"via2",#N/A,TRUE,"general";"via3",#N/A,TRUE,"general"}</definedName>
    <definedName name="______v8" localSheetId="14">{"TAB1",#N/A,TRUE,"GENERAL";"TAB2",#N/A,TRUE,"GENERAL";"TAB3",#N/A,TRUE,"GENERAL";"TAB4",#N/A,TRUE,"GENERAL";"TAB5",#N/A,TRUE,"GENERAL"}</definedName>
    <definedName name="______v8" localSheetId="19">{"TAB1",#N/A,TRUE,"GENERAL";"TAB2",#N/A,TRUE,"GENERAL";"TAB3",#N/A,TRUE,"GENERAL";"TAB4",#N/A,TRUE,"GENERAL";"TAB5",#N/A,TRUE,"GENERAL"}</definedName>
    <definedName name="______v8" localSheetId="20">{"TAB1",#N/A,TRUE,"GENERAL";"TAB2",#N/A,TRUE,"GENERAL";"TAB3",#N/A,TRUE,"GENERAL";"TAB4",#N/A,TRUE,"GENERAL";"TAB5",#N/A,TRUE,"GENERAL"}</definedName>
    <definedName name="______v8" localSheetId="25">{"TAB1",#N/A,TRUE,"GENERAL";"TAB2",#N/A,TRUE,"GENERAL";"TAB3",#N/A,TRUE,"GENERAL";"TAB4",#N/A,TRUE,"GENERAL";"TAB5",#N/A,TRUE,"GENERAL"}</definedName>
    <definedName name="______v8" localSheetId="33">{"TAB1",#N/A,TRUE,"GENERAL";"TAB2",#N/A,TRUE,"GENERAL";"TAB3",#N/A,TRUE,"GENERAL";"TAB4",#N/A,TRUE,"GENERAL";"TAB5",#N/A,TRUE,"GENERAL"}</definedName>
    <definedName name="______v8" localSheetId="34">{"TAB1",#N/A,TRUE,"GENERAL";"TAB2",#N/A,TRUE,"GENERAL";"TAB3",#N/A,TRUE,"GENERAL";"TAB4",#N/A,TRUE,"GENERAL";"TAB5",#N/A,TRUE,"GENERAL"}</definedName>
    <definedName name="______v8">{"TAB1",#N/A,TRUE,"GENERAL";"TAB2",#N/A,TRUE,"GENERAL";"TAB3",#N/A,TRUE,"GENERAL";"TAB4",#N/A,TRUE,"GENERAL";"TAB5",#N/A,TRUE,"GENERAL"}</definedName>
    <definedName name="______v9" localSheetId="14">{"TAB1",#N/A,TRUE,"GENERAL";"TAB2",#N/A,TRUE,"GENERAL";"TAB3",#N/A,TRUE,"GENERAL";"TAB4",#N/A,TRUE,"GENERAL";"TAB5",#N/A,TRUE,"GENERAL"}</definedName>
    <definedName name="______v9" localSheetId="19">{"TAB1",#N/A,TRUE,"GENERAL";"TAB2",#N/A,TRUE,"GENERAL";"TAB3",#N/A,TRUE,"GENERAL";"TAB4",#N/A,TRUE,"GENERAL";"TAB5",#N/A,TRUE,"GENERAL"}</definedName>
    <definedName name="______v9" localSheetId="20">{"TAB1",#N/A,TRUE,"GENERAL";"TAB2",#N/A,TRUE,"GENERAL";"TAB3",#N/A,TRUE,"GENERAL";"TAB4",#N/A,TRUE,"GENERAL";"TAB5",#N/A,TRUE,"GENERAL"}</definedName>
    <definedName name="______v9" localSheetId="25">{"TAB1",#N/A,TRUE,"GENERAL";"TAB2",#N/A,TRUE,"GENERAL";"TAB3",#N/A,TRUE,"GENERAL";"TAB4",#N/A,TRUE,"GENERAL";"TAB5",#N/A,TRUE,"GENERAL"}</definedName>
    <definedName name="______v9" localSheetId="33">{"TAB1",#N/A,TRUE,"GENERAL";"TAB2",#N/A,TRUE,"GENERAL";"TAB3",#N/A,TRUE,"GENERAL";"TAB4",#N/A,TRUE,"GENERAL";"TAB5",#N/A,TRUE,"GENERAL"}</definedName>
    <definedName name="______v9" localSheetId="34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 localSheetId="14">{"via1",#N/A,TRUE,"general";"via2",#N/A,TRUE,"general";"via3",#N/A,TRUE,"general"}</definedName>
    <definedName name="______vfv4" localSheetId="19">{"via1",#N/A,TRUE,"general";"via2",#N/A,TRUE,"general";"via3",#N/A,TRUE,"general"}</definedName>
    <definedName name="______vfv4" localSheetId="20">{"via1",#N/A,TRUE,"general";"via2",#N/A,TRUE,"general";"via3",#N/A,TRUE,"general"}</definedName>
    <definedName name="______vfv4" localSheetId="25">{"via1",#N/A,TRUE,"general";"via2",#N/A,TRUE,"general";"via3",#N/A,TRUE,"general"}</definedName>
    <definedName name="______vfv4" localSheetId="33">{"via1",#N/A,TRUE,"general";"via2",#N/A,TRUE,"general";"via3",#N/A,TRUE,"general"}</definedName>
    <definedName name="______vfv4" localSheetId="34">{"via1",#N/A,TRUE,"general";"via2",#N/A,TRUE,"general";"via3",#N/A,TRUE,"general"}</definedName>
    <definedName name="______vfv4">{"via1",#N/A,TRUE,"general";"via2",#N/A,TRUE,"general";"via3",#N/A,TRUE,"general"}</definedName>
    <definedName name="______vib90">#REF!</definedName>
    <definedName name="______VPD1">#REF!</definedName>
    <definedName name="______VPI1">#REF!</definedName>
    <definedName name="______VRA1">#REF!</definedName>
    <definedName name="______w1" localSheetId="14">IF('2.1'!______w7,[0]!Header_Row+'2.1'!______w3,[0]!Header_Row)</definedName>
    <definedName name="______w1" localSheetId="19">IF('2.6'!______w7,[0]!Header_Row+'2.6'!______w3,[0]!Header_Row)</definedName>
    <definedName name="______w1" localSheetId="20">IF('2.7'!______w7,[0]!Header_Row+'2.7'!______w3,[0]!Header_Row)</definedName>
    <definedName name="______w1" localSheetId="25">IF(______w7,[0]!Header_Row+______w3,[0]!Header_Row)</definedName>
    <definedName name="______w1" localSheetId="33">IF('4.8'!______w7,[0]!Header_Row+'4.8'!______w3,[0]!Header_Row)</definedName>
    <definedName name="______w1" localSheetId="34">IF('5.1'!______w7,[0]!Header_Row+'5.1'!______w3,[0]!Header_Row)</definedName>
    <definedName name="______w1">IF(______w7,[0]!Header_Row+______w3,[0]!Header_Row)</definedName>
    <definedName name="______w2" localSheetId="14">IF('2.1'!______w7,[0]!Header_Row+'2.1'!______w3,[0]!Header_Row)</definedName>
    <definedName name="______w2" localSheetId="19">IF('2.6'!______w7,[0]!Header_Row+'2.6'!______w3,[0]!Header_Row)</definedName>
    <definedName name="______w2" localSheetId="20">IF('2.7'!______w7,[0]!Header_Row+'2.7'!______w3,[0]!Header_Row)</definedName>
    <definedName name="______w2" localSheetId="25">IF(______w7,[0]!Header_Row+______w3,[0]!Header_Row)</definedName>
    <definedName name="______w2" localSheetId="33">IF('4.8'!______w7,[0]!Header_Row+'4.8'!______w3,[0]!Header_Row)</definedName>
    <definedName name="______w2" localSheetId="34">IF('5.1'!______w7,[0]!Header_Row+'5.1'!______w3,[0]!Header_Row)</definedName>
    <definedName name="______w2">IF(______w7,[0]!Header_Row+______w3,[0]!Header_Row)</definedName>
    <definedName name="______w3" localSheetId="14">#REF!</definedName>
    <definedName name="______w3" localSheetId="19">#REF!</definedName>
    <definedName name="______w3" localSheetId="20">#REF!</definedName>
    <definedName name="______w3" localSheetId="33">#REF!</definedName>
    <definedName name="______w3" localSheetId="34">#REF!</definedName>
    <definedName name="______w3">#REF!</definedName>
    <definedName name="______w4" localSheetId="14">#REF!</definedName>
    <definedName name="______w4" localSheetId="19">#REF!</definedName>
    <definedName name="______w4" localSheetId="20">#REF!</definedName>
    <definedName name="______w4" localSheetId="33">#REF!</definedName>
    <definedName name="______w4" localSheetId="34">#REF!</definedName>
    <definedName name="______w4">#REF!</definedName>
    <definedName name="______w5" localSheetId="14">#REF!</definedName>
    <definedName name="______w5" localSheetId="19">#REF!</definedName>
    <definedName name="______w5" localSheetId="20">#REF!</definedName>
    <definedName name="______w5" localSheetId="33">#REF!</definedName>
    <definedName name="______w5" localSheetId="34">#REF!</definedName>
    <definedName name="______w5">#REF!</definedName>
    <definedName name="______w6" localSheetId="12">Scheduled_Payment+Extra_Payment</definedName>
    <definedName name="______w6" localSheetId="13">Scheduled_Payment+Extra_Payment</definedName>
    <definedName name="______w6" localSheetId="8">Scheduled_Payment+Extra_Payment</definedName>
    <definedName name="______w6" localSheetId="9">Scheduled_Payment+Extra_Payment</definedName>
    <definedName name="______w6" localSheetId="10">Scheduled_Payment+Extra_Payment</definedName>
    <definedName name="______w6" localSheetId="11">Scheduled_Payment+Extra_Payment</definedName>
    <definedName name="______w6" localSheetId="153">Scheduled_Payment+Extra_Payment</definedName>
    <definedName name="______w6" localSheetId="158">Scheduled_Payment+Extra_Payment</definedName>
    <definedName name="______w6" localSheetId="14">Scheduled_Payment+Extra_Payment</definedName>
    <definedName name="______w6" localSheetId="19">Scheduled_Payment+Extra_Payment</definedName>
    <definedName name="______w6" localSheetId="20">Scheduled_Payment+Extra_Payment</definedName>
    <definedName name="______w6" localSheetId="25">Scheduled_Payment+Extra_Payment</definedName>
    <definedName name="______w6" localSheetId="27">Scheduled_Payment+Extra_Payment</definedName>
    <definedName name="______w6" localSheetId="28">Scheduled_Payment+Extra_Payment</definedName>
    <definedName name="______w6" localSheetId="29">Scheduled_Payment+Extra_Payment</definedName>
    <definedName name="______w6" localSheetId="30">Scheduled_Payment+Extra_Payment</definedName>
    <definedName name="______w6" localSheetId="31">Scheduled_Payment+Extra_Payment</definedName>
    <definedName name="______w6" localSheetId="32">Scheduled_Payment+Extra_Payment</definedName>
    <definedName name="______w6" localSheetId="33">Scheduled_Payment+Extra_Payment</definedName>
    <definedName name="______w6" localSheetId="34">Scheduled_Payment+Extra_Payment</definedName>
    <definedName name="______w6" localSheetId="36">Scheduled_Payment+Extra_Payment</definedName>
    <definedName name="______w6" localSheetId="37">Scheduled_Payment+Extra_Payment</definedName>
    <definedName name="______w6" localSheetId="39">Scheduled_Payment+Extra_Payment</definedName>
    <definedName name="______w6" localSheetId="40">Scheduled_Payment+Extra_Payment</definedName>
    <definedName name="______w6" localSheetId="41">Scheduled_Payment+Extra_Payment</definedName>
    <definedName name="______w6" localSheetId="42">Scheduled_Payment+Extra_Payment</definedName>
    <definedName name="______w6" localSheetId="56">Scheduled_Payment+Extra_Payment</definedName>
    <definedName name="______w6" localSheetId="45">Scheduled_Payment+Extra_Payment</definedName>
    <definedName name="______w6" localSheetId="46">Scheduled_Payment+Extra_Payment</definedName>
    <definedName name="______w6" localSheetId="74">Scheduled_Payment+Extra_Payment</definedName>
    <definedName name="______w6" localSheetId="90">Scheduled_Payment+Extra_Payment</definedName>
    <definedName name="______w6" localSheetId="92">Scheduled_Payment+Extra_Payment</definedName>
    <definedName name="______w6" localSheetId="113">Scheduled_Payment+Extra_Payment</definedName>
    <definedName name="______w6" localSheetId="114">Scheduled_Payment+Extra_Payment</definedName>
    <definedName name="______w6" localSheetId="115">Scheduled_Payment+Extra_Payment</definedName>
    <definedName name="______w6" localSheetId="116">Scheduled_Payment+Extra_Payment</definedName>
    <definedName name="______w6" localSheetId="117">Scheduled_Payment+Extra_Payment</definedName>
    <definedName name="______w6" localSheetId="118">Scheduled_Payment+Extra_Payment</definedName>
    <definedName name="______w6" localSheetId="119">Scheduled_Payment+Extra_Payment</definedName>
    <definedName name="______w6" localSheetId="120">Scheduled_Payment+Extra_Payment</definedName>
    <definedName name="______w6" localSheetId="121">Scheduled_Payment+Extra_Payment</definedName>
    <definedName name="______w6" localSheetId="131">Scheduled_Payment+Extra_Payment</definedName>
    <definedName name="______w6" localSheetId="134">Scheduled_Payment+Extra_Payment</definedName>
    <definedName name="______w6" localSheetId="141">Scheduled_Payment+Extra_Payment</definedName>
    <definedName name="______w6" localSheetId="142">Scheduled_Payment+Extra_Payment</definedName>
    <definedName name="______w6" localSheetId="149">Scheduled_Payment+Extra_Payment</definedName>
    <definedName name="______w6" localSheetId="150">Scheduled_Payment+Extra_Payment</definedName>
    <definedName name="______w6" localSheetId="151">Scheduled_Payment+Extra_Payment</definedName>
    <definedName name="______w6" localSheetId="125">Scheduled_Payment+Extra_Payment</definedName>
    <definedName name="______w6" localSheetId="129">Scheduled_Payment+Extra_Payment</definedName>
    <definedName name="______w6" localSheetId="130">Scheduled_Payment+Extra_Payment</definedName>
    <definedName name="______w6">Scheduled_Payment+Extra_Payment</definedName>
    <definedName name="______w7" localSheetId="14">#REF!</definedName>
    <definedName name="______w7" localSheetId="19">#REF!</definedName>
    <definedName name="______w7" localSheetId="20">#REF!</definedName>
    <definedName name="______w7" localSheetId="33">#REF!</definedName>
    <definedName name="______w7" localSheetId="34">#REF!</definedName>
    <definedName name="______w7">#REF!</definedName>
    <definedName name="______x1" localSheetId="14">{"TAB1",#N/A,TRUE,"GENERAL";"TAB2",#N/A,TRUE,"GENERAL";"TAB3",#N/A,TRUE,"GENERAL";"TAB4",#N/A,TRUE,"GENERAL";"TAB5",#N/A,TRUE,"GENERAL"}</definedName>
    <definedName name="______x1" localSheetId="19">{"TAB1",#N/A,TRUE,"GENERAL";"TAB2",#N/A,TRUE,"GENERAL";"TAB3",#N/A,TRUE,"GENERAL";"TAB4",#N/A,TRUE,"GENERAL";"TAB5",#N/A,TRUE,"GENERAL"}</definedName>
    <definedName name="______x1" localSheetId="20">{"TAB1",#N/A,TRUE,"GENERAL";"TAB2",#N/A,TRUE,"GENERAL";"TAB3",#N/A,TRUE,"GENERAL";"TAB4",#N/A,TRUE,"GENERAL";"TAB5",#N/A,TRUE,"GENERAL"}</definedName>
    <definedName name="______x1" localSheetId="25">{"TAB1",#N/A,TRUE,"GENERAL";"TAB2",#N/A,TRUE,"GENERAL";"TAB3",#N/A,TRUE,"GENERAL";"TAB4",#N/A,TRUE,"GENERAL";"TAB5",#N/A,TRUE,"GENERAL"}</definedName>
    <definedName name="______x1" localSheetId="33">{"TAB1",#N/A,TRUE,"GENERAL";"TAB2",#N/A,TRUE,"GENERAL";"TAB3",#N/A,TRUE,"GENERAL";"TAB4",#N/A,TRUE,"GENERAL";"TAB5",#N/A,TRUE,"GENERAL"}</definedName>
    <definedName name="______x1" localSheetId="34">{"TAB1",#N/A,TRUE,"GENERAL";"TAB2",#N/A,TRUE,"GENERAL";"TAB3",#N/A,TRUE,"GENERAL";"TAB4",#N/A,TRUE,"GENERAL";"TAB5",#N/A,TRUE,"GENERAL"}</definedName>
    <definedName name="______x1">{"TAB1",#N/A,TRUE,"GENERAL";"TAB2",#N/A,TRUE,"GENERAL";"TAB3",#N/A,TRUE,"GENERAL";"TAB4",#N/A,TRUE,"GENERAL";"TAB5",#N/A,TRUE,"GENERAL"}</definedName>
    <definedName name="______x2" localSheetId="14">{"via1",#N/A,TRUE,"general";"via2",#N/A,TRUE,"general";"via3",#N/A,TRUE,"general"}</definedName>
    <definedName name="______x2" localSheetId="19">{"via1",#N/A,TRUE,"general";"via2",#N/A,TRUE,"general";"via3",#N/A,TRUE,"general"}</definedName>
    <definedName name="______x2" localSheetId="20">{"via1",#N/A,TRUE,"general";"via2",#N/A,TRUE,"general";"via3",#N/A,TRUE,"general"}</definedName>
    <definedName name="______x2" localSheetId="25">{"via1",#N/A,TRUE,"general";"via2",#N/A,TRUE,"general";"via3",#N/A,TRUE,"general"}</definedName>
    <definedName name="______x2" localSheetId="33">{"via1",#N/A,TRUE,"general";"via2",#N/A,TRUE,"general";"via3",#N/A,TRUE,"general"}</definedName>
    <definedName name="______x2" localSheetId="34">{"via1",#N/A,TRUE,"general";"via2",#N/A,TRUE,"general";"via3",#N/A,TRUE,"general"}</definedName>
    <definedName name="______x2">{"via1",#N/A,TRUE,"general";"via2",#N/A,TRUE,"general";"via3",#N/A,TRUE,"general"}</definedName>
    <definedName name="______x3" localSheetId="14">{"via1",#N/A,TRUE,"general";"via2",#N/A,TRUE,"general";"via3",#N/A,TRUE,"general"}</definedName>
    <definedName name="______x3" localSheetId="19">{"via1",#N/A,TRUE,"general";"via2",#N/A,TRUE,"general";"via3",#N/A,TRUE,"general"}</definedName>
    <definedName name="______x3" localSheetId="20">{"via1",#N/A,TRUE,"general";"via2",#N/A,TRUE,"general";"via3",#N/A,TRUE,"general"}</definedName>
    <definedName name="______x3" localSheetId="25">{"via1",#N/A,TRUE,"general";"via2",#N/A,TRUE,"general";"via3",#N/A,TRUE,"general"}</definedName>
    <definedName name="______x3" localSheetId="33">{"via1",#N/A,TRUE,"general";"via2",#N/A,TRUE,"general";"via3",#N/A,TRUE,"general"}</definedName>
    <definedName name="______x3" localSheetId="34">{"via1",#N/A,TRUE,"general";"via2",#N/A,TRUE,"general";"via3",#N/A,TRUE,"general"}</definedName>
    <definedName name="______x3">{"via1",#N/A,TRUE,"general";"via2",#N/A,TRUE,"general";"via3",#N/A,TRUE,"general"}</definedName>
    <definedName name="______x4" localSheetId="14">{"via1",#N/A,TRUE,"general";"via2",#N/A,TRUE,"general";"via3",#N/A,TRUE,"general"}</definedName>
    <definedName name="______x4" localSheetId="19">{"via1",#N/A,TRUE,"general";"via2",#N/A,TRUE,"general";"via3",#N/A,TRUE,"general"}</definedName>
    <definedName name="______x4" localSheetId="20">{"via1",#N/A,TRUE,"general";"via2",#N/A,TRUE,"general";"via3",#N/A,TRUE,"general"}</definedName>
    <definedName name="______x4" localSheetId="25">{"via1",#N/A,TRUE,"general";"via2",#N/A,TRUE,"general";"via3",#N/A,TRUE,"general"}</definedName>
    <definedName name="______x4" localSheetId="33">{"via1",#N/A,TRUE,"general";"via2",#N/A,TRUE,"general";"via3",#N/A,TRUE,"general"}</definedName>
    <definedName name="______x4" localSheetId="34">{"via1",#N/A,TRUE,"general";"via2",#N/A,TRUE,"general";"via3",#N/A,TRUE,"general"}</definedName>
    <definedName name="______x4">{"via1",#N/A,TRUE,"general";"via2",#N/A,TRUE,"general";"via3",#N/A,TRUE,"general"}</definedName>
    <definedName name="______x5" localSheetId="14">{"TAB1",#N/A,TRUE,"GENERAL";"TAB2",#N/A,TRUE,"GENERAL";"TAB3",#N/A,TRUE,"GENERAL";"TAB4",#N/A,TRUE,"GENERAL";"TAB5",#N/A,TRUE,"GENERAL"}</definedName>
    <definedName name="______x5" localSheetId="19">{"TAB1",#N/A,TRUE,"GENERAL";"TAB2",#N/A,TRUE,"GENERAL";"TAB3",#N/A,TRUE,"GENERAL";"TAB4",#N/A,TRUE,"GENERAL";"TAB5",#N/A,TRUE,"GENERAL"}</definedName>
    <definedName name="______x5" localSheetId="20">{"TAB1",#N/A,TRUE,"GENERAL";"TAB2",#N/A,TRUE,"GENERAL";"TAB3",#N/A,TRUE,"GENERAL";"TAB4",#N/A,TRUE,"GENERAL";"TAB5",#N/A,TRUE,"GENERAL"}</definedName>
    <definedName name="______x5" localSheetId="25">{"TAB1",#N/A,TRUE,"GENERAL";"TAB2",#N/A,TRUE,"GENERAL";"TAB3",#N/A,TRUE,"GENERAL";"TAB4",#N/A,TRUE,"GENERAL";"TAB5",#N/A,TRUE,"GENERAL"}</definedName>
    <definedName name="______x5" localSheetId="33">{"TAB1",#N/A,TRUE,"GENERAL";"TAB2",#N/A,TRUE,"GENERAL";"TAB3",#N/A,TRUE,"GENERAL";"TAB4",#N/A,TRUE,"GENERAL";"TAB5",#N/A,TRUE,"GENERAL"}</definedName>
    <definedName name="______x5" localSheetId="34">{"TAB1",#N/A,TRUE,"GENERAL";"TAB2",#N/A,TRUE,"GENERAL";"TAB3",#N/A,TRUE,"GENERAL";"TAB4",#N/A,TRUE,"GENERAL";"TAB5",#N/A,TRUE,"GENERAL"}</definedName>
    <definedName name="______x5">{"TAB1",#N/A,TRUE,"GENERAL";"TAB2",#N/A,TRUE,"GENERAL";"TAB3",#N/A,TRUE,"GENERAL";"TAB4",#N/A,TRUE,"GENERAL";"TAB5",#N/A,TRUE,"GENERAL"}</definedName>
    <definedName name="______x6" localSheetId="14">{"TAB1",#N/A,TRUE,"GENERAL";"TAB2",#N/A,TRUE,"GENERAL";"TAB3",#N/A,TRUE,"GENERAL";"TAB4",#N/A,TRUE,"GENERAL";"TAB5",#N/A,TRUE,"GENERAL"}</definedName>
    <definedName name="______x6" localSheetId="19">{"TAB1",#N/A,TRUE,"GENERAL";"TAB2",#N/A,TRUE,"GENERAL";"TAB3",#N/A,TRUE,"GENERAL";"TAB4",#N/A,TRUE,"GENERAL";"TAB5",#N/A,TRUE,"GENERAL"}</definedName>
    <definedName name="______x6" localSheetId="20">{"TAB1",#N/A,TRUE,"GENERAL";"TAB2",#N/A,TRUE,"GENERAL";"TAB3",#N/A,TRUE,"GENERAL";"TAB4",#N/A,TRUE,"GENERAL";"TAB5",#N/A,TRUE,"GENERAL"}</definedName>
    <definedName name="______x6" localSheetId="25">{"TAB1",#N/A,TRUE,"GENERAL";"TAB2",#N/A,TRUE,"GENERAL";"TAB3",#N/A,TRUE,"GENERAL";"TAB4",#N/A,TRUE,"GENERAL";"TAB5",#N/A,TRUE,"GENERAL"}</definedName>
    <definedName name="______x6" localSheetId="33">{"TAB1",#N/A,TRUE,"GENERAL";"TAB2",#N/A,TRUE,"GENERAL";"TAB3",#N/A,TRUE,"GENERAL";"TAB4",#N/A,TRUE,"GENERAL";"TAB5",#N/A,TRUE,"GENERAL"}</definedName>
    <definedName name="______x6" localSheetId="34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 localSheetId="14">{"TAB1",#N/A,TRUE,"GENERAL";"TAB2",#N/A,TRUE,"GENERAL";"TAB3",#N/A,TRUE,"GENERAL";"TAB4",#N/A,TRUE,"GENERAL";"TAB5",#N/A,TRUE,"GENERAL"}</definedName>
    <definedName name="______x7" localSheetId="19">{"TAB1",#N/A,TRUE,"GENERAL";"TAB2",#N/A,TRUE,"GENERAL";"TAB3",#N/A,TRUE,"GENERAL";"TAB4",#N/A,TRUE,"GENERAL";"TAB5",#N/A,TRUE,"GENERAL"}</definedName>
    <definedName name="______x7" localSheetId="20">{"TAB1",#N/A,TRUE,"GENERAL";"TAB2",#N/A,TRUE,"GENERAL";"TAB3",#N/A,TRUE,"GENERAL";"TAB4",#N/A,TRUE,"GENERAL";"TAB5",#N/A,TRUE,"GENERAL"}</definedName>
    <definedName name="______x7" localSheetId="25">{"TAB1",#N/A,TRUE,"GENERAL";"TAB2",#N/A,TRUE,"GENERAL";"TAB3",#N/A,TRUE,"GENERAL";"TAB4",#N/A,TRUE,"GENERAL";"TAB5",#N/A,TRUE,"GENERAL"}</definedName>
    <definedName name="______x7" localSheetId="33">{"TAB1",#N/A,TRUE,"GENERAL";"TAB2",#N/A,TRUE,"GENERAL";"TAB3",#N/A,TRUE,"GENERAL";"TAB4",#N/A,TRUE,"GENERAL";"TAB5",#N/A,TRUE,"GENERAL"}</definedName>
    <definedName name="______x7" localSheetId="34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 localSheetId="14">{"via1",#N/A,TRUE,"general";"via2",#N/A,TRUE,"general";"via3",#N/A,TRUE,"general"}</definedName>
    <definedName name="______x8" localSheetId="19">{"via1",#N/A,TRUE,"general";"via2",#N/A,TRUE,"general";"via3",#N/A,TRUE,"general"}</definedName>
    <definedName name="______x8" localSheetId="20">{"via1",#N/A,TRUE,"general";"via2",#N/A,TRUE,"general";"via3",#N/A,TRUE,"general"}</definedName>
    <definedName name="______x8" localSheetId="25">{"via1",#N/A,TRUE,"general";"via2",#N/A,TRUE,"general";"via3",#N/A,TRUE,"general"}</definedName>
    <definedName name="______x8" localSheetId="33">{"via1",#N/A,TRUE,"general";"via2",#N/A,TRUE,"general";"via3",#N/A,TRUE,"general"}</definedName>
    <definedName name="______x8" localSheetId="34">{"via1",#N/A,TRUE,"general";"via2",#N/A,TRUE,"general";"via3",#N/A,TRUE,"general"}</definedName>
    <definedName name="______x8">{"via1",#N/A,TRUE,"general";"via2",#N/A,TRUE,"general";"via3",#N/A,TRUE,"general"}</definedName>
    <definedName name="______x9" localSheetId="14">{"TAB1",#N/A,TRUE,"GENERAL";"TAB2",#N/A,TRUE,"GENERAL";"TAB3",#N/A,TRUE,"GENERAL";"TAB4",#N/A,TRUE,"GENERAL";"TAB5",#N/A,TRUE,"GENERAL"}</definedName>
    <definedName name="______x9" localSheetId="19">{"TAB1",#N/A,TRUE,"GENERAL";"TAB2",#N/A,TRUE,"GENERAL";"TAB3",#N/A,TRUE,"GENERAL";"TAB4",#N/A,TRUE,"GENERAL";"TAB5",#N/A,TRUE,"GENERAL"}</definedName>
    <definedName name="______x9" localSheetId="20">{"TAB1",#N/A,TRUE,"GENERAL";"TAB2",#N/A,TRUE,"GENERAL";"TAB3",#N/A,TRUE,"GENERAL";"TAB4",#N/A,TRUE,"GENERAL";"TAB5",#N/A,TRUE,"GENERAL"}</definedName>
    <definedName name="______x9" localSheetId="25">{"TAB1",#N/A,TRUE,"GENERAL";"TAB2",#N/A,TRUE,"GENERAL";"TAB3",#N/A,TRUE,"GENERAL";"TAB4",#N/A,TRUE,"GENERAL";"TAB5",#N/A,TRUE,"GENERAL"}</definedName>
    <definedName name="______x9" localSheetId="33">{"TAB1",#N/A,TRUE,"GENERAL";"TAB2",#N/A,TRUE,"GENERAL";"TAB3",#N/A,TRUE,"GENERAL";"TAB4",#N/A,TRUE,"GENERAL";"TAB5",#N/A,TRUE,"GENERAL"}</definedName>
    <definedName name="______x9" localSheetId="34">{"TAB1",#N/A,TRUE,"GENERAL";"TAB2",#N/A,TRUE,"GENERAL";"TAB3",#N/A,TRUE,"GENERAL";"TAB4",#N/A,TRUE,"GENERAL";"TAB5",#N/A,TRUE,"GENERAL"}</definedName>
    <definedName name="______x9">{"TAB1",#N/A,TRUE,"GENERAL";"TAB2",#N/A,TRUE,"GENERAL";"TAB3",#N/A,TRUE,"GENERAL";"TAB4",#N/A,TRUE,"GENERAL";"TAB5",#N/A,TRUE,"GENERAL"}</definedName>
    <definedName name="______y2" localSheetId="14">{"TAB1",#N/A,TRUE,"GENERAL";"TAB2",#N/A,TRUE,"GENERAL";"TAB3",#N/A,TRUE,"GENERAL";"TAB4",#N/A,TRUE,"GENERAL";"TAB5",#N/A,TRUE,"GENERAL"}</definedName>
    <definedName name="______y2" localSheetId="19">{"TAB1",#N/A,TRUE,"GENERAL";"TAB2",#N/A,TRUE,"GENERAL";"TAB3",#N/A,TRUE,"GENERAL";"TAB4",#N/A,TRUE,"GENERAL";"TAB5",#N/A,TRUE,"GENERAL"}</definedName>
    <definedName name="______y2" localSheetId="20">{"TAB1",#N/A,TRUE,"GENERAL";"TAB2",#N/A,TRUE,"GENERAL";"TAB3",#N/A,TRUE,"GENERAL";"TAB4",#N/A,TRUE,"GENERAL";"TAB5",#N/A,TRUE,"GENERAL"}</definedName>
    <definedName name="______y2" localSheetId="25">{"TAB1",#N/A,TRUE,"GENERAL";"TAB2",#N/A,TRUE,"GENERAL";"TAB3",#N/A,TRUE,"GENERAL";"TAB4",#N/A,TRUE,"GENERAL";"TAB5",#N/A,TRUE,"GENERAL"}</definedName>
    <definedName name="______y2" localSheetId="33">{"TAB1",#N/A,TRUE,"GENERAL";"TAB2",#N/A,TRUE,"GENERAL";"TAB3",#N/A,TRUE,"GENERAL";"TAB4",#N/A,TRUE,"GENERAL";"TAB5",#N/A,TRUE,"GENERAL"}</definedName>
    <definedName name="______y2" localSheetId="34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 localSheetId="14">{"via1",#N/A,TRUE,"general";"via2",#N/A,TRUE,"general";"via3",#N/A,TRUE,"general"}</definedName>
    <definedName name="______y3" localSheetId="19">{"via1",#N/A,TRUE,"general";"via2",#N/A,TRUE,"general";"via3",#N/A,TRUE,"general"}</definedName>
    <definedName name="______y3" localSheetId="20">{"via1",#N/A,TRUE,"general";"via2",#N/A,TRUE,"general";"via3",#N/A,TRUE,"general"}</definedName>
    <definedName name="______y3" localSheetId="25">{"via1",#N/A,TRUE,"general";"via2",#N/A,TRUE,"general";"via3",#N/A,TRUE,"general"}</definedName>
    <definedName name="______y3" localSheetId="33">{"via1",#N/A,TRUE,"general";"via2",#N/A,TRUE,"general";"via3",#N/A,TRUE,"general"}</definedName>
    <definedName name="______y3" localSheetId="34">{"via1",#N/A,TRUE,"general";"via2",#N/A,TRUE,"general";"via3",#N/A,TRUE,"general"}</definedName>
    <definedName name="______y3">{"via1",#N/A,TRUE,"general";"via2",#N/A,TRUE,"general";"via3",#N/A,TRUE,"general"}</definedName>
    <definedName name="______y4" localSheetId="14">{"via1",#N/A,TRUE,"general";"via2",#N/A,TRUE,"general";"via3",#N/A,TRUE,"general"}</definedName>
    <definedName name="______y4" localSheetId="19">{"via1",#N/A,TRUE,"general";"via2",#N/A,TRUE,"general";"via3",#N/A,TRUE,"general"}</definedName>
    <definedName name="______y4" localSheetId="20">{"via1",#N/A,TRUE,"general";"via2",#N/A,TRUE,"general";"via3",#N/A,TRUE,"general"}</definedName>
    <definedName name="______y4" localSheetId="25">{"via1",#N/A,TRUE,"general";"via2",#N/A,TRUE,"general";"via3",#N/A,TRUE,"general"}</definedName>
    <definedName name="______y4" localSheetId="33">{"via1",#N/A,TRUE,"general";"via2",#N/A,TRUE,"general";"via3",#N/A,TRUE,"general"}</definedName>
    <definedName name="______y4" localSheetId="34">{"via1",#N/A,TRUE,"general";"via2",#N/A,TRUE,"general";"via3",#N/A,TRUE,"general"}</definedName>
    <definedName name="______y4">{"via1",#N/A,TRUE,"general";"via2",#N/A,TRUE,"general";"via3",#N/A,TRUE,"general"}</definedName>
    <definedName name="______y5" localSheetId="14">{"TAB1",#N/A,TRUE,"GENERAL";"TAB2",#N/A,TRUE,"GENERAL";"TAB3",#N/A,TRUE,"GENERAL";"TAB4",#N/A,TRUE,"GENERAL";"TAB5",#N/A,TRUE,"GENERAL"}</definedName>
    <definedName name="______y5" localSheetId="19">{"TAB1",#N/A,TRUE,"GENERAL";"TAB2",#N/A,TRUE,"GENERAL";"TAB3",#N/A,TRUE,"GENERAL";"TAB4",#N/A,TRUE,"GENERAL";"TAB5",#N/A,TRUE,"GENERAL"}</definedName>
    <definedName name="______y5" localSheetId="20">{"TAB1",#N/A,TRUE,"GENERAL";"TAB2",#N/A,TRUE,"GENERAL";"TAB3",#N/A,TRUE,"GENERAL";"TAB4",#N/A,TRUE,"GENERAL";"TAB5",#N/A,TRUE,"GENERAL"}</definedName>
    <definedName name="______y5" localSheetId="25">{"TAB1",#N/A,TRUE,"GENERAL";"TAB2",#N/A,TRUE,"GENERAL";"TAB3",#N/A,TRUE,"GENERAL";"TAB4",#N/A,TRUE,"GENERAL";"TAB5",#N/A,TRUE,"GENERAL"}</definedName>
    <definedName name="______y5" localSheetId="33">{"TAB1",#N/A,TRUE,"GENERAL";"TAB2",#N/A,TRUE,"GENERAL";"TAB3",#N/A,TRUE,"GENERAL";"TAB4",#N/A,TRUE,"GENERAL";"TAB5",#N/A,TRUE,"GENERAL"}</definedName>
    <definedName name="______y5" localSheetId="34">{"TAB1",#N/A,TRUE,"GENERAL";"TAB2",#N/A,TRUE,"GENERAL";"TAB3",#N/A,TRUE,"GENERAL";"TAB4",#N/A,TRUE,"GENERAL";"TAB5",#N/A,TRUE,"GENERAL"}</definedName>
    <definedName name="______y5">{"TAB1",#N/A,TRUE,"GENERAL";"TAB2",#N/A,TRUE,"GENERAL";"TAB3",#N/A,TRUE,"GENERAL";"TAB4",#N/A,TRUE,"GENERAL";"TAB5",#N/A,TRUE,"GENERAL"}</definedName>
    <definedName name="______y6" localSheetId="14">{"via1",#N/A,TRUE,"general";"via2",#N/A,TRUE,"general";"via3",#N/A,TRUE,"general"}</definedName>
    <definedName name="______y6" localSheetId="19">{"via1",#N/A,TRUE,"general";"via2",#N/A,TRUE,"general";"via3",#N/A,TRUE,"general"}</definedName>
    <definedName name="______y6" localSheetId="20">{"via1",#N/A,TRUE,"general";"via2",#N/A,TRUE,"general";"via3",#N/A,TRUE,"general"}</definedName>
    <definedName name="______y6" localSheetId="25">{"via1",#N/A,TRUE,"general";"via2",#N/A,TRUE,"general";"via3",#N/A,TRUE,"general"}</definedName>
    <definedName name="______y6" localSheetId="33">{"via1",#N/A,TRUE,"general";"via2",#N/A,TRUE,"general";"via3",#N/A,TRUE,"general"}</definedName>
    <definedName name="______y6" localSheetId="34">{"via1",#N/A,TRUE,"general";"via2",#N/A,TRUE,"general";"via3",#N/A,TRUE,"general"}</definedName>
    <definedName name="______y6">{"via1",#N/A,TRUE,"general";"via2",#N/A,TRUE,"general";"via3",#N/A,TRUE,"general"}</definedName>
    <definedName name="______y7" localSheetId="14">{"via1",#N/A,TRUE,"general";"via2",#N/A,TRUE,"general";"via3",#N/A,TRUE,"general"}</definedName>
    <definedName name="______y7" localSheetId="19">{"via1",#N/A,TRUE,"general";"via2",#N/A,TRUE,"general";"via3",#N/A,TRUE,"general"}</definedName>
    <definedName name="______y7" localSheetId="20">{"via1",#N/A,TRUE,"general";"via2",#N/A,TRUE,"general";"via3",#N/A,TRUE,"general"}</definedName>
    <definedName name="______y7" localSheetId="25">{"via1",#N/A,TRUE,"general";"via2",#N/A,TRUE,"general";"via3",#N/A,TRUE,"general"}</definedName>
    <definedName name="______y7" localSheetId="33">{"via1",#N/A,TRUE,"general";"via2",#N/A,TRUE,"general";"via3",#N/A,TRUE,"general"}</definedName>
    <definedName name="______y7" localSheetId="34">{"via1",#N/A,TRUE,"general";"via2",#N/A,TRUE,"general";"via3",#N/A,TRUE,"general"}</definedName>
    <definedName name="______y7">{"via1",#N/A,TRUE,"general";"via2",#N/A,TRUE,"general";"via3",#N/A,TRUE,"general"}</definedName>
    <definedName name="______y8" localSheetId="14">{"via1",#N/A,TRUE,"general";"via2",#N/A,TRUE,"general";"via3",#N/A,TRUE,"general"}</definedName>
    <definedName name="______y8" localSheetId="19">{"via1",#N/A,TRUE,"general";"via2",#N/A,TRUE,"general";"via3",#N/A,TRUE,"general"}</definedName>
    <definedName name="______y8" localSheetId="20">{"via1",#N/A,TRUE,"general";"via2",#N/A,TRUE,"general";"via3",#N/A,TRUE,"general"}</definedName>
    <definedName name="______y8" localSheetId="25">{"via1",#N/A,TRUE,"general";"via2",#N/A,TRUE,"general";"via3",#N/A,TRUE,"general"}</definedName>
    <definedName name="______y8" localSheetId="33">{"via1",#N/A,TRUE,"general";"via2",#N/A,TRUE,"general";"via3",#N/A,TRUE,"general"}</definedName>
    <definedName name="______y8" localSheetId="34">{"via1",#N/A,TRUE,"general";"via2",#N/A,TRUE,"general";"via3",#N/A,TRUE,"general"}</definedName>
    <definedName name="______y8">{"via1",#N/A,TRUE,"general";"via2",#N/A,TRUE,"general";"via3",#N/A,TRUE,"general"}</definedName>
    <definedName name="______y9" localSheetId="14">{"TAB1",#N/A,TRUE,"GENERAL";"TAB2",#N/A,TRUE,"GENERAL";"TAB3",#N/A,TRUE,"GENERAL";"TAB4",#N/A,TRUE,"GENERAL";"TAB5",#N/A,TRUE,"GENERAL"}</definedName>
    <definedName name="______y9" localSheetId="19">{"TAB1",#N/A,TRUE,"GENERAL";"TAB2",#N/A,TRUE,"GENERAL";"TAB3",#N/A,TRUE,"GENERAL";"TAB4",#N/A,TRUE,"GENERAL";"TAB5",#N/A,TRUE,"GENERAL"}</definedName>
    <definedName name="______y9" localSheetId="20">{"TAB1",#N/A,TRUE,"GENERAL";"TAB2",#N/A,TRUE,"GENERAL";"TAB3",#N/A,TRUE,"GENERAL";"TAB4",#N/A,TRUE,"GENERAL";"TAB5",#N/A,TRUE,"GENERAL"}</definedName>
    <definedName name="______y9" localSheetId="25">{"TAB1",#N/A,TRUE,"GENERAL";"TAB2",#N/A,TRUE,"GENERAL";"TAB3",#N/A,TRUE,"GENERAL";"TAB4",#N/A,TRUE,"GENERAL";"TAB5",#N/A,TRUE,"GENERAL"}</definedName>
    <definedName name="______y9" localSheetId="33">{"TAB1",#N/A,TRUE,"GENERAL";"TAB2",#N/A,TRUE,"GENERAL";"TAB3",#N/A,TRUE,"GENERAL";"TAB4",#N/A,TRUE,"GENERAL";"TAB5",#N/A,TRUE,"GENERAL"}</definedName>
    <definedName name="______y9" localSheetId="34">{"TAB1",#N/A,TRUE,"GENERAL";"TAB2",#N/A,TRUE,"GENERAL";"TAB3",#N/A,TRUE,"GENERAL";"TAB4",#N/A,TRUE,"GENERAL";"TAB5",#N/A,TRUE,"GENERAL"}</definedName>
    <definedName name="______y9">{"TAB1",#N/A,TRUE,"GENERAL";"TAB2",#N/A,TRUE,"GENERAL";"TAB3",#N/A,TRUE,"GENERAL";"TAB4",#N/A,TRUE,"GENERAL";"TAB5",#N/A,TRUE,"GENERAL"}</definedName>
    <definedName name="______z1" localSheetId="14">{"TAB1",#N/A,TRUE,"GENERAL";"TAB2",#N/A,TRUE,"GENERAL";"TAB3",#N/A,TRUE,"GENERAL";"TAB4",#N/A,TRUE,"GENERAL";"TAB5",#N/A,TRUE,"GENERAL"}</definedName>
    <definedName name="______z1" localSheetId="19">{"TAB1",#N/A,TRUE,"GENERAL";"TAB2",#N/A,TRUE,"GENERAL";"TAB3",#N/A,TRUE,"GENERAL";"TAB4",#N/A,TRUE,"GENERAL";"TAB5",#N/A,TRUE,"GENERAL"}</definedName>
    <definedName name="______z1" localSheetId="20">{"TAB1",#N/A,TRUE,"GENERAL";"TAB2",#N/A,TRUE,"GENERAL";"TAB3",#N/A,TRUE,"GENERAL";"TAB4",#N/A,TRUE,"GENERAL";"TAB5",#N/A,TRUE,"GENERAL"}</definedName>
    <definedName name="______z1" localSheetId="25">{"TAB1",#N/A,TRUE,"GENERAL";"TAB2",#N/A,TRUE,"GENERAL";"TAB3",#N/A,TRUE,"GENERAL";"TAB4",#N/A,TRUE,"GENERAL";"TAB5",#N/A,TRUE,"GENERAL"}</definedName>
    <definedName name="______z1" localSheetId="33">{"TAB1",#N/A,TRUE,"GENERAL";"TAB2",#N/A,TRUE,"GENERAL";"TAB3",#N/A,TRUE,"GENERAL";"TAB4",#N/A,TRUE,"GENERAL";"TAB5",#N/A,TRUE,"GENERAL"}</definedName>
    <definedName name="______z1" localSheetId="34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 localSheetId="14">{"via1",#N/A,TRUE,"general";"via2",#N/A,TRUE,"general";"via3",#N/A,TRUE,"general"}</definedName>
    <definedName name="______z2" localSheetId="19">{"via1",#N/A,TRUE,"general";"via2",#N/A,TRUE,"general";"via3",#N/A,TRUE,"general"}</definedName>
    <definedName name="______z2" localSheetId="20">{"via1",#N/A,TRUE,"general";"via2",#N/A,TRUE,"general";"via3",#N/A,TRUE,"general"}</definedName>
    <definedName name="______z2" localSheetId="25">{"via1",#N/A,TRUE,"general";"via2",#N/A,TRUE,"general";"via3",#N/A,TRUE,"general"}</definedName>
    <definedName name="______z2" localSheetId="33">{"via1",#N/A,TRUE,"general";"via2",#N/A,TRUE,"general";"via3",#N/A,TRUE,"general"}</definedName>
    <definedName name="______z2" localSheetId="34">{"via1",#N/A,TRUE,"general";"via2",#N/A,TRUE,"general";"via3",#N/A,TRUE,"general"}</definedName>
    <definedName name="______z2">{"via1",#N/A,TRUE,"general";"via2",#N/A,TRUE,"general";"via3",#N/A,TRUE,"general"}</definedName>
    <definedName name="______z3" localSheetId="14">{"via1",#N/A,TRUE,"general";"via2",#N/A,TRUE,"general";"via3",#N/A,TRUE,"general"}</definedName>
    <definedName name="______z3" localSheetId="19">{"via1",#N/A,TRUE,"general";"via2",#N/A,TRUE,"general";"via3",#N/A,TRUE,"general"}</definedName>
    <definedName name="______z3" localSheetId="20">{"via1",#N/A,TRUE,"general";"via2",#N/A,TRUE,"general";"via3",#N/A,TRUE,"general"}</definedName>
    <definedName name="______z3" localSheetId="25">{"via1",#N/A,TRUE,"general";"via2",#N/A,TRUE,"general";"via3",#N/A,TRUE,"general"}</definedName>
    <definedName name="______z3" localSheetId="33">{"via1",#N/A,TRUE,"general";"via2",#N/A,TRUE,"general";"via3",#N/A,TRUE,"general"}</definedName>
    <definedName name="______z3" localSheetId="34">{"via1",#N/A,TRUE,"general";"via2",#N/A,TRUE,"general";"via3",#N/A,TRUE,"general"}</definedName>
    <definedName name="______z3">{"via1",#N/A,TRUE,"general";"via2",#N/A,TRUE,"general";"via3",#N/A,TRUE,"general"}</definedName>
    <definedName name="______z4" localSheetId="14">{"TAB1",#N/A,TRUE,"GENERAL";"TAB2",#N/A,TRUE,"GENERAL";"TAB3",#N/A,TRUE,"GENERAL";"TAB4",#N/A,TRUE,"GENERAL";"TAB5",#N/A,TRUE,"GENERAL"}</definedName>
    <definedName name="______z4" localSheetId="19">{"TAB1",#N/A,TRUE,"GENERAL";"TAB2",#N/A,TRUE,"GENERAL";"TAB3",#N/A,TRUE,"GENERAL";"TAB4",#N/A,TRUE,"GENERAL";"TAB5",#N/A,TRUE,"GENERAL"}</definedName>
    <definedName name="______z4" localSheetId="20">{"TAB1",#N/A,TRUE,"GENERAL";"TAB2",#N/A,TRUE,"GENERAL";"TAB3",#N/A,TRUE,"GENERAL";"TAB4",#N/A,TRUE,"GENERAL";"TAB5",#N/A,TRUE,"GENERAL"}</definedName>
    <definedName name="______z4" localSheetId="25">{"TAB1",#N/A,TRUE,"GENERAL";"TAB2",#N/A,TRUE,"GENERAL";"TAB3",#N/A,TRUE,"GENERAL";"TAB4",#N/A,TRUE,"GENERAL";"TAB5",#N/A,TRUE,"GENERAL"}</definedName>
    <definedName name="______z4" localSheetId="33">{"TAB1",#N/A,TRUE,"GENERAL";"TAB2",#N/A,TRUE,"GENERAL";"TAB3",#N/A,TRUE,"GENERAL";"TAB4",#N/A,TRUE,"GENERAL";"TAB5",#N/A,TRUE,"GENERAL"}</definedName>
    <definedName name="______z4" localSheetId="34">{"TAB1",#N/A,TRUE,"GENERAL";"TAB2",#N/A,TRUE,"GENERAL";"TAB3",#N/A,TRUE,"GENERAL";"TAB4",#N/A,TRUE,"GENERAL";"TAB5",#N/A,TRUE,"GENERAL"}</definedName>
    <definedName name="______z4">{"TAB1",#N/A,TRUE,"GENERAL";"TAB2",#N/A,TRUE,"GENERAL";"TAB3",#N/A,TRUE,"GENERAL";"TAB4",#N/A,TRUE,"GENERAL";"TAB5",#N/A,TRUE,"GENERAL"}</definedName>
    <definedName name="______z5" localSheetId="14">{"via1",#N/A,TRUE,"general";"via2",#N/A,TRUE,"general";"via3",#N/A,TRUE,"general"}</definedName>
    <definedName name="______z5" localSheetId="19">{"via1",#N/A,TRUE,"general";"via2",#N/A,TRUE,"general";"via3",#N/A,TRUE,"general"}</definedName>
    <definedName name="______z5" localSheetId="20">{"via1",#N/A,TRUE,"general";"via2",#N/A,TRUE,"general";"via3",#N/A,TRUE,"general"}</definedName>
    <definedName name="______z5" localSheetId="25">{"via1",#N/A,TRUE,"general";"via2",#N/A,TRUE,"general";"via3",#N/A,TRUE,"general"}</definedName>
    <definedName name="______z5" localSheetId="33">{"via1",#N/A,TRUE,"general";"via2",#N/A,TRUE,"general";"via3",#N/A,TRUE,"general"}</definedName>
    <definedName name="______z5" localSheetId="34">{"via1",#N/A,TRUE,"general";"via2",#N/A,TRUE,"general";"via3",#N/A,TRUE,"general"}</definedName>
    <definedName name="______z5">{"via1",#N/A,TRUE,"general";"via2",#N/A,TRUE,"general";"via3",#N/A,TRUE,"general"}</definedName>
    <definedName name="______z6" localSheetId="14">{"TAB1",#N/A,TRUE,"GENERAL";"TAB2",#N/A,TRUE,"GENERAL";"TAB3",#N/A,TRUE,"GENERAL";"TAB4",#N/A,TRUE,"GENERAL";"TAB5",#N/A,TRUE,"GENERAL"}</definedName>
    <definedName name="______z6" localSheetId="19">{"TAB1",#N/A,TRUE,"GENERAL";"TAB2",#N/A,TRUE,"GENERAL";"TAB3",#N/A,TRUE,"GENERAL";"TAB4",#N/A,TRUE,"GENERAL";"TAB5",#N/A,TRUE,"GENERAL"}</definedName>
    <definedName name="______z6" localSheetId="20">{"TAB1",#N/A,TRUE,"GENERAL";"TAB2",#N/A,TRUE,"GENERAL";"TAB3",#N/A,TRUE,"GENERAL";"TAB4",#N/A,TRUE,"GENERAL";"TAB5",#N/A,TRUE,"GENERAL"}</definedName>
    <definedName name="______z6" localSheetId="25">{"TAB1",#N/A,TRUE,"GENERAL";"TAB2",#N/A,TRUE,"GENERAL";"TAB3",#N/A,TRUE,"GENERAL";"TAB4",#N/A,TRUE,"GENERAL";"TAB5",#N/A,TRUE,"GENERAL"}</definedName>
    <definedName name="______z6" localSheetId="33">{"TAB1",#N/A,TRUE,"GENERAL";"TAB2",#N/A,TRUE,"GENERAL";"TAB3",#N/A,TRUE,"GENERAL";"TAB4",#N/A,TRUE,"GENERAL";"TAB5",#N/A,TRUE,"GENERAL"}</definedName>
    <definedName name="______z6" localSheetId="34">{"TAB1",#N/A,TRUE,"GENERAL";"TAB2",#N/A,TRUE,"GENERAL";"TAB3",#N/A,TRUE,"GENERAL";"TAB4",#N/A,TRUE,"GENERAL";"TAB5",#N/A,TRUE,"GENERAL"}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 localSheetId="14">{"TAB1",#N/A,TRUE,"GENERAL";"TAB2",#N/A,TRUE,"GENERAL";"TAB3",#N/A,TRUE,"GENERAL";"TAB4",#N/A,TRUE,"GENERAL";"TAB5",#N/A,TRUE,"GENERAL"}</definedName>
    <definedName name="_____a1" localSheetId="19">{"TAB1",#N/A,TRUE,"GENERAL";"TAB2",#N/A,TRUE,"GENERAL";"TAB3",#N/A,TRUE,"GENERAL";"TAB4",#N/A,TRUE,"GENERAL";"TAB5",#N/A,TRUE,"GENERAL"}</definedName>
    <definedName name="_____a1" localSheetId="20">{"TAB1",#N/A,TRUE,"GENERAL";"TAB2",#N/A,TRUE,"GENERAL";"TAB3",#N/A,TRUE,"GENERAL";"TAB4",#N/A,TRUE,"GENERAL";"TAB5",#N/A,TRUE,"GENERAL"}</definedName>
    <definedName name="_____a1" localSheetId="25">{"TAB1",#N/A,TRUE,"GENERAL";"TAB2",#N/A,TRUE,"GENERAL";"TAB3",#N/A,TRUE,"GENERAL";"TAB4",#N/A,TRUE,"GENERAL";"TAB5",#N/A,TRUE,"GENERAL"}</definedName>
    <definedName name="_____a1" localSheetId="33">{"TAB1",#N/A,TRUE,"GENERAL";"TAB2",#N/A,TRUE,"GENERAL";"TAB3",#N/A,TRUE,"GENERAL";"TAB4",#N/A,TRUE,"GENERAL";"TAB5",#N/A,TRUE,"GENERAL"}</definedName>
    <definedName name="_____a1" localSheetId="34">{"TAB1",#N/A,TRUE,"GENERAL";"TAB2",#N/A,TRUE,"GENERAL";"TAB3",#N/A,TRUE,"GENERAL";"TAB4",#N/A,TRUE,"GENERAL";"TAB5",#N/A,TRUE,"GENERAL"}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4">{"TAB1",#N/A,TRUE,"GENERAL";"TAB2",#N/A,TRUE,"GENERAL";"TAB3",#N/A,TRUE,"GENERAL";"TAB4",#N/A,TRUE,"GENERAL";"TAB5",#N/A,TRUE,"GENERAL"}</definedName>
    <definedName name="_____a3" localSheetId="19">{"TAB1",#N/A,TRUE,"GENERAL";"TAB2",#N/A,TRUE,"GENERAL";"TAB3",#N/A,TRUE,"GENERAL";"TAB4",#N/A,TRUE,"GENERAL";"TAB5",#N/A,TRUE,"GENERAL"}</definedName>
    <definedName name="_____a3" localSheetId="20">{"TAB1",#N/A,TRUE,"GENERAL";"TAB2",#N/A,TRUE,"GENERAL";"TAB3",#N/A,TRUE,"GENERAL";"TAB4",#N/A,TRUE,"GENERAL";"TAB5",#N/A,TRUE,"GENERAL"}</definedName>
    <definedName name="_____a3" localSheetId="25">{"TAB1",#N/A,TRUE,"GENERAL";"TAB2",#N/A,TRUE,"GENERAL";"TAB3",#N/A,TRUE,"GENERAL";"TAB4",#N/A,TRUE,"GENERAL";"TAB5",#N/A,TRUE,"GENERAL"}</definedName>
    <definedName name="_____a3" localSheetId="33">{"TAB1",#N/A,TRUE,"GENERAL";"TAB2",#N/A,TRUE,"GENERAL";"TAB3",#N/A,TRUE,"GENERAL";"TAB4",#N/A,TRUE,"GENERAL";"TAB5",#N/A,TRUE,"GENERAL"}</definedName>
    <definedName name="_____a3" localSheetId="34">{"TAB1",#N/A,TRUE,"GENERAL";"TAB2",#N/A,TRUE,"GENERAL";"TAB3",#N/A,TRUE,"GENERAL";"TAB4",#N/A,TRUE,"GENERAL";"TAB5",#N/A,TRUE,"GENERAL"}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 localSheetId="14">{"via1",#N/A,TRUE,"general";"via2",#N/A,TRUE,"general";"via3",#N/A,TRUE,"general"}</definedName>
    <definedName name="_____a4" localSheetId="19">{"via1",#N/A,TRUE,"general";"via2",#N/A,TRUE,"general";"via3",#N/A,TRUE,"general"}</definedName>
    <definedName name="_____a4" localSheetId="20">{"via1",#N/A,TRUE,"general";"via2",#N/A,TRUE,"general";"via3",#N/A,TRUE,"general"}</definedName>
    <definedName name="_____a4" localSheetId="25">{"via1",#N/A,TRUE,"general";"via2",#N/A,TRUE,"general";"via3",#N/A,TRUE,"general"}</definedName>
    <definedName name="_____a4" localSheetId="33">{"via1",#N/A,TRUE,"general";"via2",#N/A,TRUE,"general";"via3",#N/A,TRUE,"general"}</definedName>
    <definedName name="_____a4" localSheetId="34">{"via1",#N/A,TRUE,"general";"via2",#N/A,TRUE,"general";"via3",#N/A,TRUE,"general"}</definedName>
    <definedName name="_____a4">{"via1",#N/A,TRUE,"general";"via2",#N/A,TRUE,"general";"via3",#N/A,TRUE,"general"}</definedName>
    <definedName name="_____a5" localSheetId="14">{"TAB1",#N/A,TRUE,"GENERAL";"TAB2",#N/A,TRUE,"GENERAL";"TAB3",#N/A,TRUE,"GENERAL";"TAB4",#N/A,TRUE,"GENERAL";"TAB5",#N/A,TRUE,"GENERAL"}</definedName>
    <definedName name="_____a5" localSheetId="19">{"TAB1",#N/A,TRUE,"GENERAL";"TAB2",#N/A,TRUE,"GENERAL";"TAB3",#N/A,TRUE,"GENERAL";"TAB4",#N/A,TRUE,"GENERAL";"TAB5",#N/A,TRUE,"GENERAL"}</definedName>
    <definedName name="_____a5" localSheetId="20">{"TAB1",#N/A,TRUE,"GENERAL";"TAB2",#N/A,TRUE,"GENERAL";"TAB3",#N/A,TRUE,"GENERAL";"TAB4",#N/A,TRUE,"GENERAL";"TAB5",#N/A,TRUE,"GENERAL"}</definedName>
    <definedName name="_____a5" localSheetId="25">{"TAB1",#N/A,TRUE,"GENERAL";"TAB2",#N/A,TRUE,"GENERAL";"TAB3",#N/A,TRUE,"GENERAL";"TAB4",#N/A,TRUE,"GENERAL";"TAB5",#N/A,TRUE,"GENERAL"}</definedName>
    <definedName name="_____a5" localSheetId="33">{"TAB1",#N/A,TRUE,"GENERAL";"TAB2",#N/A,TRUE,"GENERAL";"TAB3",#N/A,TRUE,"GENERAL";"TAB4",#N/A,TRUE,"GENERAL";"TAB5",#N/A,TRUE,"GENERAL"}</definedName>
    <definedName name="_____a5" localSheetId="34">{"TAB1",#N/A,TRUE,"GENERAL";"TAB2",#N/A,TRUE,"GENERAL";"TAB3",#N/A,TRUE,"GENERAL";"TAB4",#N/A,TRUE,"GENERAL";"TAB5",#N/A,TRUE,"GENERAL"}</definedName>
    <definedName name="_____a5">{"TAB1",#N/A,TRUE,"GENERAL";"TAB2",#N/A,TRUE,"GENERAL";"TAB3",#N/A,TRUE,"GENERAL";"TAB4",#N/A,TRUE,"GENERAL";"TAB5",#N/A,TRUE,"GENERAL"}</definedName>
    <definedName name="_____a6" localSheetId="14">{"TAB1",#N/A,TRUE,"GENERAL";"TAB2",#N/A,TRUE,"GENERAL";"TAB3",#N/A,TRUE,"GENERAL";"TAB4",#N/A,TRUE,"GENERAL";"TAB5",#N/A,TRUE,"GENERAL"}</definedName>
    <definedName name="_____a6" localSheetId="19">{"TAB1",#N/A,TRUE,"GENERAL";"TAB2",#N/A,TRUE,"GENERAL";"TAB3",#N/A,TRUE,"GENERAL";"TAB4",#N/A,TRUE,"GENERAL";"TAB5",#N/A,TRUE,"GENERAL"}</definedName>
    <definedName name="_____a6" localSheetId="20">{"TAB1",#N/A,TRUE,"GENERAL";"TAB2",#N/A,TRUE,"GENERAL";"TAB3",#N/A,TRUE,"GENERAL";"TAB4",#N/A,TRUE,"GENERAL";"TAB5",#N/A,TRUE,"GENERAL"}</definedName>
    <definedName name="_____a6" localSheetId="25">{"TAB1",#N/A,TRUE,"GENERAL";"TAB2",#N/A,TRUE,"GENERAL";"TAB3",#N/A,TRUE,"GENERAL";"TAB4",#N/A,TRUE,"GENERAL";"TAB5",#N/A,TRUE,"GENERAL"}</definedName>
    <definedName name="_____a6" localSheetId="33">{"TAB1",#N/A,TRUE,"GENERAL";"TAB2",#N/A,TRUE,"GENERAL";"TAB3",#N/A,TRUE,"GENERAL";"TAB4",#N/A,TRUE,"GENERAL";"TAB5",#N/A,TRUE,"GENERAL"}</definedName>
    <definedName name="_____a6" localSheetId="34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#REF!</definedName>
    <definedName name="_____adi2">#REF!</definedName>
    <definedName name="_____AFC1">#REF!</definedName>
    <definedName name="_____AFC3">#REF!</definedName>
    <definedName name="_____AFC5">#REF!</definedName>
    <definedName name="_____aiu2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b2" localSheetId="14">{"TAB1",#N/A,TRUE,"GENERAL";"TAB2",#N/A,TRUE,"GENERAL";"TAB3",#N/A,TRUE,"GENERAL";"TAB4",#N/A,TRUE,"GENERAL";"TAB5",#N/A,TRUE,"GENERAL"}</definedName>
    <definedName name="_____b2" localSheetId="19">{"TAB1",#N/A,TRUE,"GENERAL";"TAB2",#N/A,TRUE,"GENERAL";"TAB3",#N/A,TRUE,"GENERAL";"TAB4",#N/A,TRUE,"GENERAL";"TAB5",#N/A,TRUE,"GENERAL"}</definedName>
    <definedName name="_____b2" localSheetId="20">{"TAB1",#N/A,TRUE,"GENERAL";"TAB2",#N/A,TRUE,"GENERAL";"TAB3",#N/A,TRUE,"GENERAL";"TAB4",#N/A,TRUE,"GENERAL";"TAB5",#N/A,TRUE,"GENERAL"}</definedName>
    <definedName name="_____b2" localSheetId="25">{"TAB1",#N/A,TRUE,"GENERAL";"TAB2",#N/A,TRUE,"GENERAL";"TAB3",#N/A,TRUE,"GENERAL";"TAB4",#N/A,TRUE,"GENERAL";"TAB5",#N/A,TRUE,"GENERAL"}</definedName>
    <definedName name="_____b2" localSheetId="33">{"TAB1",#N/A,TRUE,"GENERAL";"TAB2",#N/A,TRUE,"GENERAL";"TAB3",#N/A,TRUE,"GENERAL";"TAB4",#N/A,TRUE,"GENERAL";"TAB5",#N/A,TRUE,"GENERAL"}</definedName>
    <definedName name="_____b2" localSheetId="34">{"TAB1",#N/A,TRUE,"GENERAL";"TAB2",#N/A,TRUE,"GENERAL";"TAB3",#N/A,TRUE,"GENERAL";"TAB4",#N/A,TRUE,"GENERAL";"TAB5",#N/A,TRUE,"GENERAL"}</definedName>
    <definedName name="_____b2">{"TAB1",#N/A,TRUE,"GENERAL";"TAB2",#N/A,TRUE,"GENERAL";"TAB3",#N/A,TRUE,"GENERAL";"TAB4",#N/A,TRUE,"GENERAL";"TAB5",#N/A,TRUE,"GENERAL"}</definedName>
    <definedName name="_____b3" localSheetId="14">{"TAB1",#N/A,TRUE,"GENERAL";"TAB2",#N/A,TRUE,"GENERAL";"TAB3",#N/A,TRUE,"GENERAL";"TAB4",#N/A,TRUE,"GENERAL";"TAB5",#N/A,TRUE,"GENERAL"}</definedName>
    <definedName name="_____b3" localSheetId="19">{"TAB1",#N/A,TRUE,"GENERAL";"TAB2",#N/A,TRUE,"GENERAL";"TAB3",#N/A,TRUE,"GENERAL";"TAB4",#N/A,TRUE,"GENERAL";"TAB5",#N/A,TRUE,"GENERAL"}</definedName>
    <definedName name="_____b3" localSheetId="20">{"TAB1",#N/A,TRUE,"GENERAL";"TAB2",#N/A,TRUE,"GENERAL";"TAB3",#N/A,TRUE,"GENERAL";"TAB4",#N/A,TRUE,"GENERAL";"TAB5",#N/A,TRUE,"GENERAL"}</definedName>
    <definedName name="_____b3" localSheetId="25">{"TAB1",#N/A,TRUE,"GENERAL";"TAB2",#N/A,TRUE,"GENERAL";"TAB3",#N/A,TRUE,"GENERAL";"TAB4",#N/A,TRUE,"GENERAL";"TAB5",#N/A,TRUE,"GENERAL"}</definedName>
    <definedName name="_____b3" localSheetId="33">{"TAB1",#N/A,TRUE,"GENERAL";"TAB2",#N/A,TRUE,"GENERAL";"TAB3",#N/A,TRUE,"GENERAL";"TAB4",#N/A,TRUE,"GENERAL";"TAB5",#N/A,TRUE,"GENERAL"}</definedName>
    <definedName name="_____b3" localSheetId="34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 localSheetId="14">{"TAB1",#N/A,TRUE,"GENERAL";"TAB2",#N/A,TRUE,"GENERAL";"TAB3",#N/A,TRUE,"GENERAL";"TAB4",#N/A,TRUE,"GENERAL";"TAB5",#N/A,TRUE,"GENERAL"}</definedName>
    <definedName name="_____b4" localSheetId="19">{"TAB1",#N/A,TRUE,"GENERAL";"TAB2",#N/A,TRUE,"GENERAL";"TAB3",#N/A,TRUE,"GENERAL";"TAB4",#N/A,TRUE,"GENERAL";"TAB5",#N/A,TRUE,"GENERAL"}</definedName>
    <definedName name="_____b4" localSheetId="20">{"TAB1",#N/A,TRUE,"GENERAL";"TAB2",#N/A,TRUE,"GENERAL";"TAB3",#N/A,TRUE,"GENERAL";"TAB4",#N/A,TRUE,"GENERAL";"TAB5",#N/A,TRUE,"GENERAL"}</definedName>
    <definedName name="_____b4" localSheetId="25">{"TAB1",#N/A,TRUE,"GENERAL";"TAB2",#N/A,TRUE,"GENERAL";"TAB3",#N/A,TRUE,"GENERAL";"TAB4",#N/A,TRUE,"GENERAL";"TAB5",#N/A,TRUE,"GENERAL"}</definedName>
    <definedName name="_____b4" localSheetId="33">{"TAB1",#N/A,TRUE,"GENERAL";"TAB2",#N/A,TRUE,"GENERAL";"TAB3",#N/A,TRUE,"GENERAL";"TAB4",#N/A,TRUE,"GENERAL";"TAB5",#N/A,TRUE,"GENERAL"}</definedName>
    <definedName name="_____b4" localSheetId="34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 localSheetId="14">{"TAB1",#N/A,TRUE,"GENERAL";"TAB2",#N/A,TRUE,"GENERAL";"TAB3",#N/A,TRUE,"GENERAL";"TAB4",#N/A,TRUE,"GENERAL";"TAB5",#N/A,TRUE,"GENERAL"}</definedName>
    <definedName name="_____b5" localSheetId="19">{"TAB1",#N/A,TRUE,"GENERAL";"TAB2",#N/A,TRUE,"GENERAL";"TAB3",#N/A,TRUE,"GENERAL";"TAB4",#N/A,TRUE,"GENERAL";"TAB5",#N/A,TRUE,"GENERAL"}</definedName>
    <definedName name="_____b5" localSheetId="20">{"TAB1",#N/A,TRUE,"GENERAL";"TAB2",#N/A,TRUE,"GENERAL";"TAB3",#N/A,TRUE,"GENERAL";"TAB4",#N/A,TRUE,"GENERAL";"TAB5",#N/A,TRUE,"GENERAL"}</definedName>
    <definedName name="_____b5" localSheetId="25">{"TAB1",#N/A,TRUE,"GENERAL";"TAB2",#N/A,TRUE,"GENERAL";"TAB3",#N/A,TRUE,"GENERAL";"TAB4",#N/A,TRUE,"GENERAL";"TAB5",#N/A,TRUE,"GENERAL"}</definedName>
    <definedName name="_____b5" localSheetId="33">{"TAB1",#N/A,TRUE,"GENERAL";"TAB2",#N/A,TRUE,"GENERAL";"TAB3",#N/A,TRUE,"GENERAL";"TAB4",#N/A,TRUE,"GENERAL";"TAB5",#N/A,TRUE,"GENERAL"}</definedName>
    <definedName name="_____b5" localSheetId="3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 localSheetId="14">{"TAB1",#N/A,TRUE,"GENERAL";"TAB2",#N/A,TRUE,"GENERAL";"TAB3",#N/A,TRUE,"GENERAL";"TAB4",#N/A,TRUE,"GENERAL";"TAB5",#N/A,TRUE,"GENERAL"}</definedName>
    <definedName name="_____b6" localSheetId="19">{"TAB1",#N/A,TRUE,"GENERAL";"TAB2",#N/A,TRUE,"GENERAL";"TAB3",#N/A,TRUE,"GENERAL";"TAB4",#N/A,TRUE,"GENERAL";"TAB5",#N/A,TRUE,"GENERAL"}</definedName>
    <definedName name="_____b6" localSheetId="20">{"TAB1",#N/A,TRUE,"GENERAL";"TAB2",#N/A,TRUE,"GENERAL";"TAB3",#N/A,TRUE,"GENERAL";"TAB4",#N/A,TRUE,"GENERAL";"TAB5",#N/A,TRUE,"GENERAL"}</definedName>
    <definedName name="_____b6" localSheetId="25">{"TAB1",#N/A,TRUE,"GENERAL";"TAB2",#N/A,TRUE,"GENERAL";"TAB3",#N/A,TRUE,"GENERAL";"TAB4",#N/A,TRUE,"GENERAL";"TAB5",#N/A,TRUE,"GENERAL"}</definedName>
    <definedName name="_____b6" localSheetId="33">{"TAB1",#N/A,TRUE,"GENERAL";"TAB2",#N/A,TRUE,"GENERAL";"TAB3",#N/A,TRUE,"GENERAL";"TAB4",#N/A,TRUE,"GENERAL";"TAB5",#N/A,TRUE,"GENERAL"}</definedName>
    <definedName name="_____b6" localSheetId="34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 localSheetId="14">{"via1",#N/A,TRUE,"general";"via2",#N/A,TRUE,"general";"via3",#N/A,TRUE,"general"}</definedName>
    <definedName name="_____b7" localSheetId="19">{"via1",#N/A,TRUE,"general";"via2",#N/A,TRUE,"general";"via3",#N/A,TRUE,"general"}</definedName>
    <definedName name="_____b7" localSheetId="20">{"via1",#N/A,TRUE,"general";"via2",#N/A,TRUE,"general";"via3",#N/A,TRUE,"general"}</definedName>
    <definedName name="_____b7" localSheetId="25">{"via1",#N/A,TRUE,"general";"via2",#N/A,TRUE,"general";"via3",#N/A,TRUE,"general"}</definedName>
    <definedName name="_____b7" localSheetId="33">{"via1",#N/A,TRUE,"general";"via2",#N/A,TRUE,"general";"via3",#N/A,TRUE,"general"}</definedName>
    <definedName name="_____b7" localSheetId="34">{"via1",#N/A,TRUE,"general";"via2",#N/A,TRUE,"general";"via3",#N/A,TRUE,"general"}</definedName>
    <definedName name="_____b7">{"via1",#N/A,TRUE,"general";"via2",#N/A,TRUE,"general";"via3",#N/A,TRUE,"general"}</definedName>
    <definedName name="_____b8" localSheetId="14">{"via1",#N/A,TRUE,"general";"via2",#N/A,TRUE,"general";"via3",#N/A,TRUE,"general"}</definedName>
    <definedName name="_____b8" localSheetId="19">{"via1",#N/A,TRUE,"general";"via2",#N/A,TRUE,"general";"via3",#N/A,TRUE,"general"}</definedName>
    <definedName name="_____b8" localSheetId="20">{"via1",#N/A,TRUE,"general";"via2",#N/A,TRUE,"general";"via3",#N/A,TRUE,"general"}</definedName>
    <definedName name="_____b8" localSheetId="25">{"via1",#N/A,TRUE,"general";"via2",#N/A,TRUE,"general";"via3",#N/A,TRUE,"general"}</definedName>
    <definedName name="_____b8" localSheetId="33">{"via1",#N/A,TRUE,"general";"via2",#N/A,TRUE,"general";"via3",#N/A,TRUE,"general"}</definedName>
    <definedName name="_____b8" localSheetId="34">{"via1",#N/A,TRUE,"general";"via2",#N/A,TRUE,"general";"via3",#N/A,TRUE,"general"}</definedName>
    <definedName name="_____b8">{"via1",#N/A,TRUE,"general";"via2",#N/A,TRUE,"general";"via3",#N/A,TRUE,"general"}</definedName>
    <definedName name="_____bb9" localSheetId="14">{"TAB1",#N/A,TRUE,"GENERAL";"TAB2",#N/A,TRUE,"GENERAL";"TAB3",#N/A,TRUE,"GENERAL";"TAB4",#N/A,TRUE,"GENERAL";"TAB5",#N/A,TRUE,"GENERAL"}</definedName>
    <definedName name="_____bb9" localSheetId="19">{"TAB1",#N/A,TRUE,"GENERAL";"TAB2",#N/A,TRUE,"GENERAL";"TAB3",#N/A,TRUE,"GENERAL";"TAB4",#N/A,TRUE,"GENERAL";"TAB5",#N/A,TRUE,"GENERAL"}</definedName>
    <definedName name="_____bb9" localSheetId="20">{"TAB1",#N/A,TRUE,"GENERAL";"TAB2",#N/A,TRUE,"GENERAL";"TAB3",#N/A,TRUE,"GENERAL";"TAB4",#N/A,TRUE,"GENERAL";"TAB5",#N/A,TRUE,"GENERAL"}</definedName>
    <definedName name="_____bb9" localSheetId="25">{"TAB1",#N/A,TRUE,"GENERAL";"TAB2",#N/A,TRUE,"GENERAL";"TAB3",#N/A,TRUE,"GENERAL";"TAB4",#N/A,TRUE,"GENERAL";"TAB5",#N/A,TRUE,"GENERAL"}</definedName>
    <definedName name="_____bb9" localSheetId="33">{"TAB1",#N/A,TRUE,"GENERAL";"TAB2",#N/A,TRUE,"GENERAL";"TAB3",#N/A,TRUE,"GENERAL";"TAB4",#N/A,TRUE,"GENERAL";"TAB5",#N/A,TRUE,"GENERAL"}</definedName>
    <definedName name="_____bb9" localSheetId="34">{"TAB1",#N/A,TRUE,"GENERAL";"TAB2",#N/A,TRUE,"GENERAL";"TAB3",#N/A,TRUE,"GENERAL";"TAB4",#N/A,TRUE,"GENERAL";"TAB5",#N/A,TRUE,"GENERAL"}</definedName>
    <definedName name="_____bb9">{"TAB1",#N/A,TRUE,"GENERAL";"TAB2",#N/A,TRUE,"GENERAL";"TAB3",#N/A,TRUE,"GENERAL";"TAB4",#N/A,TRUE,"GENERAL";"TAB5",#N/A,TRUE,"GENERAL"}</definedName>
    <definedName name="_____bgb5" localSheetId="14">{"TAB1",#N/A,TRUE,"GENERAL";"TAB2",#N/A,TRUE,"GENERAL";"TAB3",#N/A,TRUE,"GENERAL";"TAB4",#N/A,TRUE,"GENERAL";"TAB5",#N/A,TRUE,"GENERAL"}</definedName>
    <definedName name="_____bgb5" localSheetId="19">{"TAB1",#N/A,TRUE,"GENERAL";"TAB2",#N/A,TRUE,"GENERAL";"TAB3",#N/A,TRUE,"GENERAL";"TAB4",#N/A,TRUE,"GENERAL";"TAB5",#N/A,TRUE,"GENERAL"}</definedName>
    <definedName name="_____bgb5" localSheetId="20">{"TAB1",#N/A,TRUE,"GENERAL";"TAB2",#N/A,TRUE,"GENERAL";"TAB3",#N/A,TRUE,"GENERAL";"TAB4",#N/A,TRUE,"GENERAL";"TAB5",#N/A,TRUE,"GENERAL"}</definedName>
    <definedName name="_____bgb5" localSheetId="25">{"TAB1",#N/A,TRUE,"GENERAL";"TAB2",#N/A,TRUE,"GENERAL";"TAB3",#N/A,TRUE,"GENERAL";"TAB4",#N/A,TRUE,"GENERAL";"TAB5",#N/A,TRUE,"GENERAL"}</definedName>
    <definedName name="_____bgb5" localSheetId="33">{"TAB1",#N/A,TRUE,"GENERAL";"TAB2",#N/A,TRUE,"GENERAL";"TAB3",#N/A,TRUE,"GENERAL";"TAB4",#N/A,TRUE,"GENERAL";"TAB5",#N/A,TRUE,"GENERAL"}</definedName>
    <definedName name="_____bgb5" localSheetId="34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ua1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 localSheetId="14">{"TAB1",#N/A,TRUE,"GENERAL";"TAB2",#N/A,TRUE,"GENERAL";"TAB3",#N/A,TRUE,"GENERAL";"TAB4",#N/A,TRUE,"GENERAL";"TAB5",#N/A,TRUE,"GENERAL"}</definedName>
    <definedName name="_____g2" localSheetId="19">{"TAB1",#N/A,TRUE,"GENERAL";"TAB2",#N/A,TRUE,"GENERAL";"TAB3",#N/A,TRUE,"GENERAL";"TAB4",#N/A,TRUE,"GENERAL";"TAB5",#N/A,TRUE,"GENERAL"}</definedName>
    <definedName name="_____g2" localSheetId="20">{"TAB1",#N/A,TRUE,"GENERAL";"TAB2",#N/A,TRUE,"GENERAL";"TAB3",#N/A,TRUE,"GENERAL";"TAB4",#N/A,TRUE,"GENERAL";"TAB5",#N/A,TRUE,"GENERAL"}</definedName>
    <definedName name="_____g2" localSheetId="25">{"TAB1",#N/A,TRUE,"GENERAL";"TAB2",#N/A,TRUE,"GENERAL";"TAB3",#N/A,TRUE,"GENERAL";"TAB4",#N/A,TRUE,"GENERAL";"TAB5",#N/A,TRUE,"GENERAL"}</definedName>
    <definedName name="_____g2" localSheetId="33">{"TAB1",#N/A,TRUE,"GENERAL";"TAB2",#N/A,TRUE,"GENERAL";"TAB3",#N/A,TRUE,"GENERAL";"TAB4",#N/A,TRUE,"GENERAL";"TAB5",#N/A,TRUE,"GENERAL"}</definedName>
    <definedName name="_____g2" localSheetId="34">{"TAB1",#N/A,TRUE,"GENERAL";"TAB2",#N/A,TRUE,"GENERAL";"TAB3",#N/A,TRUE,"GENERAL";"TAB4",#N/A,TRUE,"GENERAL";"TAB5",#N/A,TRUE,"GENERAL"}</definedName>
    <definedName name="_____g2">{"TAB1",#N/A,TRUE,"GENERAL";"TAB2",#N/A,TRUE,"GENERAL";"TAB3",#N/A,TRUE,"GENERAL";"TAB4",#N/A,TRUE,"GENERAL";"TAB5",#N/A,TRUE,"GENERAL"}</definedName>
    <definedName name="_____g3" localSheetId="14">{"via1",#N/A,TRUE,"general";"via2",#N/A,TRUE,"general";"via3",#N/A,TRUE,"general"}</definedName>
    <definedName name="_____g3" localSheetId="19">{"via1",#N/A,TRUE,"general";"via2",#N/A,TRUE,"general";"via3",#N/A,TRUE,"general"}</definedName>
    <definedName name="_____g3" localSheetId="20">{"via1",#N/A,TRUE,"general";"via2",#N/A,TRUE,"general";"via3",#N/A,TRUE,"general"}</definedName>
    <definedName name="_____g3" localSheetId="25">{"via1",#N/A,TRUE,"general";"via2",#N/A,TRUE,"general";"via3",#N/A,TRUE,"general"}</definedName>
    <definedName name="_____g3" localSheetId="33">{"via1",#N/A,TRUE,"general";"via2",#N/A,TRUE,"general";"via3",#N/A,TRUE,"general"}</definedName>
    <definedName name="_____g3" localSheetId="34">{"via1",#N/A,TRUE,"general";"via2",#N/A,TRUE,"general";"via3",#N/A,TRUE,"general"}</definedName>
    <definedName name="_____g3">{"via1",#N/A,TRUE,"general";"via2",#N/A,TRUE,"general";"via3",#N/A,TRUE,"general"}</definedName>
    <definedName name="_____g4" localSheetId="14">{"via1",#N/A,TRUE,"general";"via2",#N/A,TRUE,"general";"via3",#N/A,TRUE,"general"}</definedName>
    <definedName name="_____g4" localSheetId="19">{"via1",#N/A,TRUE,"general";"via2",#N/A,TRUE,"general";"via3",#N/A,TRUE,"general"}</definedName>
    <definedName name="_____g4" localSheetId="20">{"via1",#N/A,TRUE,"general";"via2",#N/A,TRUE,"general";"via3",#N/A,TRUE,"general"}</definedName>
    <definedName name="_____g4" localSheetId="25">{"via1",#N/A,TRUE,"general";"via2",#N/A,TRUE,"general";"via3",#N/A,TRUE,"general"}</definedName>
    <definedName name="_____g4" localSheetId="33">{"via1",#N/A,TRUE,"general";"via2",#N/A,TRUE,"general";"via3",#N/A,TRUE,"general"}</definedName>
    <definedName name="_____g4" localSheetId="34">{"via1",#N/A,TRUE,"general";"via2",#N/A,TRUE,"general";"via3",#N/A,TRUE,"general"}</definedName>
    <definedName name="_____g4">{"via1",#N/A,TRUE,"general";"via2",#N/A,TRUE,"general";"via3",#N/A,TRUE,"general"}</definedName>
    <definedName name="_____g5" localSheetId="14">{"via1",#N/A,TRUE,"general";"via2",#N/A,TRUE,"general";"via3",#N/A,TRUE,"general"}</definedName>
    <definedName name="_____g5" localSheetId="19">{"via1",#N/A,TRUE,"general";"via2",#N/A,TRUE,"general";"via3",#N/A,TRUE,"general"}</definedName>
    <definedName name="_____g5" localSheetId="20">{"via1",#N/A,TRUE,"general";"via2",#N/A,TRUE,"general";"via3",#N/A,TRUE,"general"}</definedName>
    <definedName name="_____g5" localSheetId="25">{"via1",#N/A,TRUE,"general";"via2",#N/A,TRUE,"general";"via3",#N/A,TRUE,"general"}</definedName>
    <definedName name="_____g5" localSheetId="33">{"via1",#N/A,TRUE,"general";"via2",#N/A,TRUE,"general";"via3",#N/A,TRUE,"general"}</definedName>
    <definedName name="_____g5" localSheetId="34">{"via1",#N/A,TRUE,"general";"via2",#N/A,TRUE,"general";"via3",#N/A,TRUE,"general"}</definedName>
    <definedName name="_____g5">{"via1",#N/A,TRUE,"general";"via2",#N/A,TRUE,"general";"via3",#N/A,TRUE,"general"}</definedName>
    <definedName name="_____g6" localSheetId="14">{"via1",#N/A,TRUE,"general";"via2",#N/A,TRUE,"general";"via3",#N/A,TRUE,"general"}</definedName>
    <definedName name="_____g6" localSheetId="19">{"via1",#N/A,TRUE,"general";"via2",#N/A,TRUE,"general";"via3",#N/A,TRUE,"general"}</definedName>
    <definedName name="_____g6" localSheetId="20">{"via1",#N/A,TRUE,"general";"via2",#N/A,TRUE,"general";"via3",#N/A,TRUE,"general"}</definedName>
    <definedName name="_____g6" localSheetId="25">{"via1",#N/A,TRUE,"general";"via2",#N/A,TRUE,"general";"via3",#N/A,TRUE,"general"}</definedName>
    <definedName name="_____g6" localSheetId="33">{"via1",#N/A,TRUE,"general";"via2",#N/A,TRUE,"general";"via3",#N/A,TRUE,"general"}</definedName>
    <definedName name="_____g6" localSheetId="34">{"via1",#N/A,TRUE,"general";"via2",#N/A,TRUE,"general";"via3",#N/A,TRUE,"general"}</definedName>
    <definedName name="_____g6">{"via1",#N/A,TRUE,"general";"via2",#N/A,TRUE,"general";"via3",#N/A,TRUE,"general"}</definedName>
    <definedName name="_____g7" localSheetId="14">{"TAB1",#N/A,TRUE,"GENERAL";"TAB2",#N/A,TRUE,"GENERAL";"TAB3",#N/A,TRUE,"GENERAL";"TAB4",#N/A,TRUE,"GENERAL";"TAB5",#N/A,TRUE,"GENERAL"}</definedName>
    <definedName name="_____g7" localSheetId="19">{"TAB1",#N/A,TRUE,"GENERAL";"TAB2",#N/A,TRUE,"GENERAL";"TAB3",#N/A,TRUE,"GENERAL";"TAB4",#N/A,TRUE,"GENERAL";"TAB5",#N/A,TRUE,"GENERAL"}</definedName>
    <definedName name="_____g7" localSheetId="20">{"TAB1",#N/A,TRUE,"GENERAL";"TAB2",#N/A,TRUE,"GENERAL";"TAB3",#N/A,TRUE,"GENERAL";"TAB4",#N/A,TRUE,"GENERAL";"TAB5",#N/A,TRUE,"GENERAL"}</definedName>
    <definedName name="_____g7" localSheetId="25">{"TAB1",#N/A,TRUE,"GENERAL";"TAB2",#N/A,TRUE,"GENERAL";"TAB3",#N/A,TRUE,"GENERAL";"TAB4",#N/A,TRUE,"GENERAL";"TAB5",#N/A,TRUE,"GENERAL"}</definedName>
    <definedName name="_____g7" localSheetId="33">{"TAB1",#N/A,TRUE,"GENERAL";"TAB2",#N/A,TRUE,"GENERAL";"TAB3",#N/A,TRUE,"GENERAL";"TAB4",#N/A,TRUE,"GENERAL";"TAB5",#N/A,TRUE,"GENERAL"}</definedName>
    <definedName name="_____g7" localSheetId="34">{"TAB1",#N/A,TRUE,"GENERAL";"TAB2",#N/A,TRUE,"GENERAL";"TAB3",#N/A,TRUE,"GENERAL";"TAB4",#N/A,TRUE,"GENERAL";"TAB5",#N/A,TRUE,"GENERAL"}</definedName>
    <definedName name="_____g7">{"TAB1",#N/A,TRUE,"GENERAL";"TAB2",#N/A,TRUE,"GENERAL";"TAB3",#N/A,TRUE,"GENERAL";"TAB4",#N/A,TRUE,"GENERAL";"TAB5",#N/A,TRUE,"GENERAL"}</definedName>
    <definedName name="_____GR1" localSheetId="14">{"TAB1",#N/A,TRUE,"GENERAL";"TAB2",#N/A,TRUE,"GENERAL";"TAB3",#N/A,TRUE,"GENERAL";"TAB4",#N/A,TRUE,"GENERAL";"TAB5",#N/A,TRUE,"GENERAL"}</definedName>
    <definedName name="_____GR1" localSheetId="19">{"TAB1",#N/A,TRUE,"GENERAL";"TAB2",#N/A,TRUE,"GENERAL";"TAB3",#N/A,TRUE,"GENERAL";"TAB4",#N/A,TRUE,"GENERAL";"TAB5",#N/A,TRUE,"GENERAL"}</definedName>
    <definedName name="_____GR1" localSheetId="20">{"TAB1",#N/A,TRUE,"GENERAL";"TAB2",#N/A,TRUE,"GENERAL";"TAB3",#N/A,TRUE,"GENERAL";"TAB4",#N/A,TRUE,"GENERAL";"TAB5",#N/A,TRUE,"GENERAL"}</definedName>
    <definedName name="_____GR1" localSheetId="25">{"TAB1",#N/A,TRUE,"GENERAL";"TAB2",#N/A,TRUE,"GENERAL";"TAB3",#N/A,TRUE,"GENERAL";"TAB4",#N/A,TRUE,"GENERAL";"TAB5",#N/A,TRUE,"GENERAL"}</definedName>
    <definedName name="_____GR1" localSheetId="33">{"TAB1",#N/A,TRUE,"GENERAL";"TAB2",#N/A,TRUE,"GENERAL";"TAB3",#N/A,TRUE,"GENERAL";"TAB4",#N/A,TRUE,"GENERAL";"TAB5",#N/A,TRUE,"GENERAL"}</definedName>
    <definedName name="_____GR1" localSheetId="34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 localSheetId="14">{"via1",#N/A,TRUE,"general";"via2",#N/A,TRUE,"general";"via3",#N/A,TRUE,"general"}</definedName>
    <definedName name="_____gtr4" localSheetId="19">{"via1",#N/A,TRUE,"general";"via2",#N/A,TRUE,"general";"via3",#N/A,TRUE,"general"}</definedName>
    <definedName name="_____gtr4" localSheetId="20">{"via1",#N/A,TRUE,"general";"via2",#N/A,TRUE,"general";"via3",#N/A,TRUE,"general"}</definedName>
    <definedName name="_____gtr4" localSheetId="25">{"via1",#N/A,TRUE,"general";"via2",#N/A,TRUE,"general";"via3",#N/A,TRUE,"general"}</definedName>
    <definedName name="_____gtr4" localSheetId="33">{"via1",#N/A,TRUE,"general";"via2",#N/A,TRUE,"general";"via3",#N/A,TRUE,"general"}</definedName>
    <definedName name="_____gtr4" localSheetId="34">{"via1",#N/A,TRUE,"general";"via2",#N/A,TRUE,"general";"via3",#N/A,TRUE,"general"}</definedName>
    <definedName name="_____gtr4">{"via1",#N/A,TRUE,"general";"via2",#N/A,TRUE,"general";"via3",#N/A,TRUE,"general"}</definedName>
    <definedName name="_____h2" localSheetId="14">{"via1",#N/A,TRUE,"general";"via2",#N/A,TRUE,"general";"via3",#N/A,TRUE,"general"}</definedName>
    <definedName name="_____h2" localSheetId="19">{"via1",#N/A,TRUE,"general";"via2",#N/A,TRUE,"general";"via3",#N/A,TRUE,"general"}</definedName>
    <definedName name="_____h2" localSheetId="20">{"via1",#N/A,TRUE,"general";"via2",#N/A,TRUE,"general";"via3",#N/A,TRUE,"general"}</definedName>
    <definedName name="_____h2" localSheetId="25">{"via1",#N/A,TRUE,"general";"via2",#N/A,TRUE,"general";"via3",#N/A,TRUE,"general"}</definedName>
    <definedName name="_____h2" localSheetId="33">{"via1",#N/A,TRUE,"general";"via2",#N/A,TRUE,"general";"via3",#N/A,TRUE,"general"}</definedName>
    <definedName name="_____h2" localSheetId="34">{"via1",#N/A,TRUE,"general";"via2",#N/A,TRUE,"general";"via3",#N/A,TRUE,"general"}</definedName>
    <definedName name="_____h2">{"via1",#N/A,TRUE,"general";"via2",#N/A,TRUE,"general";"via3",#N/A,TRUE,"general"}</definedName>
    <definedName name="_____h3" localSheetId="14">{"via1",#N/A,TRUE,"general";"via2",#N/A,TRUE,"general";"via3",#N/A,TRUE,"general"}</definedName>
    <definedName name="_____h3" localSheetId="19">{"via1",#N/A,TRUE,"general";"via2",#N/A,TRUE,"general";"via3",#N/A,TRUE,"general"}</definedName>
    <definedName name="_____h3" localSheetId="20">{"via1",#N/A,TRUE,"general";"via2",#N/A,TRUE,"general";"via3",#N/A,TRUE,"general"}</definedName>
    <definedName name="_____h3" localSheetId="25">{"via1",#N/A,TRUE,"general";"via2",#N/A,TRUE,"general";"via3",#N/A,TRUE,"general"}</definedName>
    <definedName name="_____h3" localSheetId="33">{"via1",#N/A,TRUE,"general";"via2",#N/A,TRUE,"general";"via3",#N/A,TRUE,"general"}</definedName>
    <definedName name="_____h3" localSheetId="34">{"via1",#N/A,TRUE,"general";"via2",#N/A,TRUE,"general";"via3",#N/A,TRUE,"general"}</definedName>
    <definedName name="_____h3">{"via1",#N/A,TRUE,"general";"via2",#N/A,TRUE,"general";"via3",#N/A,TRUE,"general"}</definedName>
    <definedName name="_____h4" localSheetId="14">{"TAB1",#N/A,TRUE,"GENERAL";"TAB2",#N/A,TRUE,"GENERAL";"TAB3",#N/A,TRUE,"GENERAL";"TAB4",#N/A,TRUE,"GENERAL";"TAB5",#N/A,TRUE,"GENERAL"}</definedName>
    <definedName name="_____h4" localSheetId="19">{"TAB1",#N/A,TRUE,"GENERAL";"TAB2",#N/A,TRUE,"GENERAL";"TAB3",#N/A,TRUE,"GENERAL";"TAB4",#N/A,TRUE,"GENERAL";"TAB5",#N/A,TRUE,"GENERAL"}</definedName>
    <definedName name="_____h4" localSheetId="20">{"TAB1",#N/A,TRUE,"GENERAL";"TAB2",#N/A,TRUE,"GENERAL";"TAB3",#N/A,TRUE,"GENERAL";"TAB4",#N/A,TRUE,"GENERAL";"TAB5",#N/A,TRUE,"GENERAL"}</definedName>
    <definedName name="_____h4" localSheetId="25">{"TAB1",#N/A,TRUE,"GENERAL";"TAB2",#N/A,TRUE,"GENERAL";"TAB3",#N/A,TRUE,"GENERAL";"TAB4",#N/A,TRUE,"GENERAL";"TAB5",#N/A,TRUE,"GENERAL"}</definedName>
    <definedName name="_____h4" localSheetId="33">{"TAB1",#N/A,TRUE,"GENERAL";"TAB2",#N/A,TRUE,"GENERAL";"TAB3",#N/A,TRUE,"GENERAL";"TAB4",#N/A,TRUE,"GENERAL";"TAB5",#N/A,TRUE,"GENERAL"}</definedName>
    <definedName name="_____h4" localSheetId="34">{"TAB1",#N/A,TRUE,"GENERAL";"TAB2",#N/A,TRUE,"GENERAL";"TAB3",#N/A,TRUE,"GENERAL";"TAB4",#N/A,TRUE,"GENERAL";"TAB5",#N/A,TRUE,"GENERAL"}</definedName>
    <definedName name="_____h4">{"TAB1",#N/A,TRUE,"GENERAL";"TAB2",#N/A,TRUE,"GENERAL";"TAB3",#N/A,TRUE,"GENERAL";"TAB4",#N/A,TRUE,"GENERAL";"TAB5",#N/A,TRUE,"GENERAL"}</definedName>
    <definedName name="_____h5" localSheetId="14">{"TAB1",#N/A,TRUE,"GENERAL";"TAB2",#N/A,TRUE,"GENERAL";"TAB3",#N/A,TRUE,"GENERAL";"TAB4",#N/A,TRUE,"GENERAL";"TAB5",#N/A,TRUE,"GENERAL"}</definedName>
    <definedName name="_____h5" localSheetId="19">{"TAB1",#N/A,TRUE,"GENERAL";"TAB2",#N/A,TRUE,"GENERAL";"TAB3",#N/A,TRUE,"GENERAL";"TAB4",#N/A,TRUE,"GENERAL";"TAB5",#N/A,TRUE,"GENERAL"}</definedName>
    <definedName name="_____h5" localSheetId="20">{"TAB1",#N/A,TRUE,"GENERAL";"TAB2",#N/A,TRUE,"GENERAL";"TAB3",#N/A,TRUE,"GENERAL";"TAB4",#N/A,TRUE,"GENERAL";"TAB5",#N/A,TRUE,"GENERAL"}</definedName>
    <definedName name="_____h5" localSheetId="25">{"TAB1",#N/A,TRUE,"GENERAL";"TAB2",#N/A,TRUE,"GENERAL";"TAB3",#N/A,TRUE,"GENERAL";"TAB4",#N/A,TRUE,"GENERAL";"TAB5",#N/A,TRUE,"GENERAL"}</definedName>
    <definedName name="_____h5" localSheetId="33">{"TAB1",#N/A,TRUE,"GENERAL";"TAB2",#N/A,TRUE,"GENERAL";"TAB3",#N/A,TRUE,"GENERAL";"TAB4",#N/A,TRUE,"GENERAL";"TAB5",#N/A,TRUE,"GENERAL"}</definedName>
    <definedName name="_____h5" localSheetId="3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 localSheetId="14">{"via1",#N/A,TRUE,"general";"via2",#N/A,TRUE,"general";"via3",#N/A,TRUE,"general"}</definedName>
    <definedName name="_____h6" localSheetId="19">{"via1",#N/A,TRUE,"general";"via2",#N/A,TRUE,"general";"via3",#N/A,TRUE,"general"}</definedName>
    <definedName name="_____h6" localSheetId="20">{"via1",#N/A,TRUE,"general";"via2",#N/A,TRUE,"general";"via3",#N/A,TRUE,"general"}</definedName>
    <definedName name="_____h6" localSheetId="25">{"via1",#N/A,TRUE,"general";"via2",#N/A,TRUE,"general";"via3",#N/A,TRUE,"general"}</definedName>
    <definedName name="_____h6" localSheetId="33">{"via1",#N/A,TRUE,"general";"via2",#N/A,TRUE,"general";"via3",#N/A,TRUE,"general"}</definedName>
    <definedName name="_____h6" localSheetId="34">{"via1",#N/A,TRUE,"general";"via2",#N/A,TRUE,"general";"via3",#N/A,TRUE,"general"}</definedName>
    <definedName name="_____h6">{"via1",#N/A,TRUE,"general";"via2",#N/A,TRUE,"general";"via3",#N/A,TRUE,"general"}</definedName>
    <definedName name="_____h7" localSheetId="14">{"TAB1",#N/A,TRUE,"GENERAL";"TAB2",#N/A,TRUE,"GENERAL";"TAB3",#N/A,TRUE,"GENERAL";"TAB4",#N/A,TRUE,"GENERAL";"TAB5",#N/A,TRUE,"GENERAL"}</definedName>
    <definedName name="_____h7" localSheetId="19">{"TAB1",#N/A,TRUE,"GENERAL";"TAB2",#N/A,TRUE,"GENERAL";"TAB3",#N/A,TRUE,"GENERAL";"TAB4",#N/A,TRUE,"GENERAL";"TAB5",#N/A,TRUE,"GENERAL"}</definedName>
    <definedName name="_____h7" localSheetId="20">{"TAB1",#N/A,TRUE,"GENERAL";"TAB2",#N/A,TRUE,"GENERAL";"TAB3",#N/A,TRUE,"GENERAL";"TAB4",#N/A,TRUE,"GENERAL";"TAB5",#N/A,TRUE,"GENERAL"}</definedName>
    <definedName name="_____h7" localSheetId="25">{"TAB1",#N/A,TRUE,"GENERAL";"TAB2",#N/A,TRUE,"GENERAL";"TAB3",#N/A,TRUE,"GENERAL";"TAB4",#N/A,TRUE,"GENERAL";"TAB5",#N/A,TRUE,"GENERAL"}</definedName>
    <definedName name="_____h7" localSheetId="33">{"TAB1",#N/A,TRUE,"GENERAL";"TAB2",#N/A,TRUE,"GENERAL";"TAB3",#N/A,TRUE,"GENERAL";"TAB4",#N/A,TRUE,"GENERAL";"TAB5",#N/A,TRUE,"GENERAL"}</definedName>
    <definedName name="_____h7" localSheetId="34">{"TAB1",#N/A,TRUE,"GENERAL";"TAB2",#N/A,TRUE,"GENERAL";"TAB3",#N/A,TRUE,"GENERAL";"TAB4",#N/A,TRUE,"GENERAL";"TAB5",#N/A,TRUE,"GENERAL"}</definedName>
    <definedName name="_____h7">{"TAB1",#N/A,TRUE,"GENERAL";"TAB2",#N/A,TRUE,"GENERAL";"TAB3",#N/A,TRUE,"GENERAL";"TAB4",#N/A,TRUE,"GENERAL";"TAB5",#N/A,TRUE,"GENERAL"}</definedName>
    <definedName name="_____h8" localSheetId="14">{"via1",#N/A,TRUE,"general";"via2",#N/A,TRUE,"general";"via3",#N/A,TRUE,"general"}</definedName>
    <definedName name="_____h8" localSheetId="19">{"via1",#N/A,TRUE,"general";"via2",#N/A,TRUE,"general";"via3",#N/A,TRUE,"general"}</definedName>
    <definedName name="_____h8" localSheetId="20">{"via1",#N/A,TRUE,"general";"via2",#N/A,TRUE,"general";"via3",#N/A,TRUE,"general"}</definedName>
    <definedName name="_____h8" localSheetId="25">{"via1",#N/A,TRUE,"general";"via2",#N/A,TRUE,"general";"via3",#N/A,TRUE,"general"}</definedName>
    <definedName name="_____h8" localSheetId="33">{"via1",#N/A,TRUE,"general";"via2",#N/A,TRUE,"general";"via3",#N/A,TRUE,"general"}</definedName>
    <definedName name="_____h8" localSheetId="34">{"via1",#N/A,TRUE,"general";"via2",#N/A,TRUE,"general";"via3",#N/A,TRUE,"general"}</definedName>
    <definedName name="_____h8">{"via1",#N/A,TRUE,"general";"via2",#N/A,TRUE,"general";"via3",#N/A,TRUE,"general"}</definedName>
    <definedName name="_____hfh7" localSheetId="14">{"via1",#N/A,TRUE,"general";"via2",#N/A,TRUE,"general";"via3",#N/A,TRUE,"general"}</definedName>
    <definedName name="_____hfh7" localSheetId="19">{"via1",#N/A,TRUE,"general";"via2",#N/A,TRUE,"general";"via3",#N/A,TRUE,"general"}</definedName>
    <definedName name="_____hfh7" localSheetId="20">{"via1",#N/A,TRUE,"general";"via2",#N/A,TRUE,"general";"via3",#N/A,TRUE,"general"}</definedName>
    <definedName name="_____hfh7" localSheetId="25">{"via1",#N/A,TRUE,"general";"via2",#N/A,TRUE,"general";"via3",#N/A,TRUE,"general"}</definedName>
    <definedName name="_____hfh7" localSheetId="33">{"via1",#N/A,TRUE,"general";"via2",#N/A,TRUE,"general";"via3",#N/A,TRUE,"general"}</definedName>
    <definedName name="_____hfh7" localSheetId="34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 localSheetId="14">{"via1",#N/A,TRUE,"general";"via2",#N/A,TRUE,"general";"via3",#N/A,TRUE,"general"}</definedName>
    <definedName name="_____i4" localSheetId="19">{"via1",#N/A,TRUE,"general";"via2",#N/A,TRUE,"general";"via3",#N/A,TRUE,"general"}</definedName>
    <definedName name="_____i4" localSheetId="20">{"via1",#N/A,TRUE,"general";"via2",#N/A,TRUE,"general";"via3",#N/A,TRUE,"general"}</definedName>
    <definedName name="_____i4" localSheetId="25">{"via1",#N/A,TRUE,"general";"via2",#N/A,TRUE,"general";"via3",#N/A,TRUE,"general"}</definedName>
    <definedName name="_____i4" localSheetId="33">{"via1",#N/A,TRUE,"general";"via2",#N/A,TRUE,"general";"via3",#N/A,TRUE,"general"}</definedName>
    <definedName name="_____i4" localSheetId="34">{"via1",#N/A,TRUE,"general";"via2",#N/A,TRUE,"general";"via3",#N/A,TRUE,"general"}</definedName>
    <definedName name="_____i4">{"via1",#N/A,TRUE,"general";"via2",#N/A,TRUE,"general";"via3",#N/A,TRUE,"general"}</definedName>
    <definedName name="_____i5" localSheetId="14">{"TAB1",#N/A,TRUE,"GENERAL";"TAB2",#N/A,TRUE,"GENERAL";"TAB3",#N/A,TRUE,"GENERAL";"TAB4",#N/A,TRUE,"GENERAL";"TAB5",#N/A,TRUE,"GENERAL"}</definedName>
    <definedName name="_____i5" localSheetId="19">{"TAB1",#N/A,TRUE,"GENERAL";"TAB2",#N/A,TRUE,"GENERAL";"TAB3",#N/A,TRUE,"GENERAL";"TAB4",#N/A,TRUE,"GENERAL";"TAB5",#N/A,TRUE,"GENERAL"}</definedName>
    <definedName name="_____i5" localSheetId="20">{"TAB1",#N/A,TRUE,"GENERAL";"TAB2",#N/A,TRUE,"GENERAL";"TAB3",#N/A,TRUE,"GENERAL";"TAB4",#N/A,TRUE,"GENERAL";"TAB5",#N/A,TRUE,"GENERAL"}</definedName>
    <definedName name="_____i5" localSheetId="25">{"TAB1",#N/A,TRUE,"GENERAL";"TAB2",#N/A,TRUE,"GENERAL";"TAB3",#N/A,TRUE,"GENERAL";"TAB4",#N/A,TRUE,"GENERAL";"TAB5",#N/A,TRUE,"GENERAL"}</definedName>
    <definedName name="_____i5" localSheetId="33">{"TAB1",#N/A,TRUE,"GENERAL";"TAB2",#N/A,TRUE,"GENERAL";"TAB3",#N/A,TRUE,"GENERAL";"TAB4",#N/A,TRUE,"GENERAL";"TAB5",#N/A,TRUE,"GENERAL"}</definedName>
    <definedName name="_____i5" localSheetId="34">{"TAB1",#N/A,TRUE,"GENERAL";"TAB2",#N/A,TRUE,"GENERAL";"TAB3",#N/A,TRUE,"GENERAL";"TAB4",#N/A,TRUE,"GENERAL";"TAB5",#N/A,TRUE,"GENERAL"}</definedName>
    <definedName name="_____i5">{"TAB1",#N/A,TRUE,"GENERAL";"TAB2",#N/A,TRUE,"GENERAL";"TAB3",#N/A,TRUE,"GENERAL";"TAB4",#N/A,TRUE,"GENERAL";"TAB5",#N/A,TRUE,"GENERAL"}</definedName>
    <definedName name="_____i6" localSheetId="14">{"TAB1",#N/A,TRUE,"GENERAL";"TAB2",#N/A,TRUE,"GENERAL";"TAB3",#N/A,TRUE,"GENERAL";"TAB4",#N/A,TRUE,"GENERAL";"TAB5",#N/A,TRUE,"GENERAL"}</definedName>
    <definedName name="_____i6" localSheetId="19">{"TAB1",#N/A,TRUE,"GENERAL";"TAB2",#N/A,TRUE,"GENERAL";"TAB3",#N/A,TRUE,"GENERAL";"TAB4",#N/A,TRUE,"GENERAL";"TAB5",#N/A,TRUE,"GENERAL"}</definedName>
    <definedName name="_____i6" localSheetId="20">{"TAB1",#N/A,TRUE,"GENERAL";"TAB2",#N/A,TRUE,"GENERAL";"TAB3",#N/A,TRUE,"GENERAL";"TAB4",#N/A,TRUE,"GENERAL";"TAB5",#N/A,TRUE,"GENERAL"}</definedName>
    <definedName name="_____i6" localSheetId="25">{"TAB1",#N/A,TRUE,"GENERAL";"TAB2",#N/A,TRUE,"GENERAL";"TAB3",#N/A,TRUE,"GENERAL";"TAB4",#N/A,TRUE,"GENERAL";"TAB5",#N/A,TRUE,"GENERAL"}</definedName>
    <definedName name="_____i6" localSheetId="33">{"TAB1",#N/A,TRUE,"GENERAL";"TAB2",#N/A,TRUE,"GENERAL";"TAB3",#N/A,TRUE,"GENERAL";"TAB4",#N/A,TRUE,"GENERAL";"TAB5",#N/A,TRUE,"GENERAL"}</definedName>
    <definedName name="_____i6" localSheetId="34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 localSheetId="14">{"via1",#N/A,TRUE,"general";"via2",#N/A,TRUE,"general";"via3",#N/A,TRUE,"general"}</definedName>
    <definedName name="_____i7" localSheetId="19">{"via1",#N/A,TRUE,"general";"via2",#N/A,TRUE,"general";"via3",#N/A,TRUE,"general"}</definedName>
    <definedName name="_____i7" localSheetId="20">{"via1",#N/A,TRUE,"general";"via2",#N/A,TRUE,"general";"via3",#N/A,TRUE,"general"}</definedName>
    <definedName name="_____i7" localSheetId="25">{"via1",#N/A,TRUE,"general";"via2",#N/A,TRUE,"general";"via3",#N/A,TRUE,"general"}</definedName>
    <definedName name="_____i7" localSheetId="33">{"via1",#N/A,TRUE,"general";"via2",#N/A,TRUE,"general";"via3",#N/A,TRUE,"general"}</definedName>
    <definedName name="_____i7" localSheetId="34">{"via1",#N/A,TRUE,"general";"via2",#N/A,TRUE,"general";"via3",#N/A,TRUE,"general"}</definedName>
    <definedName name="_____i7">{"via1",#N/A,TRUE,"general";"via2",#N/A,TRUE,"general";"via3",#N/A,TRUE,"general"}</definedName>
    <definedName name="_____i77" localSheetId="14">{"TAB1",#N/A,TRUE,"GENERAL";"TAB2",#N/A,TRUE,"GENERAL";"TAB3",#N/A,TRUE,"GENERAL";"TAB4",#N/A,TRUE,"GENERAL";"TAB5",#N/A,TRUE,"GENERAL"}</definedName>
    <definedName name="_____i77" localSheetId="19">{"TAB1",#N/A,TRUE,"GENERAL";"TAB2",#N/A,TRUE,"GENERAL";"TAB3",#N/A,TRUE,"GENERAL";"TAB4",#N/A,TRUE,"GENERAL";"TAB5",#N/A,TRUE,"GENERAL"}</definedName>
    <definedName name="_____i77" localSheetId="20">{"TAB1",#N/A,TRUE,"GENERAL";"TAB2",#N/A,TRUE,"GENERAL";"TAB3",#N/A,TRUE,"GENERAL";"TAB4",#N/A,TRUE,"GENERAL";"TAB5",#N/A,TRUE,"GENERAL"}</definedName>
    <definedName name="_____i77" localSheetId="25">{"TAB1",#N/A,TRUE,"GENERAL";"TAB2",#N/A,TRUE,"GENERAL";"TAB3",#N/A,TRUE,"GENERAL";"TAB4",#N/A,TRUE,"GENERAL";"TAB5",#N/A,TRUE,"GENERAL"}</definedName>
    <definedName name="_____i77" localSheetId="33">{"TAB1",#N/A,TRUE,"GENERAL";"TAB2",#N/A,TRUE,"GENERAL";"TAB3",#N/A,TRUE,"GENERAL";"TAB4",#N/A,TRUE,"GENERAL";"TAB5",#N/A,TRUE,"GENERAL"}</definedName>
    <definedName name="_____i77" localSheetId="34">{"TAB1",#N/A,TRUE,"GENERAL";"TAB2",#N/A,TRUE,"GENERAL";"TAB3",#N/A,TRUE,"GENERAL";"TAB4",#N/A,TRUE,"GENERAL";"TAB5",#N/A,TRUE,"GENERAL"}</definedName>
    <definedName name="_____i77">{"TAB1",#N/A,TRUE,"GENERAL";"TAB2",#N/A,TRUE,"GENERAL";"TAB3",#N/A,TRUE,"GENERAL";"TAB4",#N/A,TRUE,"GENERAL";"TAB5",#N/A,TRUE,"GENERAL"}</definedName>
    <definedName name="_____i8" localSheetId="14">{"via1",#N/A,TRUE,"general";"via2",#N/A,TRUE,"general";"via3",#N/A,TRUE,"general"}</definedName>
    <definedName name="_____i8" localSheetId="19">{"via1",#N/A,TRUE,"general";"via2",#N/A,TRUE,"general";"via3",#N/A,TRUE,"general"}</definedName>
    <definedName name="_____i8" localSheetId="20">{"via1",#N/A,TRUE,"general";"via2",#N/A,TRUE,"general";"via3",#N/A,TRUE,"general"}</definedName>
    <definedName name="_____i8" localSheetId="25">{"via1",#N/A,TRUE,"general";"via2",#N/A,TRUE,"general";"via3",#N/A,TRUE,"general"}</definedName>
    <definedName name="_____i8" localSheetId="33">{"via1",#N/A,TRUE,"general";"via2",#N/A,TRUE,"general";"via3",#N/A,TRUE,"general"}</definedName>
    <definedName name="_____i8" localSheetId="34">{"via1",#N/A,TRUE,"general";"via2",#N/A,TRUE,"general";"via3",#N/A,TRUE,"general"}</definedName>
    <definedName name="_____i8">{"via1",#N/A,TRUE,"general";"via2",#N/A,TRUE,"general";"via3",#N/A,TRUE,"general"}</definedName>
    <definedName name="_____i9" localSheetId="14">{"TAB1",#N/A,TRUE,"GENERAL";"TAB2",#N/A,TRUE,"GENERAL";"TAB3",#N/A,TRUE,"GENERAL";"TAB4",#N/A,TRUE,"GENERAL";"TAB5",#N/A,TRUE,"GENERAL"}</definedName>
    <definedName name="_____i9" localSheetId="19">{"TAB1",#N/A,TRUE,"GENERAL";"TAB2",#N/A,TRUE,"GENERAL";"TAB3",#N/A,TRUE,"GENERAL";"TAB4",#N/A,TRUE,"GENERAL";"TAB5",#N/A,TRUE,"GENERAL"}</definedName>
    <definedName name="_____i9" localSheetId="20">{"TAB1",#N/A,TRUE,"GENERAL";"TAB2",#N/A,TRUE,"GENERAL";"TAB3",#N/A,TRUE,"GENERAL";"TAB4",#N/A,TRUE,"GENERAL";"TAB5",#N/A,TRUE,"GENERAL"}</definedName>
    <definedName name="_____i9" localSheetId="25">{"TAB1",#N/A,TRUE,"GENERAL";"TAB2",#N/A,TRUE,"GENERAL";"TAB3",#N/A,TRUE,"GENERAL";"TAB4",#N/A,TRUE,"GENERAL";"TAB5",#N/A,TRUE,"GENERAL"}</definedName>
    <definedName name="_____i9" localSheetId="33">{"TAB1",#N/A,TRUE,"GENERAL";"TAB2",#N/A,TRUE,"GENERAL";"TAB3",#N/A,TRUE,"GENERAL";"TAB4",#N/A,TRUE,"GENERAL";"TAB5",#N/A,TRUE,"GENERAL"}</definedName>
    <definedName name="_____i9" localSheetId="34">{"TAB1",#N/A,TRUE,"GENERAL";"TAB2",#N/A,TRUE,"GENERAL";"TAB3",#N/A,TRUE,"GENERAL";"TAB4",#N/A,TRUE,"GENERAL";"TAB5",#N/A,TRUE,"GENERAL"}</definedName>
    <definedName name="_____i9">{"TAB1",#N/A,TRUE,"GENERAL";"TAB2",#N/A,TRUE,"GENERAL";"TAB3",#N/A,TRUE,"GENERAL";"TAB4",#N/A,TRUE,"GENERAL";"TAB5",#N/A,TRUE,"GENERAL"}</definedName>
    <definedName name="_____ICP1">#REF!</definedName>
    <definedName name="_____IPC2002">#REF!</definedName>
    <definedName name="_____k3" localSheetId="14">{"TAB1",#N/A,TRUE,"GENERAL";"TAB2",#N/A,TRUE,"GENERAL";"TAB3",#N/A,TRUE,"GENERAL";"TAB4",#N/A,TRUE,"GENERAL";"TAB5",#N/A,TRUE,"GENERAL"}</definedName>
    <definedName name="_____k3" localSheetId="19">{"TAB1",#N/A,TRUE,"GENERAL";"TAB2",#N/A,TRUE,"GENERAL";"TAB3",#N/A,TRUE,"GENERAL";"TAB4",#N/A,TRUE,"GENERAL";"TAB5",#N/A,TRUE,"GENERAL"}</definedName>
    <definedName name="_____k3" localSheetId="20">{"TAB1",#N/A,TRUE,"GENERAL";"TAB2",#N/A,TRUE,"GENERAL";"TAB3",#N/A,TRUE,"GENERAL";"TAB4",#N/A,TRUE,"GENERAL";"TAB5",#N/A,TRUE,"GENERAL"}</definedName>
    <definedName name="_____k3" localSheetId="25">{"TAB1",#N/A,TRUE,"GENERAL";"TAB2",#N/A,TRUE,"GENERAL";"TAB3",#N/A,TRUE,"GENERAL";"TAB4",#N/A,TRUE,"GENERAL";"TAB5",#N/A,TRUE,"GENERAL"}</definedName>
    <definedName name="_____k3" localSheetId="33">{"TAB1",#N/A,TRUE,"GENERAL";"TAB2",#N/A,TRUE,"GENERAL";"TAB3",#N/A,TRUE,"GENERAL";"TAB4",#N/A,TRUE,"GENERAL";"TAB5",#N/A,TRUE,"GENERAL"}</definedName>
    <definedName name="_____k3" localSheetId="34">{"TAB1",#N/A,TRUE,"GENERAL";"TAB2",#N/A,TRUE,"GENERAL";"TAB3",#N/A,TRUE,"GENERAL";"TAB4",#N/A,TRUE,"GENERAL";"TAB5",#N/A,TRUE,"GENERAL"}</definedName>
    <definedName name="_____k3">{"TAB1",#N/A,TRUE,"GENERAL";"TAB2",#N/A,TRUE,"GENERAL";"TAB3",#N/A,TRUE,"GENERAL";"TAB4",#N/A,TRUE,"GENERAL";"TAB5",#N/A,TRUE,"GENERAL"}</definedName>
    <definedName name="_____k4" localSheetId="14">{"via1",#N/A,TRUE,"general";"via2",#N/A,TRUE,"general";"via3",#N/A,TRUE,"general"}</definedName>
    <definedName name="_____k4" localSheetId="19">{"via1",#N/A,TRUE,"general";"via2",#N/A,TRUE,"general";"via3",#N/A,TRUE,"general"}</definedName>
    <definedName name="_____k4" localSheetId="20">{"via1",#N/A,TRUE,"general";"via2",#N/A,TRUE,"general";"via3",#N/A,TRUE,"general"}</definedName>
    <definedName name="_____k4" localSheetId="25">{"via1",#N/A,TRUE,"general";"via2",#N/A,TRUE,"general";"via3",#N/A,TRUE,"general"}</definedName>
    <definedName name="_____k4" localSheetId="33">{"via1",#N/A,TRUE,"general";"via2",#N/A,TRUE,"general";"via3",#N/A,TRUE,"general"}</definedName>
    <definedName name="_____k4" localSheetId="34">{"via1",#N/A,TRUE,"general";"via2",#N/A,TRUE,"general";"via3",#N/A,TRUE,"general"}</definedName>
    <definedName name="_____k4">{"via1",#N/A,TRUE,"general";"via2",#N/A,TRUE,"general";"via3",#N/A,TRUE,"general"}</definedName>
    <definedName name="_____k5" localSheetId="14">{"via1",#N/A,TRUE,"general";"via2",#N/A,TRUE,"general";"via3",#N/A,TRUE,"general"}</definedName>
    <definedName name="_____k5" localSheetId="19">{"via1",#N/A,TRUE,"general";"via2",#N/A,TRUE,"general";"via3",#N/A,TRUE,"general"}</definedName>
    <definedName name="_____k5" localSheetId="20">{"via1",#N/A,TRUE,"general";"via2",#N/A,TRUE,"general";"via3",#N/A,TRUE,"general"}</definedName>
    <definedName name="_____k5" localSheetId="25">{"via1",#N/A,TRUE,"general";"via2",#N/A,TRUE,"general";"via3",#N/A,TRUE,"general"}</definedName>
    <definedName name="_____k5" localSheetId="33">{"via1",#N/A,TRUE,"general";"via2",#N/A,TRUE,"general";"via3",#N/A,TRUE,"general"}</definedName>
    <definedName name="_____k5" localSheetId="34">{"via1",#N/A,TRUE,"general";"via2",#N/A,TRUE,"general";"via3",#N/A,TRUE,"general"}</definedName>
    <definedName name="_____k5">{"via1",#N/A,TRUE,"general";"via2",#N/A,TRUE,"general";"via3",#N/A,TRUE,"general"}</definedName>
    <definedName name="_____k6" localSheetId="14">{"TAB1",#N/A,TRUE,"GENERAL";"TAB2",#N/A,TRUE,"GENERAL";"TAB3",#N/A,TRUE,"GENERAL";"TAB4",#N/A,TRUE,"GENERAL";"TAB5",#N/A,TRUE,"GENERAL"}</definedName>
    <definedName name="_____k6" localSheetId="19">{"TAB1",#N/A,TRUE,"GENERAL";"TAB2",#N/A,TRUE,"GENERAL";"TAB3",#N/A,TRUE,"GENERAL";"TAB4",#N/A,TRUE,"GENERAL";"TAB5",#N/A,TRUE,"GENERAL"}</definedName>
    <definedName name="_____k6" localSheetId="20">{"TAB1",#N/A,TRUE,"GENERAL";"TAB2",#N/A,TRUE,"GENERAL";"TAB3",#N/A,TRUE,"GENERAL";"TAB4",#N/A,TRUE,"GENERAL";"TAB5",#N/A,TRUE,"GENERAL"}</definedName>
    <definedName name="_____k6" localSheetId="25">{"TAB1",#N/A,TRUE,"GENERAL";"TAB2",#N/A,TRUE,"GENERAL";"TAB3",#N/A,TRUE,"GENERAL";"TAB4",#N/A,TRUE,"GENERAL";"TAB5",#N/A,TRUE,"GENERAL"}</definedName>
    <definedName name="_____k6" localSheetId="33">{"TAB1",#N/A,TRUE,"GENERAL";"TAB2",#N/A,TRUE,"GENERAL";"TAB3",#N/A,TRUE,"GENERAL";"TAB4",#N/A,TRUE,"GENERAL";"TAB5",#N/A,TRUE,"GENERAL"}</definedName>
    <definedName name="_____k6" localSheetId="34">{"TAB1",#N/A,TRUE,"GENERAL";"TAB2",#N/A,TRUE,"GENERAL";"TAB3",#N/A,TRUE,"GENERAL";"TAB4",#N/A,TRUE,"GENERAL";"TAB5",#N/A,TRUE,"GENERAL"}</definedName>
    <definedName name="_____k6">{"TAB1",#N/A,TRUE,"GENERAL";"TAB2",#N/A,TRUE,"GENERAL";"TAB3",#N/A,TRUE,"GENERAL";"TAB4",#N/A,TRUE,"GENERAL";"TAB5",#N/A,TRUE,"GENERAL"}</definedName>
    <definedName name="_____k7" localSheetId="14">{"via1",#N/A,TRUE,"general";"via2",#N/A,TRUE,"general";"via3",#N/A,TRUE,"general"}</definedName>
    <definedName name="_____k7" localSheetId="19">{"via1",#N/A,TRUE,"general";"via2",#N/A,TRUE,"general";"via3",#N/A,TRUE,"general"}</definedName>
    <definedName name="_____k7" localSheetId="20">{"via1",#N/A,TRUE,"general";"via2",#N/A,TRUE,"general";"via3",#N/A,TRUE,"general"}</definedName>
    <definedName name="_____k7" localSheetId="25">{"via1",#N/A,TRUE,"general";"via2",#N/A,TRUE,"general";"via3",#N/A,TRUE,"general"}</definedName>
    <definedName name="_____k7" localSheetId="33">{"via1",#N/A,TRUE,"general";"via2",#N/A,TRUE,"general";"via3",#N/A,TRUE,"general"}</definedName>
    <definedName name="_____k7" localSheetId="34">{"via1",#N/A,TRUE,"general";"via2",#N/A,TRUE,"general";"via3",#N/A,TRUE,"general"}</definedName>
    <definedName name="_____k7">{"via1",#N/A,TRUE,"general";"via2",#N/A,TRUE,"general";"via3",#N/A,TRUE,"general"}</definedName>
    <definedName name="_____k8" localSheetId="14">{"via1",#N/A,TRUE,"general";"via2",#N/A,TRUE,"general";"via3",#N/A,TRUE,"general"}</definedName>
    <definedName name="_____k8" localSheetId="19">{"via1",#N/A,TRUE,"general";"via2",#N/A,TRUE,"general";"via3",#N/A,TRUE,"general"}</definedName>
    <definedName name="_____k8" localSheetId="20">{"via1",#N/A,TRUE,"general";"via2",#N/A,TRUE,"general";"via3",#N/A,TRUE,"general"}</definedName>
    <definedName name="_____k8" localSheetId="25">{"via1",#N/A,TRUE,"general";"via2",#N/A,TRUE,"general";"via3",#N/A,TRUE,"general"}</definedName>
    <definedName name="_____k8" localSheetId="33">{"via1",#N/A,TRUE,"general";"via2",#N/A,TRUE,"general";"via3",#N/A,TRUE,"general"}</definedName>
    <definedName name="_____k8" localSheetId="34">{"via1",#N/A,TRUE,"general";"via2",#N/A,TRUE,"general";"via3",#N/A,TRUE,"general"}</definedName>
    <definedName name="_____k8">{"via1",#N/A,TRUE,"general";"via2",#N/A,TRUE,"general";"via3",#N/A,TRUE,"general"}</definedName>
    <definedName name="_____k9" localSheetId="14">{"TAB1",#N/A,TRUE,"GENERAL";"TAB2",#N/A,TRUE,"GENERAL";"TAB3",#N/A,TRUE,"GENERAL";"TAB4",#N/A,TRUE,"GENERAL";"TAB5",#N/A,TRUE,"GENERAL"}</definedName>
    <definedName name="_____k9" localSheetId="19">{"TAB1",#N/A,TRUE,"GENERAL";"TAB2",#N/A,TRUE,"GENERAL";"TAB3",#N/A,TRUE,"GENERAL";"TAB4",#N/A,TRUE,"GENERAL";"TAB5",#N/A,TRUE,"GENERAL"}</definedName>
    <definedName name="_____k9" localSheetId="20">{"TAB1",#N/A,TRUE,"GENERAL";"TAB2",#N/A,TRUE,"GENERAL";"TAB3",#N/A,TRUE,"GENERAL";"TAB4",#N/A,TRUE,"GENERAL";"TAB5",#N/A,TRUE,"GENERAL"}</definedName>
    <definedName name="_____k9" localSheetId="25">{"TAB1",#N/A,TRUE,"GENERAL";"TAB2",#N/A,TRUE,"GENERAL";"TAB3",#N/A,TRUE,"GENERAL";"TAB4",#N/A,TRUE,"GENERAL";"TAB5",#N/A,TRUE,"GENERAL"}</definedName>
    <definedName name="_____k9" localSheetId="33">{"TAB1",#N/A,TRUE,"GENERAL";"TAB2",#N/A,TRUE,"GENERAL";"TAB3",#N/A,TRUE,"GENERAL";"TAB4",#N/A,TRUE,"GENERAL";"TAB5",#N/A,TRUE,"GENERAL"}</definedName>
    <definedName name="_____k9" localSheetId="34">{"TAB1",#N/A,TRUE,"GENERAL";"TAB2",#N/A,TRUE,"GENERAL";"TAB3",#N/A,TRUE,"GENERAL";"TAB4",#N/A,TRUE,"GENERAL";"TAB5",#N/A,TRUE,"GENERAL"}</definedName>
    <definedName name="_____k9">{"TAB1",#N/A,TRUE,"GENERAL";"TAB2",#N/A,TRUE,"GENERAL";"TAB3",#N/A,TRUE,"GENERAL";"TAB4",#N/A,TRUE,"GENERAL";"TAB5",#N/A,TRUE,"GENERAL"}</definedName>
    <definedName name="_____kjk6" localSheetId="14">{"TAB1",#N/A,TRUE,"GENERAL";"TAB2",#N/A,TRUE,"GENERAL";"TAB3",#N/A,TRUE,"GENERAL";"TAB4",#N/A,TRUE,"GENERAL";"TAB5",#N/A,TRUE,"GENERAL"}</definedName>
    <definedName name="_____kjk6" localSheetId="19">{"TAB1",#N/A,TRUE,"GENERAL";"TAB2",#N/A,TRUE,"GENERAL";"TAB3",#N/A,TRUE,"GENERAL";"TAB4",#N/A,TRUE,"GENERAL";"TAB5",#N/A,TRUE,"GENERAL"}</definedName>
    <definedName name="_____kjk6" localSheetId="20">{"TAB1",#N/A,TRUE,"GENERAL";"TAB2",#N/A,TRUE,"GENERAL";"TAB3",#N/A,TRUE,"GENERAL";"TAB4",#N/A,TRUE,"GENERAL";"TAB5",#N/A,TRUE,"GENERAL"}</definedName>
    <definedName name="_____kjk6" localSheetId="25">{"TAB1",#N/A,TRUE,"GENERAL";"TAB2",#N/A,TRUE,"GENERAL";"TAB3",#N/A,TRUE,"GENERAL";"TAB4",#N/A,TRUE,"GENERAL";"TAB5",#N/A,TRUE,"GENERAL"}</definedName>
    <definedName name="_____kjk6" localSheetId="33">{"TAB1",#N/A,TRUE,"GENERAL";"TAB2",#N/A,TRUE,"GENERAL";"TAB3",#N/A,TRUE,"GENERAL";"TAB4",#N/A,TRUE,"GENERAL";"TAB5",#N/A,TRUE,"GENERAL"}</definedName>
    <definedName name="_____kjk6" localSheetId="34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 localSheetId="14">{"via1",#N/A,TRUE,"general";"via2",#N/A,TRUE,"general";"via3",#N/A,TRUE,"general"}</definedName>
    <definedName name="_____m3" localSheetId="19">{"via1",#N/A,TRUE,"general";"via2",#N/A,TRUE,"general";"via3",#N/A,TRUE,"general"}</definedName>
    <definedName name="_____m3" localSheetId="20">{"via1",#N/A,TRUE,"general";"via2",#N/A,TRUE,"general";"via3",#N/A,TRUE,"general"}</definedName>
    <definedName name="_____m3" localSheetId="25">{"via1",#N/A,TRUE,"general";"via2",#N/A,TRUE,"general";"via3",#N/A,TRUE,"general"}</definedName>
    <definedName name="_____m3" localSheetId="33">{"via1",#N/A,TRUE,"general";"via2",#N/A,TRUE,"general";"via3",#N/A,TRUE,"general"}</definedName>
    <definedName name="_____m3" localSheetId="34">{"via1",#N/A,TRUE,"general";"via2",#N/A,TRUE,"general";"via3",#N/A,TRUE,"general"}</definedName>
    <definedName name="_____m3">{"via1",#N/A,TRUE,"general";"via2",#N/A,TRUE,"general";"via3",#N/A,TRUE,"general"}</definedName>
    <definedName name="_____m4" localSheetId="14">{"TAB1",#N/A,TRUE,"GENERAL";"TAB2",#N/A,TRUE,"GENERAL";"TAB3",#N/A,TRUE,"GENERAL";"TAB4",#N/A,TRUE,"GENERAL";"TAB5",#N/A,TRUE,"GENERAL"}</definedName>
    <definedName name="_____m4" localSheetId="19">{"TAB1",#N/A,TRUE,"GENERAL";"TAB2",#N/A,TRUE,"GENERAL";"TAB3",#N/A,TRUE,"GENERAL";"TAB4",#N/A,TRUE,"GENERAL";"TAB5",#N/A,TRUE,"GENERAL"}</definedName>
    <definedName name="_____m4" localSheetId="20">{"TAB1",#N/A,TRUE,"GENERAL";"TAB2",#N/A,TRUE,"GENERAL";"TAB3",#N/A,TRUE,"GENERAL";"TAB4",#N/A,TRUE,"GENERAL";"TAB5",#N/A,TRUE,"GENERAL"}</definedName>
    <definedName name="_____m4" localSheetId="25">{"TAB1",#N/A,TRUE,"GENERAL";"TAB2",#N/A,TRUE,"GENERAL";"TAB3",#N/A,TRUE,"GENERAL";"TAB4",#N/A,TRUE,"GENERAL";"TAB5",#N/A,TRUE,"GENERAL"}</definedName>
    <definedName name="_____m4" localSheetId="33">{"TAB1",#N/A,TRUE,"GENERAL";"TAB2",#N/A,TRUE,"GENERAL";"TAB3",#N/A,TRUE,"GENERAL";"TAB4",#N/A,TRUE,"GENERAL";"TAB5",#N/A,TRUE,"GENERAL"}</definedName>
    <definedName name="_____m4" localSheetId="34">{"TAB1",#N/A,TRUE,"GENERAL";"TAB2",#N/A,TRUE,"GENERAL";"TAB3",#N/A,TRUE,"GENERAL";"TAB4",#N/A,TRUE,"GENERAL";"TAB5",#N/A,TRUE,"GENERAL"}</definedName>
    <definedName name="_____m4">{"TAB1",#N/A,TRUE,"GENERAL";"TAB2",#N/A,TRUE,"GENERAL";"TAB3",#N/A,TRUE,"GENERAL";"TAB4",#N/A,TRUE,"GENERAL";"TAB5",#N/A,TRUE,"GENERAL"}</definedName>
    <definedName name="_____m5" localSheetId="14">{"via1",#N/A,TRUE,"general";"via2",#N/A,TRUE,"general";"via3",#N/A,TRUE,"general"}</definedName>
    <definedName name="_____m5" localSheetId="19">{"via1",#N/A,TRUE,"general";"via2",#N/A,TRUE,"general";"via3",#N/A,TRUE,"general"}</definedName>
    <definedName name="_____m5" localSheetId="20">{"via1",#N/A,TRUE,"general";"via2",#N/A,TRUE,"general";"via3",#N/A,TRUE,"general"}</definedName>
    <definedName name="_____m5" localSheetId="25">{"via1",#N/A,TRUE,"general";"via2",#N/A,TRUE,"general";"via3",#N/A,TRUE,"general"}</definedName>
    <definedName name="_____m5" localSheetId="33">{"via1",#N/A,TRUE,"general";"via2",#N/A,TRUE,"general";"via3",#N/A,TRUE,"general"}</definedName>
    <definedName name="_____m5" localSheetId="34">{"via1",#N/A,TRUE,"general";"via2",#N/A,TRUE,"general";"via3",#N/A,TRUE,"general"}</definedName>
    <definedName name="_____m5">{"via1",#N/A,TRUE,"general";"via2",#N/A,TRUE,"general";"via3",#N/A,TRUE,"general"}</definedName>
    <definedName name="_____m6" localSheetId="14">{"TAB1",#N/A,TRUE,"GENERAL";"TAB2",#N/A,TRUE,"GENERAL";"TAB3",#N/A,TRUE,"GENERAL";"TAB4",#N/A,TRUE,"GENERAL";"TAB5",#N/A,TRUE,"GENERAL"}</definedName>
    <definedName name="_____m6" localSheetId="19">{"TAB1",#N/A,TRUE,"GENERAL";"TAB2",#N/A,TRUE,"GENERAL";"TAB3",#N/A,TRUE,"GENERAL";"TAB4",#N/A,TRUE,"GENERAL";"TAB5",#N/A,TRUE,"GENERAL"}</definedName>
    <definedName name="_____m6" localSheetId="20">{"TAB1",#N/A,TRUE,"GENERAL";"TAB2",#N/A,TRUE,"GENERAL";"TAB3",#N/A,TRUE,"GENERAL";"TAB4",#N/A,TRUE,"GENERAL";"TAB5",#N/A,TRUE,"GENERAL"}</definedName>
    <definedName name="_____m6" localSheetId="25">{"TAB1",#N/A,TRUE,"GENERAL";"TAB2",#N/A,TRUE,"GENERAL";"TAB3",#N/A,TRUE,"GENERAL";"TAB4",#N/A,TRUE,"GENERAL";"TAB5",#N/A,TRUE,"GENERAL"}</definedName>
    <definedName name="_____m6" localSheetId="33">{"TAB1",#N/A,TRUE,"GENERAL";"TAB2",#N/A,TRUE,"GENERAL";"TAB3",#N/A,TRUE,"GENERAL";"TAB4",#N/A,TRUE,"GENERAL";"TAB5",#N/A,TRUE,"GENERAL"}</definedName>
    <definedName name="_____m6" localSheetId="34">{"TAB1",#N/A,TRUE,"GENERAL";"TAB2",#N/A,TRUE,"GENERAL";"TAB3",#N/A,TRUE,"GENERAL";"TAB4",#N/A,TRUE,"GENERAL";"TAB5",#N/A,TRUE,"GENERAL"}</definedName>
    <definedName name="_____m6">{"TAB1",#N/A,TRUE,"GENERAL";"TAB2",#N/A,TRUE,"GENERAL";"TAB3",#N/A,TRUE,"GENERAL";"TAB4",#N/A,TRUE,"GENERAL";"TAB5",#N/A,TRUE,"GENERAL"}</definedName>
    <definedName name="_____m7" localSheetId="14">{"TAB1",#N/A,TRUE,"GENERAL";"TAB2",#N/A,TRUE,"GENERAL";"TAB3",#N/A,TRUE,"GENERAL";"TAB4",#N/A,TRUE,"GENERAL";"TAB5",#N/A,TRUE,"GENERAL"}</definedName>
    <definedName name="_____m7" localSheetId="19">{"TAB1",#N/A,TRUE,"GENERAL";"TAB2",#N/A,TRUE,"GENERAL";"TAB3",#N/A,TRUE,"GENERAL";"TAB4",#N/A,TRUE,"GENERAL";"TAB5",#N/A,TRUE,"GENERAL"}</definedName>
    <definedName name="_____m7" localSheetId="20">{"TAB1",#N/A,TRUE,"GENERAL";"TAB2",#N/A,TRUE,"GENERAL";"TAB3",#N/A,TRUE,"GENERAL";"TAB4",#N/A,TRUE,"GENERAL";"TAB5",#N/A,TRUE,"GENERAL"}</definedName>
    <definedName name="_____m7" localSheetId="25">{"TAB1",#N/A,TRUE,"GENERAL";"TAB2",#N/A,TRUE,"GENERAL";"TAB3",#N/A,TRUE,"GENERAL";"TAB4",#N/A,TRUE,"GENERAL";"TAB5",#N/A,TRUE,"GENERAL"}</definedName>
    <definedName name="_____m7" localSheetId="33">{"TAB1",#N/A,TRUE,"GENERAL";"TAB2",#N/A,TRUE,"GENERAL";"TAB3",#N/A,TRUE,"GENERAL";"TAB4",#N/A,TRUE,"GENERAL";"TAB5",#N/A,TRUE,"GENERAL"}</definedName>
    <definedName name="_____m7" localSheetId="34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 localSheetId="14">{"via1",#N/A,TRUE,"general";"via2",#N/A,TRUE,"general";"via3",#N/A,TRUE,"general"}</definedName>
    <definedName name="_____m8" localSheetId="19">{"via1",#N/A,TRUE,"general";"via2",#N/A,TRUE,"general";"via3",#N/A,TRUE,"general"}</definedName>
    <definedName name="_____m8" localSheetId="20">{"via1",#N/A,TRUE,"general";"via2",#N/A,TRUE,"general";"via3",#N/A,TRUE,"general"}</definedName>
    <definedName name="_____m8" localSheetId="25">{"via1",#N/A,TRUE,"general";"via2",#N/A,TRUE,"general";"via3",#N/A,TRUE,"general"}</definedName>
    <definedName name="_____m8" localSheetId="33">{"via1",#N/A,TRUE,"general";"via2",#N/A,TRUE,"general";"via3",#N/A,TRUE,"general"}</definedName>
    <definedName name="_____m8" localSheetId="34">{"via1",#N/A,TRUE,"general";"via2",#N/A,TRUE,"general";"via3",#N/A,TRUE,"general"}</definedName>
    <definedName name="_____m8">{"via1",#N/A,TRUE,"general";"via2",#N/A,TRUE,"general";"via3",#N/A,TRUE,"general"}</definedName>
    <definedName name="_____m9" localSheetId="14">{"via1",#N/A,TRUE,"general";"via2",#N/A,TRUE,"general";"via3",#N/A,TRUE,"general"}</definedName>
    <definedName name="_____m9" localSheetId="19">{"via1",#N/A,TRUE,"general";"via2",#N/A,TRUE,"general";"via3",#N/A,TRUE,"general"}</definedName>
    <definedName name="_____m9" localSheetId="20">{"via1",#N/A,TRUE,"general";"via2",#N/A,TRUE,"general";"via3",#N/A,TRUE,"general"}</definedName>
    <definedName name="_____m9" localSheetId="25">{"via1",#N/A,TRUE,"general";"via2",#N/A,TRUE,"general";"via3",#N/A,TRUE,"general"}</definedName>
    <definedName name="_____m9" localSheetId="33">{"via1",#N/A,TRUE,"general";"via2",#N/A,TRUE,"general";"via3",#N/A,TRUE,"general"}</definedName>
    <definedName name="_____m9" localSheetId="34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mez80">#REF!</definedName>
    <definedName name="_____mor15">#REF!</definedName>
    <definedName name="_____n3" localSheetId="14">{"TAB1",#N/A,TRUE,"GENERAL";"TAB2",#N/A,TRUE,"GENERAL";"TAB3",#N/A,TRUE,"GENERAL";"TAB4",#N/A,TRUE,"GENERAL";"TAB5",#N/A,TRUE,"GENERAL"}</definedName>
    <definedName name="_____n3" localSheetId="19">{"TAB1",#N/A,TRUE,"GENERAL";"TAB2",#N/A,TRUE,"GENERAL";"TAB3",#N/A,TRUE,"GENERAL";"TAB4",#N/A,TRUE,"GENERAL";"TAB5",#N/A,TRUE,"GENERAL"}</definedName>
    <definedName name="_____n3" localSheetId="20">{"TAB1",#N/A,TRUE,"GENERAL";"TAB2",#N/A,TRUE,"GENERAL";"TAB3",#N/A,TRUE,"GENERAL";"TAB4",#N/A,TRUE,"GENERAL";"TAB5",#N/A,TRUE,"GENERAL"}</definedName>
    <definedName name="_____n3" localSheetId="25">{"TAB1",#N/A,TRUE,"GENERAL";"TAB2",#N/A,TRUE,"GENERAL";"TAB3",#N/A,TRUE,"GENERAL";"TAB4",#N/A,TRUE,"GENERAL";"TAB5",#N/A,TRUE,"GENERAL"}</definedName>
    <definedName name="_____n3" localSheetId="33">{"TAB1",#N/A,TRUE,"GENERAL";"TAB2",#N/A,TRUE,"GENERAL";"TAB3",#N/A,TRUE,"GENERAL";"TAB4",#N/A,TRUE,"GENERAL";"TAB5",#N/A,TRUE,"GENERAL"}</definedName>
    <definedName name="_____n3" localSheetId="34">{"TAB1",#N/A,TRUE,"GENERAL";"TAB2",#N/A,TRUE,"GENERAL";"TAB3",#N/A,TRUE,"GENERAL";"TAB4",#N/A,TRUE,"GENERAL";"TAB5",#N/A,TRUE,"GENERAL"}</definedName>
    <definedName name="_____n3">{"TAB1",#N/A,TRUE,"GENERAL";"TAB2",#N/A,TRUE,"GENERAL";"TAB3",#N/A,TRUE,"GENERAL";"TAB4",#N/A,TRUE,"GENERAL";"TAB5",#N/A,TRUE,"GENERAL"}</definedName>
    <definedName name="_____n4" localSheetId="14">{"via1",#N/A,TRUE,"general";"via2",#N/A,TRUE,"general";"via3",#N/A,TRUE,"general"}</definedName>
    <definedName name="_____n4" localSheetId="19">{"via1",#N/A,TRUE,"general";"via2",#N/A,TRUE,"general";"via3",#N/A,TRUE,"general"}</definedName>
    <definedName name="_____n4" localSheetId="20">{"via1",#N/A,TRUE,"general";"via2",#N/A,TRUE,"general";"via3",#N/A,TRUE,"general"}</definedName>
    <definedName name="_____n4" localSheetId="25">{"via1",#N/A,TRUE,"general";"via2",#N/A,TRUE,"general";"via3",#N/A,TRUE,"general"}</definedName>
    <definedName name="_____n4" localSheetId="33">{"via1",#N/A,TRUE,"general";"via2",#N/A,TRUE,"general";"via3",#N/A,TRUE,"general"}</definedName>
    <definedName name="_____n4" localSheetId="34">{"via1",#N/A,TRUE,"general";"via2",#N/A,TRUE,"general";"via3",#N/A,TRUE,"general"}</definedName>
    <definedName name="_____n4">{"via1",#N/A,TRUE,"general";"via2",#N/A,TRUE,"general";"via3",#N/A,TRUE,"general"}</definedName>
    <definedName name="_____n5" localSheetId="14">{"TAB1",#N/A,TRUE,"GENERAL";"TAB2",#N/A,TRUE,"GENERAL";"TAB3",#N/A,TRUE,"GENERAL";"TAB4",#N/A,TRUE,"GENERAL";"TAB5",#N/A,TRUE,"GENERAL"}</definedName>
    <definedName name="_____n5" localSheetId="19">{"TAB1",#N/A,TRUE,"GENERAL";"TAB2",#N/A,TRUE,"GENERAL";"TAB3",#N/A,TRUE,"GENERAL";"TAB4",#N/A,TRUE,"GENERAL";"TAB5",#N/A,TRUE,"GENERAL"}</definedName>
    <definedName name="_____n5" localSheetId="20">{"TAB1",#N/A,TRUE,"GENERAL";"TAB2",#N/A,TRUE,"GENERAL";"TAB3",#N/A,TRUE,"GENERAL";"TAB4",#N/A,TRUE,"GENERAL";"TAB5",#N/A,TRUE,"GENERAL"}</definedName>
    <definedName name="_____n5" localSheetId="25">{"TAB1",#N/A,TRUE,"GENERAL";"TAB2",#N/A,TRUE,"GENERAL";"TAB3",#N/A,TRUE,"GENERAL";"TAB4",#N/A,TRUE,"GENERAL";"TAB5",#N/A,TRUE,"GENERAL"}</definedName>
    <definedName name="_____n5" localSheetId="33">{"TAB1",#N/A,TRUE,"GENERAL";"TAB2",#N/A,TRUE,"GENERAL";"TAB3",#N/A,TRUE,"GENERAL";"TAB4",#N/A,TRUE,"GENERAL";"TAB5",#N/A,TRUE,"GENERAL"}</definedName>
    <definedName name="_____n5" localSheetId="34">{"TAB1",#N/A,TRUE,"GENERAL";"TAB2",#N/A,TRUE,"GENERAL";"TAB3",#N/A,TRUE,"GENERAL";"TAB4",#N/A,TRUE,"GENERAL";"TAB5",#N/A,TRUE,"GENERAL"}</definedName>
    <definedName name="_____n5">{"TAB1",#N/A,TRUE,"GENERAL";"TAB2",#N/A,TRUE,"GENERAL";"TAB3",#N/A,TRUE,"GENERAL";"TAB4",#N/A,TRUE,"GENERAL";"TAB5",#N/A,TRUE,"GENERAL"}</definedName>
    <definedName name="_____nyn7" localSheetId="14">{"via1",#N/A,TRUE,"general";"via2",#N/A,TRUE,"general";"via3",#N/A,TRUE,"general"}</definedName>
    <definedName name="_____nyn7" localSheetId="19">{"via1",#N/A,TRUE,"general";"via2",#N/A,TRUE,"general";"via3",#N/A,TRUE,"general"}</definedName>
    <definedName name="_____nyn7" localSheetId="20">{"via1",#N/A,TRUE,"general";"via2",#N/A,TRUE,"general";"via3",#N/A,TRUE,"general"}</definedName>
    <definedName name="_____nyn7" localSheetId="25">{"via1",#N/A,TRUE,"general";"via2",#N/A,TRUE,"general";"via3",#N/A,TRUE,"general"}</definedName>
    <definedName name="_____nyn7" localSheetId="33">{"via1",#N/A,TRUE,"general";"via2",#N/A,TRUE,"general";"via3",#N/A,TRUE,"general"}</definedName>
    <definedName name="_____nyn7" localSheetId="34">{"via1",#N/A,TRUE,"general";"via2",#N/A,TRUE,"general";"via3",#N/A,TRUE,"general"}</definedName>
    <definedName name="_____nyn7">{"via1",#N/A,TRUE,"general";"via2",#N/A,TRUE,"general";"via3",#N/A,TRUE,"general"}</definedName>
    <definedName name="_____o4" localSheetId="14">{"via1",#N/A,TRUE,"general";"via2",#N/A,TRUE,"general";"via3",#N/A,TRUE,"general"}</definedName>
    <definedName name="_____o4" localSheetId="19">{"via1",#N/A,TRUE,"general";"via2",#N/A,TRUE,"general";"via3",#N/A,TRUE,"general"}</definedName>
    <definedName name="_____o4" localSheetId="20">{"via1",#N/A,TRUE,"general";"via2",#N/A,TRUE,"general";"via3",#N/A,TRUE,"general"}</definedName>
    <definedName name="_____o4" localSheetId="25">{"via1",#N/A,TRUE,"general";"via2",#N/A,TRUE,"general";"via3",#N/A,TRUE,"general"}</definedName>
    <definedName name="_____o4" localSheetId="33">{"via1",#N/A,TRUE,"general";"via2",#N/A,TRUE,"general";"via3",#N/A,TRUE,"general"}</definedName>
    <definedName name="_____o4" localSheetId="34">{"via1",#N/A,TRUE,"general";"via2",#N/A,TRUE,"general";"via3",#N/A,TRUE,"general"}</definedName>
    <definedName name="_____o4">{"via1",#N/A,TRUE,"general";"via2",#N/A,TRUE,"general";"via3",#N/A,TRUE,"general"}</definedName>
    <definedName name="_____o5" localSheetId="14">{"TAB1",#N/A,TRUE,"GENERAL";"TAB2",#N/A,TRUE,"GENERAL";"TAB3",#N/A,TRUE,"GENERAL";"TAB4",#N/A,TRUE,"GENERAL";"TAB5",#N/A,TRUE,"GENERAL"}</definedName>
    <definedName name="_____o5" localSheetId="19">{"TAB1",#N/A,TRUE,"GENERAL";"TAB2",#N/A,TRUE,"GENERAL";"TAB3",#N/A,TRUE,"GENERAL";"TAB4",#N/A,TRUE,"GENERAL";"TAB5",#N/A,TRUE,"GENERAL"}</definedName>
    <definedName name="_____o5" localSheetId="20">{"TAB1",#N/A,TRUE,"GENERAL";"TAB2",#N/A,TRUE,"GENERAL";"TAB3",#N/A,TRUE,"GENERAL";"TAB4",#N/A,TRUE,"GENERAL";"TAB5",#N/A,TRUE,"GENERAL"}</definedName>
    <definedName name="_____o5" localSheetId="25">{"TAB1",#N/A,TRUE,"GENERAL";"TAB2",#N/A,TRUE,"GENERAL";"TAB3",#N/A,TRUE,"GENERAL";"TAB4",#N/A,TRUE,"GENERAL";"TAB5",#N/A,TRUE,"GENERAL"}</definedName>
    <definedName name="_____o5" localSheetId="33">{"TAB1",#N/A,TRUE,"GENERAL";"TAB2",#N/A,TRUE,"GENERAL";"TAB3",#N/A,TRUE,"GENERAL";"TAB4",#N/A,TRUE,"GENERAL";"TAB5",#N/A,TRUE,"GENERAL"}</definedName>
    <definedName name="_____o5" localSheetId="34">{"TAB1",#N/A,TRUE,"GENERAL";"TAB2",#N/A,TRUE,"GENERAL";"TAB3",#N/A,TRUE,"GENERAL";"TAB4",#N/A,TRUE,"GENERAL";"TAB5",#N/A,TRUE,"GENERAL"}</definedName>
    <definedName name="_____o5">{"TAB1",#N/A,TRUE,"GENERAL";"TAB2",#N/A,TRUE,"GENERAL";"TAB3",#N/A,TRUE,"GENERAL";"TAB4",#N/A,TRUE,"GENERAL";"TAB5",#N/A,TRUE,"GENERAL"}</definedName>
    <definedName name="_____o6" localSheetId="14">{"TAB1",#N/A,TRUE,"GENERAL";"TAB2",#N/A,TRUE,"GENERAL";"TAB3",#N/A,TRUE,"GENERAL";"TAB4",#N/A,TRUE,"GENERAL";"TAB5",#N/A,TRUE,"GENERAL"}</definedName>
    <definedName name="_____o6" localSheetId="19">{"TAB1",#N/A,TRUE,"GENERAL";"TAB2",#N/A,TRUE,"GENERAL";"TAB3",#N/A,TRUE,"GENERAL";"TAB4",#N/A,TRUE,"GENERAL";"TAB5",#N/A,TRUE,"GENERAL"}</definedName>
    <definedName name="_____o6" localSheetId="20">{"TAB1",#N/A,TRUE,"GENERAL";"TAB2",#N/A,TRUE,"GENERAL";"TAB3",#N/A,TRUE,"GENERAL";"TAB4",#N/A,TRUE,"GENERAL";"TAB5",#N/A,TRUE,"GENERAL"}</definedName>
    <definedName name="_____o6" localSheetId="25">{"TAB1",#N/A,TRUE,"GENERAL";"TAB2",#N/A,TRUE,"GENERAL";"TAB3",#N/A,TRUE,"GENERAL";"TAB4",#N/A,TRUE,"GENERAL";"TAB5",#N/A,TRUE,"GENERAL"}</definedName>
    <definedName name="_____o6" localSheetId="33">{"TAB1",#N/A,TRUE,"GENERAL";"TAB2",#N/A,TRUE,"GENERAL";"TAB3",#N/A,TRUE,"GENERAL";"TAB4",#N/A,TRUE,"GENERAL";"TAB5",#N/A,TRUE,"GENERAL"}</definedName>
    <definedName name="_____o6" localSheetId="34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 localSheetId="14">{"TAB1",#N/A,TRUE,"GENERAL";"TAB2",#N/A,TRUE,"GENERAL";"TAB3",#N/A,TRUE,"GENERAL";"TAB4",#N/A,TRUE,"GENERAL";"TAB5",#N/A,TRUE,"GENERAL"}</definedName>
    <definedName name="_____o7" localSheetId="19">{"TAB1",#N/A,TRUE,"GENERAL";"TAB2",#N/A,TRUE,"GENERAL";"TAB3",#N/A,TRUE,"GENERAL";"TAB4",#N/A,TRUE,"GENERAL";"TAB5",#N/A,TRUE,"GENERAL"}</definedName>
    <definedName name="_____o7" localSheetId="20">{"TAB1",#N/A,TRUE,"GENERAL";"TAB2",#N/A,TRUE,"GENERAL";"TAB3",#N/A,TRUE,"GENERAL";"TAB4",#N/A,TRUE,"GENERAL";"TAB5",#N/A,TRUE,"GENERAL"}</definedName>
    <definedName name="_____o7" localSheetId="25">{"TAB1",#N/A,TRUE,"GENERAL";"TAB2",#N/A,TRUE,"GENERAL";"TAB3",#N/A,TRUE,"GENERAL";"TAB4",#N/A,TRUE,"GENERAL";"TAB5",#N/A,TRUE,"GENERAL"}</definedName>
    <definedName name="_____o7" localSheetId="33">{"TAB1",#N/A,TRUE,"GENERAL";"TAB2",#N/A,TRUE,"GENERAL";"TAB3",#N/A,TRUE,"GENERAL";"TAB4",#N/A,TRUE,"GENERAL";"TAB5",#N/A,TRUE,"GENERAL"}</definedName>
    <definedName name="_____o7" localSheetId="34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 localSheetId="14">{"via1",#N/A,TRUE,"general";"via2",#N/A,TRUE,"general";"via3",#N/A,TRUE,"general"}</definedName>
    <definedName name="_____o8" localSheetId="19">{"via1",#N/A,TRUE,"general";"via2",#N/A,TRUE,"general";"via3",#N/A,TRUE,"general"}</definedName>
    <definedName name="_____o8" localSheetId="20">{"via1",#N/A,TRUE,"general";"via2",#N/A,TRUE,"general";"via3",#N/A,TRUE,"general"}</definedName>
    <definedName name="_____o8" localSheetId="25">{"via1",#N/A,TRUE,"general";"via2",#N/A,TRUE,"general";"via3",#N/A,TRUE,"general"}</definedName>
    <definedName name="_____o8" localSheetId="33">{"via1",#N/A,TRUE,"general";"via2",#N/A,TRUE,"general";"via3",#N/A,TRUE,"general"}</definedName>
    <definedName name="_____o8" localSheetId="34">{"via1",#N/A,TRUE,"general";"via2",#N/A,TRUE,"general";"via3",#N/A,TRUE,"general"}</definedName>
    <definedName name="_____o8">{"via1",#N/A,TRUE,"general";"via2",#N/A,TRUE,"general";"via3",#N/A,TRUE,"general"}</definedName>
    <definedName name="_____o9" localSheetId="14">{"TAB1",#N/A,TRUE,"GENERAL";"TAB2",#N/A,TRUE,"GENERAL";"TAB3",#N/A,TRUE,"GENERAL";"TAB4",#N/A,TRUE,"GENERAL";"TAB5",#N/A,TRUE,"GENERAL"}</definedName>
    <definedName name="_____o9" localSheetId="19">{"TAB1",#N/A,TRUE,"GENERAL";"TAB2",#N/A,TRUE,"GENERAL";"TAB3",#N/A,TRUE,"GENERAL";"TAB4",#N/A,TRUE,"GENERAL";"TAB5",#N/A,TRUE,"GENERAL"}</definedName>
    <definedName name="_____o9" localSheetId="20">{"TAB1",#N/A,TRUE,"GENERAL";"TAB2",#N/A,TRUE,"GENERAL";"TAB3",#N/A,TRUE,"GENERAL";"TAB4",#N/A,TRUE,"GENERAL";"TAB5",#N/A,TRUE,"GENERAL"}</definedName>
    <definedName name="_____o9" localSheetId="25">{"TAB1",#N/A,TRUE,"GENERAL";"TAB2",#N/A,TRUE,"GENERAL";"TAB3",#N/A,TRUE,"GENERAL";"TAB4",#N/A,TRUE,"GENERAL";"TAB5",#N/A,TRUE,"GENERAL"}</definedName>
    <definedName name="_____o9" localSheetId="33">{"TAB1",#N/A,TRUE,"GENERAL";"TAB2",#N/A,TRUE,"GENERAL";"TAB3",#N/A,TRUE,"GENERAL";"TAB4",#N/A,TRUE,"GENERAL";"TAB5",#N/A,TRUE,"GENERAL"}</definedName>
    <definedName name="_____o9" localSheetId="34">{"TAB1",#N/A,TRUE,"GENERAL";"TAB2",#N/A,TRUE,"GENERAL";"TAB3",#N/A,TRUE,"GENERAL";"TAB4",#N/A,TRUE,"GENERAL";"TAB5",#N/A,TRUE,"GENERAL"}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14">{"via1",#N/A,TRUE,"general";"via2",#N/A,TRUE,"general";"via3",#N/A,TRUE,"general"}</definedName>
    <definedName name="_____p6" localSheetId="19">{"via1",#N/A,TRUE,"general";"via2",#N/A,TRUE,"general";"via3",#N/A,TRUE,"general"}</definedName>
    <definedName name="_____p6" localSheetId="20">{"via1",#N/A,TRUE,"general";"via2",#N/A,TRUE,"general";"via3",#N/A,TRUE,"general"}</definedName>
    <definedName name="_____p6" localSheetId="25">{"via1",#N/A,TRUE,"general";"via2",#N/A,TRUE,"general";"via3",#N/A,TRUE,"general"}</definedName>
    <definedName name="_____p6" localSheetId="33">{"via1",#N/A,TRUE,"general";"via2",#N/A,TRUE,"general";"via3",#N/A,TRUE,"general"}</definedName>
    <definedName name="_____p6" localSheetId="34">{"via1",#N/A,TRUE,"general";"via2",#N/A,TRUE,"general";"via3",#N/A,TRUE,"general"}</definedName>
    <definedName name="_____p6">{"via1",#N/A,TRUE,"general";"via2",#N/A,TRUE,"general";"via3",#N/A,TRUE,"general"}</definedName>
    <definedName name="_____p7" localSheetId="14">{"via1",#N/A,TRUE,"general";"via2",#N/A,TRUE,"general";"via3",#N/A,TRUE,"general"}</definedName>
    <definedName name="_____p7" localSheetId="19">{"via1",#N/A,TRUE,"general";"via2",#N/A,TRUE,"general";"via3",#N/A,TRUE,"general"}</definedName>
    <definedName name="_____p7" localSheetId="20">{"via1",#N/A,TRUE,"general";"via2",#N/A,TRUE,"general";"via3",#N/A,TRUE,"general"}</definedName>
    <definedName name="_____p7" localSheetId="25">{"via1",#N/A,TRUE,"general";"via2",#N/A,TRUE,"general";"via3",#N/A,TRUE,"general"}</definedName>
    <definedName name="_____p7" localSheetId="33">{"via1",#N/A,TRUE,"general";"via2",#N/A,TRUE,"general";"via3",#N/A,TRUE,"general"}</definedName>
    <definedName name="_____p7" localSheetId="34">{"via1",#N/A,TRUE,"general";"via2",#N/A,TRUE,"general";"via3",#N/A,TRUE,"general"}</definedName>
    <definedName name="_____p7">{"via1",#N/A,TRUE,"general";"via2",#N/A,TRUE,"general";"via3",#N/A,TRUE,"general"}</definedName>
    <definedName name="_____p8" localSheetId="14">{"TAB1",#N/A,TRUE,"GENERAL";"TAB2",#N/A,TRUE,"GENERAL";"TAB3",#N/A,TRUE,"GENERAL";"TAB4",#N/A,TRUE,"GENERAL";"TAB5",#N/A,TRUE,"GENERAL"}</definedName>
    <definedName name="_____p8" localSheetId="19">{"TAB1",#N/A,TRUE,"GENERAL";"TAB2",#N/A,TRUE,"GENERAL";"TAB3",#N/A,TRUE,"GENERAL";"TAB4",#N/A,TRUE,"GENERAL";"TAB5",#N/A,TRUE,"GENERAL"}</definedName>
    <definedName name="_____p8" localSheetId="20">{"TAB1",#N/A,TRUE,"GENERAL";"TAB2",#N/A,TRUE,"GENERAL";"TAB3",#N/A,TRUE,"GENERAL";"TAB4",#N/A,TRUE,"GENERAL";"TAB5",#N/A,TRUE,"GENERAL"}</definedName>
    <definedName name="_____p8" localSheetId="25">{"TAB1",#N/A,TRUE,"GENERAL";"TAB2",#N/A,TRUE,"GENERAL";"TAB3",#N/A,TRUE,"GENERAL";"TAB4",#N/A,TRUE,"GENERAL";"TAB5",#N/A,TRUE,"GENERAL"}</definedName>
    <definedName name="_____p8" localSheetId="33">{"TAB1",#N/A,TRUE,"GENERAL";"TAB2",#N/A,TRUE,"GENERAL";"TAB3",#N/A,TRUE,"GENERAL";"TAB4",#N/A,TRUE,"GENERAL";"TAB5",#N/A,TRUE,"GENERAL"}</definedName>
    <definedName name="_____p8" localSheetId="34">{"TAB1",#N/A,TRUE,"GENERAL";"TAB2",#N/A,TRUE,"GENERAL";"TAB3",#N/A,TRUE,"GENERAL";"TAB4",#N/A,TRUE,"GENERAL";"TAB5",#N/A,TRUE,"GENERAL"}</definedName>
    <definedName name="_____p8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 localSheetId="14">{"TAB1",#N/A,TRUE,"GENERAL";"TAB2",#N/A,TRUE,"GENERAL";"TAB3",#N/A,TRUE,"GENERAL";"TAB4",#N/A,TRUE,"GENERAL";"TAB5",#N/A,TRUE,"GENERAL"}</definedName>
    <definedName name="_____r" localSheetId="19">{"TAB1",#N/A,TRUE,"GENERAL";"TAB2",#N/A,TRUE,"GENERAL";"TAB3",#N/A,TRUE,"GENERAL";"TAB4",#N/A,TRUE,"GENERAL";"TAB5",#N/A,TRUE,"GENERAL"}</definedName>
    <definedName name="_____r" localSheetId="20">{"TAB1",#N/A,TRUE,"GENERAL";"TAB2",#N/A,TRUE,"GENERAL";"TAB3",#N/A,TRUE,"GENERAL";"TAB4",#N/A,TRUE,"GENERAL";"TAB5",#N/A,TRUE,"GENERAL"}</definedName>
    <definedName name="_____r" localSheetId="25">{"TAB1",#N/A,TRUE,"GENERAL";"TAB2",#N/A,TRUE,"GENERAL";"TAB3",#N/A,TRUE,"GENERAL";"TAB4",#N/A,TRUE,"GENERAL";"TAB5",#N/A,TRUE,"GENERAL"}</definedName>
    <definedName name="_____r" localSheetId="33">{"TAB1",#N/A,TRUE,"GENERAL";"TAB2",#N/A,TRUE,"GENERAL";"TAB3",#N/A,TRUE,"GENERAL";"TAB4",#N/A,TRUE,"GENERAL";"TAB5",#N/A,TRUE,"GENERAL"}</definedName>
    <definedName name="_____r" localSheetId="34">{"TAB1",#N/A,TRUE,"GENERAL";"TAB2",#N/A,TRUE,"GENERAL";"TAB3",#N/A,TRUE,"GENERAL";"TAB4",#N/A,TRUE,"GENERAL";"TAB5",#N/A,TRUE,"GENERAL"}</definedName>
    <definedName name="_____r">{"TAB1",#N/A,TRUE,"GENERAL";"TAB2",#N/A,TRUE,"GENERAL";"TAB3",#N/A,TRUE,"GENERAL";"TAB4",#N/A,TRUE,"GENERAL";"TAB5",#N/A,TRUE,"GENERAL"}</definedName>
    <definedName name="_____r4r" localSheetId="14">{"via1",#N/A,TRUE,"general";"via2",#N/A,TRUE,"general";"via3",#N/A,TRUE,"general"}</definedName>
    <definedName name="_____r4r" localSheetId="19">{"via1",#N/A,TRUE,"general";"via2",#N/A,TRUE,"general";"via3",#N/A,TRUE,"general"}</definedName>
    <definedName name="_____r4r" localSheetId="20">{"via1",#N/A,TRUE,"general";"via2",#N/A,TRUE,"general";"via3",#N/A,TRUE,"general"}</definedName>
    <definedName name="_____r4r" localSheetId="25">{"via1",#N/A,TRUE,"general";"via2",#N/A,TRUE,"general";"via3",#N/A,TRUE,"general"}</definedName>
    <definedName name="_____r4r" localSheetId="33">{"via1",#N/A,TRUE,"general";"via2",#N/A,TRUE,"general";"via3",#N/A,TRUE,"general"}</definedName>
    <definedName name="_____r4r" localSheetId="34">{"via1",#N/A,TRUE,"general";"via2",#N/A,TRUE,"general";"via3",#N/A,TRUE,"general"}</definedName>
    <definedName name="_____r4r">{"via1",#N/A,TRUE,"general";"via2",#N/A,TRUE,"general";"via3",#N/A,TRUE,"general"}</definedName>
    <definedName name="_____rc">#REF!</definedName>
    <definedName name="_____rtu6" localSheetId="14">{"via1",#N/A,TRUE,"general";"via2",#N/A,TRUE,"general";"via3",#N/A,TRUE,"general"}</definedName>
    <definedName name="_____rtu6" localSheetId="19">{"via1",#N/A,TRUE,"general";"via2",#N/A,TRUE,"general";"via3",#N/A,TRUE,"general"}</definedName>
    <definedName name="_____rtu6" localSheetId="20">{"via1",#N/A,TRUE,"general";"via2",#N/A,TRUE,"general";"via3",#N/A,TRUE,"general"}</definedName>
    <definedName name="_____rtu6" localSheetId="25">{"via1",#N/A,TRUE,"general";"via2",#N/A,TRUE,"general";"via3",#N/A,TRUE,"general"}</definedName>
    <definedName name="_____rtu6" localSheetId="33">{"via1",#N/A,TRUE,"general";"via2",#N/A,TRUE,"general";"via3",#N/A,TRUE,"general"}</definedName>
    <definedName name="_____rtu6" localSheetId="34">{"via1",#N/A,TRUE,"general";"via2",#N/A,TRUE,"general";"via3",#N/A,TRUE,"general"}</definedName>
    <definedName name="_____rtu6">{"via1",#N/A,TRUE,"general";"via2",#N/A,TRUE,"general";"via3",#N/A,TRUE,"general"}</definedName>
    <definedName name="_____s1" localSheetId="14">{"via1",#N/A,TRUE,"general";"via2",#N/A,TRUE,"general";"via3",#N/A,TRUE,"general"}</definedName>
    <definedName name="_____s1" localSheetId="19">{"via1",#N/A,TRUE,"general";"via2",#N/A,TRUE,"general";"via3",#N/A,TRUE,"general"}</definedName>
    <definedName name="_____s1" localSheetId="20">{"via1",#N/A,TRUE,"general";"via2",#N/A,TRUE,"general";"via3",#N/A,TRUE,"general"}</definedName>
    <definedName name="_____s1" localSheetId="25">{"via1",#N/A,TRUE,"general";"via2",#N/A,TRUE,"general";"via3",#N/A,TRUE,"general"}</definedName>
    <definedName name="_____s1" localSheetId="33">{"via1",#N/A,TRUE,"general";"via2",#N/A,TRUE,"general";"via3",#N/A,TRUE,"general"}</definedName>
    <definedName name="_____s1" localSheetId="34">{"via1",#N/A,TRUE,"general";"via2",#N/A,TRUE,"general";"via3",#N/A,TRUE,"general"}</definedName>
    <definedName name="_____s1">{"via1",#N/A,TRUE,"general";"via2",#N/A,TRUE,"general";"via3",#N/A,TRUE,"general"}</definedName>
    <definedName name="_____s2" localSheetId="14">{"TAB1",#N/A,TRUE,"GENERAL";"TAB2",#N/A,TRUE,"GENERAL";"TAB3",#N/A,TRUE,"GENERAL";"TAB4",#N/A,TRUE,"GENERAL";"TAB5",#N/A,TRUE,"GENERAL"}</definedName>
    <definedName name="_____s2" localSheetId="19">{"TAB1",#N/A,TRUE,"GENERAL";"TAB2",#N/A,TRUE,"GENERAL";"TAB3",#N/A,TRUE,"GENERAL";"TAB4",#N/A,TRUE,"GENERAL";"TAB5",#N/A,TRUE,"GENERAL"}</definedName>
    <definedName name="_____s2" localSheetId="20">{"TAB1",#N/A,TRUE,"GENERAL";"TAB2",#N/A,TRUE,"GENERAL";"TAB3",#N/A,TRUE,"GENERAL";"TAB4",#N/A,TRUE,"GENERAL";"TAB5",#N/A,TRUE,"GENERAL"}</definedName>
    <definedName name="_____s2" localSheetId="25">{"TAB1",#N/A,TRUE,"GENERAL";"TAB2",#N/A,TRUE,"GENERAL";"TAB3",#N/A,TRUE,"GENERAL";"TAB4",#N/A,TRUE,"GENERAL";"TAB5",#N/A,TRUE,"GENERAL"}</definedName>
    <definedName name="_____s2" localSheetId="33">{"TAB1",#N/A,TRUE,"GENERAL";"TAB2",#N/A,TRUE,"GENERAL";"TAB3",#N/A,TRUE,"GENERAL";"TAB4",#N/A,TRUE,"GENERAL";"TAB5",#N/A,TRUE,"GENERAL"}</definedName>
    <definedName name="_____s2" localSheetId="34">{"TAB1",#N/A,TRUE,"GENERAL";"TAB2",#N/A,TRUE,"GENERAL";"TAB3",#N/A,TRUE,"GENERAL";"TAB4",#N/A,TRUE,"GENERAL";"TAB5",#N/A,TRUE,"GENERAL"}</definedName>
    <definedName name="_____s2">{"TAB1",#N/A,TRUE,"GENERAL";"TAB2",#N/A,TRUE,"GENERAL";"TAB3",#N/A,TRUE,"GENERAL";"TAB4",#N/A,TRUE,"GENERAL";"TAB5",#N/A,TRUE,"GENERAL"}</definedName>
    <definedName name="_____s3" localSheetId="14">{"TAB1",#N/A,TRUE,"GENERAL";"TAB2",#N/A,TRUE,"GENERAL";"TAB3",#N/A,TRUE,"GENERAL";"TAB4",#N/A,TRUE,"GENERAL";"TAB5",#N/A,TRUE,"GENERAL"}</definedName>
    <definedName name="_____s3" localSheetId="19">{"TAB1",#N/A,TRUE,"GENERAL";"TAB2",#N/A,TRUE,"GENERAL";"TAB3",#N/A,TRUE,"GENERAL";"TAB4",#N/A,TRUE,"GENERAL";"TAB5",#N/A,TRUE,"GENERAL"}</definedName>
    <definedName name="_____s3" localSheetId="20">{"TAB1",#N/A,TRUE,"GENERAL";"TAB2",#N/A,TRUE,"GENERAL";"TAB3",#N/A,TRUE,"GENERAL";"TAB4",#N/A,TRUE,"GENERAL";"TAB5",#N/A,TRUE,"GENERAL"}</definedName>
    <definedName name="_____s3" localSheetId="25">{"TAB1",#N/A,TRUE,"GENERAL";"TAB2",#N/A,TRUE,"GENERAL";"TAB3",#N/A,TRUE,"GENERAL";"TAB4",#N/A,TRUE,"GENERAL";"TAB5",#N/A,TRUE,"GENERAL"}</definedName>
    <definedName name="_____s3" localSheetId="33">{"TAB1",#N/A,TRUE,"GENERAL";"TAB2",#N/A,TRUE,"GENERAL";"TAB3",#N/A,TRUE,"GENERAL";"TAB4",#N/A,TRUE,"GENERAL";"TAB5",#N/A,TRUE,"GENERAL"}</definedName>
    <definedName name="_____s3" localSheetId="34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 localSheetId="14">{"via1",#N/A,TRUE,"general";"via2",#N/A,TRUE,"general";"via3",#N/A,TRUE,"general"}</definedName>
    <definedName name="_____s4" localSheetId="19">{"via1",#N/A,TRUE,"general";"via2",#N/A,TRUE,"general";"via3",#N/A,TRUE,"general"}</definedName>
    <definedName name="_____s4" localSheetId="20">{"via1",#N/A,TRUE,"general";"via2",#N/A,TRUE,"general";"via3",#N/A,TRUE,"general"}</definedName>
    <definedName name="_____s4" localSheetId="25">{"via1",#N/A,TRUE,"general";"via2",#N/A,TRUE,"general";"via3",#N/A,TRUE,"general"}</definedName>
    <definedName name="_____s4" localSheetId="33">{"via1",#N/A,TRUE,"general";"via2",#N/A,TRUE,"general";"via3",#N/A,TRUE,"general"}</definedName>
    <definedName name="_____s4" localSheetId="34">{"via1",#N/A,TRUE,"general";"via2",#N/A,TRUE,"general";"via3",#N/A,TRUE,"general"}</definedName>
    <definedName name="_____s4">{"via1",#N/A,TRUE,"general";"via2",#N/A,TRUE,"general";"via3",#N/A,TRUE,"general"}</definedName>
    <definedName name="_____s5" localSheetId="14">{"via1",#N/A,TRUE,"general";"via2",#N/A,TRUE,"general";"via3",#N/A,TRUE,"general"}</definedName>
    <definedName name="_____s5" localSheetId="19">{"via1",#N/A,TRUE,"general";"via2",#N/A,TRUE,"general";"via3",#N/A,TRUE,"general"}</definedName>
    <definedName name="_____s5" localSheetId="20">{"via1",#N/A,TRUE,"general";"via2",#N/A,TRUE,"general";"via3",#N/A,TRUE,"general"}</definedName>
    <definedName name="_____s5" localSheetId="25">{"via1",#N/A,TRUE,"general";"via2",#N/A,TRUE,"general";"via3",#N/A,TRUE,"general"}</definedName>
    <definedName name="_____s5" localSheetId="33">{"via1",#N/A,TRUE,"general";"via2",#N/A,TRUE,"general";"via3",#N/A,TRUE,"general"}</definedName>
    <definedName name="_____s5" localSheetId="34">{"via1",#N/A,TRUE,"general";"via2",#N/A,TRUE,"general";"via3",#N/A,TRUE,"general"}</definedName>
    <definedName name="_____s5">{"via1",#N/A,TRUE,"general";"via2",#N/A,TRUE,"general";"via3",#N/A,TRUE,"general"}</definedName>
    <definedName name="_____s6" localSheetId="14">{"TAB1",#N/A,TRUE,"GENERAL";"TAB2",#N/A,TRUE,"GENERAL";"TAB3",#N/A,TRUE,"GENERAL";"TAB4",#N/A,TRUE,"GENERAL";"TAB5",#N/A,TRUE,"GENERAL"}</definedName>
    <definedName name="_____s6" localSheetId="19">{"TAB1",#N/A,TRUE,"GENERAL";"TAB2",#N/A,TRUE,"GENERAL";"TAB3",#N/A,TRUE,"GENERAL";"TAB4",#N/A,TRUE,"GENERAL";"TAB5",#N/A,TRUE,"GENERAL"}</definedName>
    <definedName name="_____s6" localSheetId="20">{"TAB1",#N/A,TRUE,"GENERAL";"TAB2",#N/A,TRUE,"GENERAL";"TAB3",#N/A,TRUE,"GENERAL";"TAB4",#N/A,TRUE,"GENERAL";"TAB5",#N/A,TRUE,"GENERAL"}</definedName>
    <definedName name="_____s6" localSheetId="25">{"TAB1",#N/A,TRUE,"GENERAL";"TAB2",#N/A,TRUE,"GENERAL";"TAB3",#N/A,TRUE,"GENERAL";"TAB4",#N/A,TRUE,"GENERAL";"TAB5",#N/A,TRUE,"GENERAL"}</definedName>
    <definedName name="_____s6" localSheetId="33">{"TAB1",#N/A,TRUE,"GENERAL";"TAB2",#N/A,TRUE,"GENERAL";"TAB3",#N/A,TRUE,"GENERAL";"TAB4",#N/A,TRUE,"GENERAL";"TAB5",#N/A,TRUE,"GENERAL"}</definedName>
    <definedName name="_____s6" localSheetId="34">{"TAB1",#N/A,TRUE,"GENERAL";"TAB2",#N/A,TRUE,"GENERAL";"TAB3",#N/A,TRUE,"GENERAL";"TAB4",#N/A,TRUE,"GENERAL";"TAB5",#N/A,TRUE,"GENERAL"}</definedName>
    <definedName name="_____s6">{"TAB1",#N/A,TRUE,"GENERAL";"TAB2",#N/A,TRUE,"GENERAL";"TAB3",#N/A,TRUE,"GENERAL";"TAB4",#N/A,TRUE,"GENERAL";"TAB5",#N/A,TRUE,"GENERAL"}</definedName>
    <definedName name="_____s7" localSheetId="14">{"via1",#N/A,TRUE,"general";"via2",#N/A,TRUE,"general";"via3",#N/A,TRUE,"general"}</definedName>
    <definedName name="_____s7" localSheetId="19">{"via1",#N/A,TRUE,"general";"via2",#N/A,TRUE,"general";"via3",#N/A,TRUE,"general"}</definedName>
    <definedName name="_____s7" localSheetId="20">{"via1",#N/A,TRUE,"general";"via2",#N/A,TRUE,"general";"via3",#N/A,TRUE,"general"}</definedName>
    <definedName name="_____s7" localSheetId="25">{"via1",#N/A,TRUE,"general";"via2",#N/A,TRUE,"general";"via3",#N/A,TRUE,"general"}</definedName>
    <definedName name="_____s7" localSheetId="33">{"via1",#N/A,TRUE,"general";"via2",#N/A,TRUE,"general";"via3",#N/A,TRUE,"general"}</definedName>
    <definedName name="_____s7" localSheetId="34">{"via1",#N/A,TRUE,"general";"via2",#N/A,TRUE,"general";"via3",#N/A,TRUE,"general"}</definedName>
    <definedName name="_____s7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localSheetId="14">{"TAB1",#N/A,TRUE,"GENERAL";"TAB2",#N/A,TRUE,"GENERAL";"TAB3",#N/A,TRUE,"GENERAL";"TAB4",#N/A,TRUE,"GENERAL";"TAB5",#N/A,TRUE,"GENERAL"}</definedName>
    <definedName name="_____t3" localSheetId="19">{"TAB1",#N/A,TRUE,"GENERAL";"TAB2",#N/A,TRUE,"GENERAL";"TAB3",#N/A,TRUE,"GENERAL";"TAB4",#N/A,TRUE,"GENERAL";"TAB5",#N/A,TRUE,"GENERAL"}</definedName>
    <definedName name="_____t3" localSheetId="20">{"TAB1",#N/A,TRUE,"GENERAL";"TAB2",#N/A,TRUE,"GENERAL";"TAB3",#N/A,TRUE,"GENERAL";"TAB4",#N/A,TRUE,"GENERAL";"TAB5",#N/A,TRUE,"GENERAL"}</definedName>
    <definedName name="_____t3" localSheetId="25">{"TAB1",#N/A,TRUE,"GENERAL";"TAB2",#N/A,TRUE,"GENERAL";"TAB3",#N/A,TRUE,"GENERAL";"TAB4",#N/A,TRUE,"GENERAL";"TAB5",#N/A,TRUE,"GENERAL"}</definedName>
    <definedName name="_____t3" localSheetId="33">{"TAB1",#N/A,TRUE,"GENERAL";"TAB2",#N/A,TRUE,"GENERAL";"TAB3",#N/A,TRUE,"GENERAL";"TAB4",#N/A,TRUE,"GENERAL";"TAB5",#N/A,TRUE,"GENERAL"}</definedName>
    <definedName name="_____t3" localSheetId="34">{"TAB1",#N/A,TRUE,"GENERAL";"TAB2",#N/A,TRUE,"GENERAL";"TAB3",#N/A,TRUE,"GENERAL";"TAB4",#N/A,TRUE,"GENERAL";"TAB5",#N/A,TRUE,"GENERAL"}</definedName>
    <definedName name="_____t3">{"TAB1",#N/A,TRUE,"GENERAL";"TAB2",#N/A,TRUE,"GENERAL";"TAB3",#N/A,TRUE,"GENERAL";"TAB4",#N/A,TRUE,"GENERAL";"TAB5",#N/A,TRUE,"GENERAL"}</definedName>
    <definedName name="_____t4" localSheetId="14">{"via1",#N/A,TRUE,"general";"via2",#N/A,TRUE,"general";"via3",#N/A,TRUE,"general"}</definedName>
    <definedName name="_____t4" localSheetId="19">{"via1",#N/A,TRUE,"general";"via2",#N/A,TRUE,"general";"via3",#N/A,TRUE,"general"}</definedName>
    <definedName name="_____t4" localSheetId="20">{"via1",#N/A,TRUE,"general";"via2",#N/A,TRUE,"general";"via3",#N/A,TRUE,"general"}</definedName>
    <definedName name="_____t4" localSheetId="25">{"via1",#N/A,TRUE,"general";"via2",#N/A,TRUE,"general";"via3",#N/A,TRUE,"general"}</definedName>
    <definedName name="_____t4" localSheetId="33">{"via1",#N/A,TRUE,"general";"via2",#N/A,TRUE,"general";"via3",#N/A,TRUE,"general"}</definedName>
    <definedName name="_____t4" localSheetId="34">{"via1",#N/A,TRUE,"general";"via2",#N/A,TRUE,"general";"via3",#N/A,TRUE,"general"}</definedName>
    <definedName name="_____t4">{"via1",#N/A,TRUE,"general";"via2",#N/A,TRUE,"general";"via3",#N/A,TRUE,"general"}</definedName>
    <definedName name="_____t5" localSheetId="14">{"TAB1",#N/A,TRUE,"GENERAL";"TAB2",#N/A,TRUE,"GENERAL";"TAB3",#N/A,TRUE,"GENERAL";"TAB4",#N/A,TRUE,"GENERAL";"TAB5",#N/A,TRUE,"GENERAL"}</definedName>
    <definedName name="_____t5" localSheetId="19">{"TAB1",#N/A,TRUE,"GENERAL";"TAB2",#N/A,TRUE,"GENERAL";"TAB3",#N/A,TRUE,"GENERAL";"TAB4",#N/A,TRUE,"GENERAL";"TAB5",#N/A,TRUE,"GENERAL"}</definedName>
    <definedName name="_____t5" localSheetId="20">{"TAB1",#N/A,TRUE,"GENERAL";"TAB2",#N/A,TRUE,"GENERAL";"TAB3",#N/A,TRUE,"GENERAL";"TAB4",#N/A,TRUE,"GENERAL";"TAB5",#N/A,TRUE,"GENERAL"}</definedName>
    <definedName name="_____t5" localSheetId="25">{"TAB1",#N/A,TRUE,"GENERAL";"TAB2",#N/A,TRUE,"GENERAL";"TAB3",#N/A,TRUE,"GENERAL";"TAB4",#N/A,TRUE,"GENERAL";"TAB5",#N/A,TRUE,"GENERAL"}</definedName>
    <definedName name="_____t5" localSheetId="33">{"TAB1",#N/A,TRUE,"GENERAL";"TAB2",#N/A,TRUE,"GENERAL";"TAB3",#N/A,TRUE,"GENERAL";"TAB4",#N/A,TRUE,"GENERAL";"TAB5",#N/A,TRUE,"GENERAL"}</definedName>
    <definedName name="_____t5" localSheetId="34">{"TAB1",#N/A,TRUE,"GENERAL";"TAB2",#N/A,TRUE,"GENERAL";"TAB3",#N/A,TRUE,"GENERAL";"TAB4",#N/A,TRUE,"GENERAL";"TAB5",#N/A,TRUE,"GENERAL"}</definedName>
    <definedName name="_____t5">{"TAB1",#N/A,TRUE,"GENERAL";"TAB2",#N/A,TRUE,"GENERAL";"TAB3",#N/A,TRUE,"GENERAL";"TAB4",#N/A,TRUE,"GENERAL";"TAB5",#N/A,TRUE,"GENERAL"}</definedName>
    <definedName name="_____t6" localSheetId="14">{"via1",#N/A,TRUE,"general";"via2",#N/A,TRUE,"general";"via3",#N/A,TRUE,"general"}</definedName>
    <definedName name="_____t6" localSheetId="19">{"via1",#N/A,TRUE,"general";"via2",#N/A,TRUE,"general";"via3",#N/A,TRUE,"general"}</definedName>
    <definedName name="_____t6" localSheetId="20">{"via1",#N/A,TRUE,"general";"via2",#N/A,TRUE,"general";"via3",#N/A,TRUE,"general"}</definedName>
    <definedName name="_____t6" localSheetId="25">{"via1",#N/A,TRUE,"general";"via2",#N/A,TRUE,"general";"via3",#N/A,TRUE,"general"}</definedName>
    <definedName name="_____t6" localSheetId="33">{"via1",#N/A,TRUE,"general";"via2",#N/A,TRUE,"general";"via3",#N/A,TRUE,"general"}</definedName>
    <definedName name="_____t6" localSheetId="34">{"via1",#N/A,TRUE,"general";"via2",#N/A,TRUE,"general";"via3",#N/A,TRUE,"general"}</definedName>
    <definedName name="_____t6">{"via1",#N/A,TRUE,"general";"via2",#N/A,TRUE,"general";"via3",#N/A,TRUE,"general"}</definedName>
    <definedName name="_____t66" localSheetId="14">{"TAB1",#N/A,TRUE,"GENERAL";"TAB2",#N/A,TRUE,"GENERAL";"TAB3",#N/A,TRUE,"GENERAL";"TAB4",#N/A,TRUE,"GENERAL";"TAB5",#N/A,TRUE,"GENERAL"}</definedName>
    <definedName name="_____t66" localSheetId="19">{"TAB1",#N/A,TRUE,"GENERAL";"TAB2",#N/A,TRUE,"GENERAL";"TAB3",#N/A,TRUE,"GENERAL";"TAB4",#N/A,TRUE,"GENERAL";"TAB5",#N/A,TRUE,"GENERAL"}</definedName>
    <definedName name="_____t66" localSheetId="20">{"TAB1",#N/A,TRUE,"GENERAL";"TAB2",#N/A,TRUE,"GENERAL";"TAB3",#N/A,TRUE,"GENERAL";"TAB4",#N/A,TRUE,"GENERAL";"TAB5",#N/A,TRUE,"GENERAL"}</definedName>
    <definedName name="_____t66" localSheetId="25">{"TAB1",#N/A,TRUE,"GENERAL";"TAB2",#N/A,TRUE,"GENERAL";"TAB3",#N/A,TRUE,"GENERAL";"TAB4",#N/A,TRUE,"GENERAL";"TAB5",#N/A,TRUE,"GENERAL"}</definedName>
    <definedName name="_____t66" localSheetId="33">{"TAB1",#N/A,TRUE,"GENERAL";"TAB2",#N/A,TRUE,"GENERAL";"TAB3",#N/A,TRUE,"GENERAL";"TAB4",#N/A,TRUE,"GENERAL";"TAB5",#N/A,TRUE,"GENERAL"}</definedName>
    <definedName name="_____t66" localSheetId="34">{"TAB1",#N/A,TRUE,"GENERAL";"TAB2",#N/A,TRUE,"GENERAL";"TAB3",#N/A,TRUE,"GENERAL";"TAB4",#N/A,TRUE,"GENERAL";"TAB5",#N/A,TRUE,"GENERAL"}</definedName>
    <definedName name="_____t66">{"TAB1",#N/A,TRUE,"GENERAL";"TAB2",#N/A,TRUE,"GENERAL";"TAB3",#N/A,TRUE,"GENERAL";"TAB4",#N/A,TRUE,"GENERAL";"TAB5",#N/A,TRUE,"GENERAL"}</definedName>
    <definedName name="_____t7" localSheetId="14">{"via1",#N/A,TRUE,"general";"via2",#N/A,TRUE,"general";"via3",#N/A,TRUE,"general"}</definedName>
    <definedName name="_____t7" localSheetId="19">{"via1",#N/A,TRUE,"general";"via2",#N/A,TRUE,"general";"via3",#N/A,TRUE,"general"}</definedName>
    <definedName name="_____t7" localSheetId="20">{"via1",#N/A,TRUE,"general";"via2",#N/A,TRUE,"general";"via3",#N/A,TRUE,"general"}</definedName>
    <definedName name="_____t7" localSheetId="25">{"via1",#N/A,TRUE,"general";"via2",#N/A,TRUE,"general";"via3",#N/A,TRUE,"general"}</definedName>
    <definedName name="_____t7" localSheetId="33">{"via1",#N/A,TRUE,"general";"via2",#N/A,TRUE,"general";"via3",#N/A,TRUE,"general"}</definedName>
    <definedName name="_____t7" localSheetId="34">{"via1",#N/A,TRUE,"general";"via2",#N/A,TRUE,"general";"via3",#N/A,TRUE,"general"}</definedName>
    <definedName name="_____t7">{"via1",#N/A,TRUE,"general";"via2",#N/A,TRUE,"general";"via3",#N/A,TRUE,"general"}</definedName>
    <definedName name="_____t77" localSheetId="14">{"TAB1",#N/A,TRUE,"GENERAL";"TAB2",#N/A,TRUE,"GENERAL";"TAB3",#N/A,TRUE,"GENERAL";"TAB4",#N/A,TRUE,"GENERAL";"TAB5",#N/A,TRUE,"GENERAL"}</definedName>
    <definedName name="_____t77" localSheetId="19">{"TAB1",#N/A,TRUE,"GENERAL";"TAB2",#N/A,TRUE,"GENERAL";"TAB3",#N/A,TRUE,"GENERAL";"TAB4",#N/A,TRUE,"GENERAL";"TAB5",#N/A,TRUE,"GENERAL"}</definedName>
    <definedName name="_____t77" localSheetId="20">{"TAB1",#N/A,TRUE,"GENERAL";"TAB2",#N/A,TRUE,"GENERAL";"TAB3",#N/A,TRUE,"GENERAL";"TAB4",#N/A,TRUE,"GENERAL";"TAB5",#N/A,TRUE,"GENERAL"}</definedName>
    <definedName name="_____t77" localSheetId="25">{"TAB1",#N/A,TRUE,"GENERAL";"TAB2",#N/A,TRUE,"GENERAL";"TAB3",#N/A,TRUE,"GENERAL";"TAB4",#N/A,TRUE,"GENERAL";"TAB5",#N/A,TRUE,"GENERAL"}</definedName>
    <definedName name="_____t77" localSheetId="33">{"TAB1",#N/A,TRUE,"GENERAL";"TAB2",#N/A,TRUE,"GENERAL";"TAB3",#N/A,TRUE,"GENERAL";"TAB4",#N/A,TRUE,"GENERAL";"TAB5",#N/A,TRUE,"GENERAL"}</definedName>
    <definedName name="_____t77" localSheetId="34">{"TAB1",#N/A,TRUE,"GENERAL";"TAB2",#N/A,TRUE,"GENERAL";"TAB3",#N/A,TRUE,"GENERAL";"TAB4",#N/A,TRUE,"GENERAL";"TAB5",#N/A,TRUE,"GENERAL"}</definedName>
    <definedName name="_____t77">{"TAB1",#N/A,TRUE,"GENERAL";"TAB2",#N/A,TRUE,"GENERAL";"TAB3",#N/A,TRUE,"GENERAL";"TAB4",#N/A,TRUE,"GENERAL";"TAB5",#N/A,TRUE,"GENERAL"}</definedName>
    <definedName name="_____t8" localSheetId="14">{"TAB1",#N/A,TRUE,"GENERAL";"TAB2",#N/A,TRUE,"GENERAL";"TAB3",#N/A,TRUE,"GENERAL";"TAB4",#N/A,TRUE,"GENERAL";"TAB5",#N/A,TRUE,"GENERAL"}</definedName>
    <definedName name="_____t8" localSheetId="19">{"TAB1",#N/A,TRUE,"GENERAL";"TAB2",#N/A,TRUE,"GENERAL";"TAB3",#N/A,TRUE,"GENERAL";"TAB4",#N/A,TRUE,"GENERAL";"TAB5",#N/A,TRUE,"GENERAL"}</definedName>
    <definedName name="_____t8" localSheetId="20">{"TAB1",#N/A,TRUE,"GENERAL";"TAB2",#N/A,TRUE,"GENERAL";"TAB3",#N/A,TRUE,"GENERAL";"TAB4",#N/A,TRUE,"GENERAL";"TAB5",#N/A,TRUE,"GENERAL"}</definedName>
    <definedName name="_____t8" localSheetId="25">{"TAB1",#N/A,TRUE,"GENERAL";"TAB2",#N/A,TRUE,"GENERAL";"TAB3",#N/A,TRUE,"GENERAL";"TAB4",#N/A,TRUE,"GENERAL";"TAB5",#N/A,TRUE,"GENERAL"}</definedName>
    <definedName name="_____t8" localSheetId="33">{"TAB1",#N/A,TRUE,"GENERAL";"TAB2",#N/A,TRUE,"GENERAL";"TAB3",#N/A,TRUE,"GENERAL";"TAB4",#N/A,TRUE,"GENERAL";"TAB5",#N/A,TRUE,"GENERAL"}</definedName>
    <definedName name="_____t8" localSheetId="34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 localSheetId="14">{"via1",#N/A,TRUE,"general";"via2",#N/A,TRUE,"general";"via3",#N/A,TRUE,"general"}</definedName>
    <definedName name="_____t88" localSheetId="19">{"via1",#N/A,TRUE,"general";"via2",#N/A,TRUE,"general";"via3",#N/A,TRUE,"general"}</definedName>
    <definedName name="_____t88" localSheetId="20">{"via1",#N/A,TRUE,"general";"via2",#N/A,TRUE,"general";"via3",#N/A,TRUE,"general"}</definedName>
    <definedName name="_____t88" localSheetId="25">{"via1",#N/A,TRUE,"general";"via2",#N/A,TRUE,"general";"via3",#N/A,TRUE,"general"}</definedName>
    <definedName name="_____t88" localSheetId="33">{"via1",#N/A,TRUE,"general";"via2",#N/A,TRUE,"general";"via3",#N/A,TRUE,"general"}</definedName>
    <definedName name="_____t88" localSheetId="34">{"via1",#N/A,TRUE,"general";"via2",#N/A,TRUE,"general";"via3",#N/A,TRUE,"general"}</definedName>
    <definedName name="_____t88">{"via1",#N/A,TRUE,"general";"via2",#N/A,TRUE,"general";"via3",#N/A,TRUE,"general"}</definedName>
    <definedName name="_____t9" localSheetId="14">{"TAB1",#N/A,TRUE,"GENERAL";"TAB2",#N/A,TRUE,"GENERAL";"TAB3",#N/A,TRUE,"GENERAL";"TAB4",#N/A,TRUE,"GENERAL";"TAB5",#N/A,TRUE,"GENERAL"}</definedName>
    <definedName name="_____t9" localSheetId="19">{"TAB1",#N/A,TRUE,"GENERAL";"TAB2",#N/A,TRUE,"GENERAL";"TAB3",#N/A,TRUE,"GENERAL";"TAB4",#N/A,TRUE,"GENERAL";"TAB5",#N/A,TRUE,"GENERAL"}</definedName>
    <definedName name="_____t9" localSheetId="20">{"TAB1",#N/A,TRUE,"GENERAL";"TAB2",#N/A,TRUE,"GENERAL";"TAB3",#N/A,TRUE,"GENERAL";"TAB4",#N/A,TRUE,"GENERAL";"TAB5",#N/A,TRUE,"GENERAL"}</definedName>
    <definedName name="_____t9" localSheetId="25">{"TAB1",#N/A,TRUE,"GENERAL";"TAB2",#N/A,TRUE,"GENERAL";"TAB3",#N/A,TRUE,"GENERAL";"TAB4",#N/A,TRUE,"GENERAL";"TAB5",#N/A,TRUE,"GENERAL"}</definedName>
    <definedName name="_____t9" localSheetId="33">{"TAB1",#N/A,TRUE,"GENERAL";"TAB2",#N/A,TRUE,"GENERAL";"TAB3",#N/A,TRUE,"GENERAL";"TAB4",#N/A,TRUE,"GENERAL";"TAB5",#N/A,TRUE,"GENERAL"}</definedName>
    <definedName name="_____t9" localSheetId="34">{"TAB1",#N/A,TRUE,"GENERAL";"TAB2",#N/A,TRUE,"GENERAL";"TAB3",#N/A,TRUE,"GENERAL";"TAB4",#N/A,TRUE,"GENERAL";"TAB5",#N/A,TRUE,"GENERAL"}</definedName>
    <definedName name="_____t9">{"TAB1",#N/A,TRUE,"GENERAL";"TAB2",#N/A,TRUE,"GENERAL";"TAB3",#N/A,TRUE,"GENERAL";"TAB4",#N/A,TRUE,"GENERAL";"TAB5",#N/A,TRUE,"GENERAL"}</definedName>
    <definedName name="_____t99" localSheetId="14">{"via1",#N/A,TRUE,"general";"via2",#N/A,TRUE,"general";"via3",#N/A,TRUE,"general"}</definedName>
    <definedName name="_____t99" localSheetId="19">{"via1",#N/A,TRUE,"general";"via2",#N/A,TRUE,"general";"via3",#N/A,TRUE,"general"}</definedName>
    <definedName name="_____t99" localSheetId="20">{"via1",#N/A,TRUE,"general";"via2",#N/A,TRUE,"general";"via3",#N/A,TRUE,"general"}</definedName>
    <definedName name="_____t99" localSheetId="25">{"via1",#N/A,TRUE,"general";"via2",#N/A,TRUE,"general";"via3",#N/A,TRUE,"general"}</definedName>
    <definedName name="_____t99" localSheetId="33">{"via1",#N/A,TRUE,"general";"via2",#N/A,TRUE,"general";"via3",#N/A,TRUE,"general"}</definedName>
    <definedName name="_____t99" localSheetId="34">{"via1",#N/A,TRUE,"general";"via2",#N/A,TRUE,"general";"via3",#N/A,TRUE,"general"}</definedName>
    <definedName name="_____t99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14">{"TAB1",#N/A,TRUE,"GENERAL";"TAB2",#N/A,TRUE,"GENERAL";"TAB3",#N/A,TRUE,"GENERAL";"TAB4",#N/A,TRUE,"GENERAL";"TAB5",#N/A,TRUE,"GENERAL"}</definedName>
    <definedName name="_____u4" localSheetId="19">{"TAB1",#N/A,TRUE,"GENERAL";"TAB2",#N/A,TRUE,"GENERAL";"TAB3",#N/A,TRUE,"GENERAL";"TAB4",#N/A,TRUE,"GENERAL";"TAB5",#N/A,TRUE,"GENERAL"}</definedName>
    <definedName name="_____u4" localSheetId="20">{"TAB1",#N/A,TRUE,"GENERAL";"TAB2",#N/A,TRUE,"GENERAL";"TAB3",#N/A,TRUE,"GENERAL";"TAB4",#N/A,TRUE,"GENERAL";"TAB5",#N/A,TRUE,"GENERAL"}</definedName>
    <definedName name="_____u4" localSheetId="25">{"TAB1",#N/A,TRUE,"GENERAL";"TAB2",#N/A,TRUE,"GENERAL";"TAB3",#N/A,TRUE,"GENERAL";"TAB4",#N/A,TRUE,"GENERAL";"TAB5",#N/A,TRUE,"GENERAL"}</definedName>
    <definedName name="_____u4" localSheetId="33">{"TAB1",#N/A,TRUE,"GENERAL";"TAB2",#N/A,TRUE,"GENERAL";"TAB3",#N/A,TRUE,"GENERAL";"TAB4",#N/A,TRUE,"GENERAL";"TAB5",#N/A,TRUE,"GENERAL"}</definedName>
    <definedName name="_____u4" localSheetId="34">{"TAB1",#N/A,TRUE,"GENERAL";"TAB2",#N/A,TRUE,"GENERAL";"TAB3",#N/A,TRUE,"GENERAL";"TAB4",#N/A,TRUE,"GENERAL";"TAB5",#N/A,TRUE,"GENERAL"}</definedName>
    <definedName name="_____u4">{"TAB1",#N/A,TRUE,"GENERAL";"TAB2",#N/A,TRUE,"GENERAL";"TAB3",#N/A,TRUE,"GENERAL";"TAB4",#N/A,TRUE,"GENERAL";"TAB5",#N/A,TRUE,"GENERAL"}</definedName>
    <definedName name="_____u5" localSheetId="14">{"TAB1",#N/A,TRUE,"GENERAL";"TAB2",#N/A,TRUE,"GENERAL";"TAB3",#N/A,TRUE,"GENERAL";"TAB4",#N/A,TRUE,"GENERAL";"TAB5",#N/A,TRUE,"GENERAL"}</definedName>
    <definedName name="_____u5" localSheetId="19">{"TAB1",#N/A,TRUE,"GENERAL";"TAB2",#N/A,TRUE,"GENERAL";"TAB3",#N/A,TRUE,"GENERAL";"TAB4",#N/A,TRUE,"GENERAL";"TAB5",#N/A,TRUE,"GENERAL"}</definedName>
    <definedName name="_____u5" localSheetId="20">{"TAB1",#N/A,TRUE,"GENERAL";"TAB2",#N/A,TRUE,"GENERAL";"TAB3",#N/A,TRUE,"GENERAL";"TAB4",#N/A,TRUE,"GENERAL";"TAB5",#N/A,TRUE,"GENERAL"}</definedName>
    <definedName name="_____u5" localSheetId="25">{"TAB1",#N/A,TRUE,"GENERAL";"TAB2",#N/A,TRUE,"GENERAL";"TAB3",#N/A,TRUE,"GENERAL";"TAB4",#N/A,TRUE,"GENERAL";"TAB5",#N/A,TRUE,"GENERAL"}</definedName>
    <definedName name="_____u5" localSheetId="33">{"TAB1",#N/A,TRUE,"GENERAL";"TAB2",#N/A,TRUE,"GENERAL";"TAB3",#N/A,TRUE,"GENERAL";"TAB4",#N/A,TRUE,"GENERAL";"TAB5",#N/A,TRUE,"GENERAL"}</definedName>
    <definedName name="_____u5" localSheetId="3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 localSheetId="14">{"TAB1",#N/A,TRUE,"GENERAL";"TAB2",#N/A,TRUE,"GENERAL";"TAB3",#N/A,TRUE,"GENERAL";"TAB4",#N/A,TRUE,"GENERAL";"TAB5",#N/A,TRUE,"GENERAL"}</definedName>
    <definedName name="_____u6" localSheetId="19">{"TAB1",#N/A,TRUE,"GENERAL";"TAB2",#N/A,TRUE,"GENERAL";"TAB3",#N/A,TRUE,"GENERAL";"TAB4",#N/A,TRUE,"GENERAL";"TAB5",#N/A,TRUE,"GENERAL"}</definedName>
    <definedName name="_____u6" localSheetId="20">{"TAB1",#N/A,TRUE,"GENERAL";"TAB2",#N/A,TRUE,"GENERAL";"TAB3",#N/A,TRUE,"GENERAL";"TAB4",#N/A,TRUE,"GENERAL";"TAB5",#N/A,TRUE,"GENERAL"}</definedName>
    <definedName name="_____u6" localSheetId="25">{"TAB1",#N/A,TRUE,"GENERAL";"TAB2",#N/A,TRUE,"GENERAL";"TAB3",#N/A,TRUE,"GENERAL";"TAB4",#N/A,TRUE,"GENERAL";"TAB5",#N/A,TRUE,"GENERAL"}</definedName>
    <definedName name="_____u6" localSheetId="33">{"TAB1",#N/A,TRUE,"GENERAL";"TAB2",#N/A,TRUE,"GENERAL";"TAB3",#N/A,TRUE,"GENERAL";"TAB4",#N/A,TRUE,"GENERAL";"TAB5",#N/A,TRUE,"GENERAL"}</definedName>
    <definedName name="_____u6" localSheetId="34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 localSheetId="14">{"via1",#N/A,TRUE,"general";"via2",#N/A,TRUE,"general";"via3",#N/A,TRUE,"general"}</definedName>
    <definedName name="_____u7" localSheetId="19">{"via1",#N/A,TRUE,"general";"via2",#N/A,TRUE,"general";"via3",#N/A,TRUE,"general"}</definedName>
    <definedName name="_____u7" localSheetId="20">{"via1",#N/A,TRUE,"general";"via2",#N/A,TRUE,"general";"via3",#N/A,TRUE,"general"}</definedName>
    <definedName name="_____u7" localSheetId="25">{"via1",#N/A,TRUE,"general";"via2",#N/A,TRUE,"general";"via3",#N/A,TRUE,"general"}</definedName>
    <definedName name="_____u7" localSheetId="33">{"via1",#N/A,TRUE,"general";"via2",#N/A,TRUE,"general";"via3",#N/A,TRUE,"general"}</definedName>
    <definedName name="_____u7" localSheetId="34">{"via1",#N/A,TRUE,"general";"via2",#N/A,TRUE,"general";"via3",#N/A,TRUE,"general"}</definedName>
    <definedName name="_____u7">{"via1",#N/A,TRUE,"general";"via2",#N/A,TRUE,"general";"via3",#N/A,TRUE,"general"}</definedName>
    <definedName name="_____u8" localSheetId="14">{"TAB1",#N/A,TRUE,"GENERAL";"TAB2",#N/A,TRUE,"GENERAL";"TAB3",#N/A,TRUE,"GENERAL";"TAB4",#N/A,TRUE,"GENERAL";"TAB5",#N/A,TRUE,"GENERAL"}</definedName>
    <definedName name="_____u8" localSheetId="19">{"TAB1",#N/A,TRUE,"GENERAL";"TAB2",#N/A,TRUE,"GENERAL";"TAB3",#N/A,TRUE,"GENERAL";"TAB4",#N/A,TRUE,"GENERAL";"TAB5",#N/A,TRUE,"GENERAL"}</definedName>
    <definedName name="_____u8" localSheetId="20">{"TAB1",#N/A,TRUE,"GENERAL";"TAB2",#N/A,TRUE,"GENERAL";"TAB3",#N/A,TRUE,"GENERAL";"TAB4",#N/A,TRUE,"GENERAL";"TAB5",#N/A,TRUE,"GENERAL"}</definedName>
    <definedName name="_____u8" localSheetId="25">{"TAB1",#N/A,TRUE,"GENERAL";"TAB2",#N/A,TRUE,"GENERAL";"TAB3",#N/A,TRUE,"GENERAL";"TAB4",#N/A,TRUE,"GENERAL";"TAB5",#N/A,TRUE,"GENERAL"}</definedName>
    <definedName name="_____u8" localSheetId="33">{"TAB1",#N/A,TRUE,"GENERAL";"TAB2",#N/A,TRUE,"GENERAL";"TAB3",#N/A,TRUE,"GENERAL";"TAB4",#N/A,TRUE,"GENERAL";"TAB5",#N/A,TRUE,"GENERAL"}</definedName>
    <definedName name="_____u8" localSheetId="34">{"TAB1",#N/A,TRUE,"GENERAL";"TAB2",#N/A,TRUE,"GENERAL";"TAB3",#N/A,TRUE,"GENERAL";"TAB4",#N/A,TRUE,"GENERAL";"TAB5",#N/A,TRUE,"GENERAL"}</definedName>
    <definedName name="_____u8">{"TAB1",#N/A,TRUE,"GENERAL";"TAB2",#N/A,TRUE,"GENERAL";"TAB3",#N/A,TRUE,"GENERAL";"TAB4",#N/A,TRUE,"GENERAL";"TAB5",#N/A,TRUE,"GENERAL"}</definedName>
    <definedName name="_____u9" localSheetId="14">{"TAB1",#N/A,TRUE,"GENERAL";"TAB2",#N/A,TRUE,"GENERAL";"TAB3",#N/A,TRUE,"GENERAL";"TAB4",#N/A,TRUE,"GENERAL";"TAB5",#N/A,TRUE,"GENERAL"}</definedName>
    <definedName name="_____u9" localSheetId="19">{"TAB1",#N/A,TRUE,"GENERAL";"TAB2",#N/A,TRUE,"GENERAL";"TAB3",#N/A,TRUE,"GENERAL";"TAB4",#N/A,TRUE,"GENERAL";"TAB5",#N/A,TRUE,"GENERAL"}</definedName>
    <definedName name="_____u9" localSheetId="20">{"TAB1",#N/A,TRUE,"GENERAL";"TAB2",#N/A,TRUE,"GENERAL";"TAB3",#N/A,TRUE,"GENERAL";"TAB4",#N/A,TRUE,"GENERAL";"TAB5",#N/A,TRUE,"GENERAL"}</definedName>
    <definedName name="_____u9" localSheetId="25">{"TAB1",#N/A,TRUE,"GENERAL";"TAB2",#N/A,TRUE,"GENERAL";"TAB3",#N/A,TRUE,"GENERAL";"TAB4",#N/A,TRUE,"GENERAL";"TAB5",#N/A,TRUE,"GENERAL"}</definedName>
    <definedName name="_____u9" localSheetId="33">{"TAB1",#N/A,TRUE,"GENERAL";"TAB2",#N/A,TRUE,"GENERAL";"TAB3",#N/A,TRUE,"GENERAL";"TAB4",#N/A,TRUE,"GENERAL";"TAB5",#N/A,TRUE,"GENERAL"}</definedName>
    <definedName name="_____u9" localSheetId="34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 localSheetId="14">{"TAB1",#N/A,TRUE,"GENERAL";"TAB2",#N/A,TRUE,"GENERAL";"TAB3",#N/A,TRUE,"GENERAL";"TAB4",#N/A,TRUE,"GENERAL";"TAB5",#N/A,TRUE,"GENERAL"}</definedName>
    <definedName name="_____ur7" localSheetId="19">{"TAB1",#N/A,TRUE,"GENERAL";"TAB2",#N/A,TRUE,"GENERAL";"TAB3",#N/A,TRUE,"GENERAL";"TAB4",#N/A,TRUE,"GENERAL";"TAB5",#N/A,TRUE,"GENERAL"}</definedName>
    <definedName name="_____ur7" localSheetId="20">{"TAB1",#N/A,TRUE,"GENERAL";"TAB2",#N/A,TRUE,"GENERAL";"TAB3",#N/A,TRUE,"GENERAL";"TAB4",#N/A,TRUE,"GENERAL";"TAB5",#N/A,TRUE,"GENERAL"}</definedName>
    <definedName name="_____ur7" localSheetId="25">{"TAB1",#N/A,TRUE,"GENERAL";"TAB2",#N/A,TRUE,"GENERAL";"TAB3",#N/A,TRUE,"GENERAL";"TAB4",#N/A,TRUE,"GENERAL";"TAB5",#N/A,TRUE,"GENERAL"}</definedName>
    <definedName name="_____ur7" localSheetId="33">{"TAB1",#N/A,TRUE,"GENERAL";"TAB2",#N/A,TRUE,"GENERAL";"TAB3",#N/A,TRUE,"GENERAL";"TAB4",#N/A,TRUE,"GENERAL";"TAB5",#N/A,TRUE,"GENERAL"}</definedName>
    <definedName name="_____ur7" localSheetId="34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 localSheetId="14">IF('2.1'!_____v8,[0]!Header_Row+'2.1'!_____v4,[0]!Header_Row)</definedName>
    <definedName name="_____v1" localSheetId="19">IF('2.6'!_____v8,[0]!Header_Row+'2.6'!_____v4,[0]!Header_Row)</definedName>
    <definedName name="_____v1" localSheetId="20">IF('2.7'!_____v8,[0]!Header_Row+'2.7'!_____v4,[0]!Header_Row)</definedName>
    <definedName name="_____v1" localSheetId="25">IF('3.5'!_____v8,[0]!Header_Row+'3.5'!_____v4,[0]!Header_Row)</definedName>
    <definedName name="_____v1" localSheetId="33">IF('4.8'!_____v8,[0]!Header_Row+'4.8'!_____v4,[0]!Header_Row)</definedName>
    <definedName name="_____v1" localSheetId="34">IF('5.1'!_____v8,[0]!Header_Row+'5.1'!_____v4,[0]!Header_Row)</definedName>
    <definedName name="_____v1">IF([0]!_____v8,[0]!Header_Row+[0]!_____v4,[0]!Header_Row)</definedName>
    <definedName name="_____v2" localSheetId="14">{"via1",#N/A,TRUE,"general";"via2",#N/A,TRUE,"general";"via3",#N/A,TRUE,"general"}</definedName>
    <definedName name="_____v2" localSheetId="19">{"via1",#N/A,TRUE,"general";"via2",#N/A,TRUE,"general";"via3",#N/A,TRUE,"general"}</definedName>
    <definedName name="_____v2" localSheetId="20">{"via1",#N/A,TRUE,"general";"via2",#N/A,TRUE,"general";"via3",#N/A,TRUE,"general"}</definedName>
    <definedName name="_____v2" localSheetId="25">{"via1",#N/A,TRUE,"general";"via2",#N/A,TRUE,"general";"via3",#N/A,TRUE,"general"}</definedName>
    <definedName name="_____v2" localSheetId="33">{"via1",#N/A,TRUE,"general";"via2",#N/A,TRUE,"general";"via3",#N/A,TRUE,"general"}</definedName>
    <definedName name="_____v2" localSheetId="34">{"via1",#N/A,TRUE,"general";"via2",#N/A,TRUE,"general";"via3",#N/A,TRUE,"general"}</definedName>
    <definedName name="_____v2">{"via1",#N/A,TRUE,"general";"via2",#N/A,TRUE,"general";"via3",#N/A,TRUE,"general"}</definedName>
    <definedName name="_____v3" localSheetId="14">{"TAB1",#N/A,TRUE,"GENERAL";"TAB2",#N/A,TRUE,"GENERAL";"TAB3",#N/A,TRUE,"GENERAL";"TAB4",#N/A,TRUE,"GENERAL";"TAB5",#N/A,TRUE,"GENERAL"}</definedName>
    <definedName name="_____v3" localSheetId="19">{"TAB1",#N/A,TRUE,"GENERAL";"TAB2",#N/A,TRUE,"GENERAL";"TAB3",#N/A,TRUE,"GENERAL";"TAB4",#N/A,TRUE,"GENERAL";"TAB5",#N/A,TRUE,"GENERAL"}</definedName>
    <definedName name="_____v3" localSheetId="20">{"TAB1",#N/A,TRUE,"GENERAL";"TAB2",#N/A,TRUE,"GENERAL";"TAB3",#N/A,TRUE,"GENERAL";"TAB4",#N/A,TRUE,"GENERAL";"TAB5",#N/A,TRUE,"GENERAL"}</definedName>
    <definedName name="_____v3" localSheetId="25">{"TAB1",#N/A,TRUE,"GENERAL";"TAB2",#N/A,TRUE,"GENERAL";"TAB3",#N/A,TRUE,"GENERAL";"TAB4",#N/A,TRUE,"GENERAL";"TAB5",#N/A,TRUE,"GENERAL"}</definedName>
    <definedName name="_____v3" localSheetId="33">{"TAB1",#N/A,TRUE,"GENERAL";"TAB2",#N/A,TRUE,"GENERAL";"TAB3",#N/A,TRUE,"GENERAL";"TAB4",#N/A,TRUE,"GENERAL";"TAB5",#N/A,TRUE,"GENERAL"}</definedName>
    <definedName name="_____v3" localSheetId="34">{"TAB1",#N/A,TRUE,"GENERAL";"TAB2",#N/A,TRUE,"GENERAL";"TAB3",#N/A,TRUE,"GENERAL";"TAB4",#N/A,TRUE,"GENERAL";"TAB5",#N/A,TRUE,"GENERAL"}</definedName>
    <definedName name="_____v3">{"TAB1",#N/A,TRUE,"GENERAL";"TAB2",#N/A,TRUE,"GENERAL";"TAB3",#N/A,TRUE,"GENERAL";"TAB4",#N/A,TRUE,"GENERAL";"TAB5",#N/A,TRUE,"GENERAL"}</definedName>
    <definedName name="_____v4" localSheetId="14">{"TAB1",#N/A,TRUE,"GENERAL";"TAB2",#N/A,TRUE,"GENERAL";"TAB3",#N/A,TRUE,"GENERAL";"TAB4",#N/A,TRUE,"GENERAL";"TAB5",#N/A,TRUE,"GENERAL"}</definedName>
    <definedName name="_____v4" localSheetId="19">{"TAB1",#N/A,TRUE,"GENERAL";"TAB2",#N/A,TRUE,"GENERAL";"TAB3",#N/A,TRUE,"GENERAL";"TAB4",#N/A,TRUE,"GENERAL";"TAB5",#N/A,TRUE,"GENERAL"}</definedName>
    <definedName name="_____v4" localSheetId="20">{"TAB1",#N/A,TRUE,"GENERAL";"TAB2",#N/A,TRUE,"GENERAL";"TAB3",#N/A,TRUE,"GENERAL";"TAB4",#N/A,TRUE,"GENERAL";"TAB5",#N/A,TRUE,"GENERAL"}</definedName>
    <definedName name="_____v4" localSheetId="25">{"TAB1",#N/A,TRUE,"GENERAL";"TAB2",#N/A,TRUE,"GENERAL";"TAB3",#N/A,TRUE,"GENERAL";"TAB4",#N/A,TRUE,"GENERAL";"TAB5",#N/A,TRUE,"GENERAL"}</definedName>
    <definedName name="_____v4" localSheetId="33">{"TAB1",#N/A,TRUE,"GENERAL";"TAB2",#N/A,TRUE,"GENERAL";"TAB3",#N/A,TRUE,"GENERAL";"TAB4",#N/A,TRUE,"GENERAL";"TAB5",#N/A,TRUE,"GENERAL"}</definedName>
    <definedName name="_____v4" localSheetId="34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 localSheetId="14">{"TAB1",#N/A,TRUE,"GENERAL";"TAB2",#N/A,TRUE,"GENERAL";"TAB3",#N/A,TRUE,"GENERAL";"TAB4",#N/A,TRUE,"GENERAL";"TAB5",#N/A,TRUE,"GENERAL"}</definedName>
    <definedName name="_____v5" localSheetId="19">{"TAB1",#N/A,TRUE,"GENERAL";"TAB2",#N/A,TRUE,"GENERAL";"TAB3",#N/A,TRUE,"GENERAL";"TAB4",#N/A,TRUE,"GENERAL";"TAB5",#N/A,TRUE,"GENERAL"}</definedName>
    <definedName name="_____v5" localSheetId="20">{"TAB1",#N/A,TRUE,"GENERAL";"TAB2",#N/A,TRUE,"GENERAL";"TAB3",#N/A,TRUE,"GENERAL";"TAB4",#N/A,TRUE,"GENERAL";"TAB5",#N/A,TRUE,"GENERAL"}</definedName>
    <definedName name="_____v5" localSheetId="25">{"TAB1",#N/A,TRUE,"GENERAL";"TAB2",#N/A,TRUE,"GENERAL";"TAB3",#N/A,TRUE,"GENERAL";"TAB4",#N/A,TRUE,"GENERAL";"TAB5",#N/A,TRUE,"GENERAL"}</definedName>
    <definedName name="_____v5" localSheetId="33">{"TAB1",#N/A,TRUE,"GENERAL";"TAB2",#N/A,TRUE,"GENERAL";"TAB3",#N/A,TRUE,"GENERAL";"TAB4",#N/A,TRUE,"GENERAL";"TAB5",#N/A,TRUE,"GENERAL"}</definedName>
    <definedName name="_____v5" localSheetId="3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 localSheetId="14">{"TAB1",#N/A,TRUE,"GENERAL";"TAB2",#N/A,TRUE,"GENERAL";"TAB3",#N/A,TRUE,"GENERAL";"TAB4",#N/A,TRUE,"GENERAL";"TAB5",#N/A,TRUE,"GENERAL"}</definedName>
    <definedName name="_____v6" localSheetId="19">{"TAB1",#N/A,TRUE,"GENERAL";"TAB2",#N/A,TRUE,"GENERAL";"TAB3",#N/A,TRUE,"GENERAL";"TAB4",#N/A,TRUE,"GENERAL";"TAB5",#N/A,TRUE,"GENERAL"}</definedName>
    <definedName name="_____v6" localSheetId="20">{"TAB1",#N/A,TRUE,"GENERAL";"TAB2",#N/A,TRUE,"GENERAL";"TAB3",#N/A,TRUE,"GENERAL";"TAB4",#N/A,TRUE,"GENERAL";"TAB5",#N/A,TRUE,"GENERAL"}</definedName>
    <definedName name="_____v6" localSheetId="25">{"TAB1",#N/A,TRUE,"GENERAL";"TAB2",#N/A,TRUE,"GENERAL";"TAB3",#N/A,TRUE,"GENERAL";"TAB4",#N/A,TRUE,"GENERAL";"TAB5",#N/A,TRUE,"GENERAL"}</definedName>
    <definedName name="_____v6" localSheetId="33">{"TAB1",#N/A,TRUE,"GENERAL";"TAB2",#N/A,TRUE,"GENERAL";"TAB3",#N/A,TRUE,"GENERAL";"TAB4",#N/A,TRUE,"GENERAL";"TAB5",#N/A,TRUE,"GENERAL"}</definedName>
    <definedName name="_____v6" localSheetId="34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 localSheetId="14">{"via1",#N/A,TRUE,"general";"via2",#N/A,TRUE,"general";"via3",#N/A,TRUE,"general"}</definedName>
    <definedName name="_____v7" localSheetId="19">{"via1",#N/A,TRUE,"general";"via2",#N/A,TRUE,"general";"via3",#N/A,TRUE,"general"}</definedName>
    <definedName name="_____v7" localSheetId="20">{"via1",#N/A,TRUE,"general";"via2",#N/A,TRUE,"general";"via3",#N/A,TRUE,"general"}</definedName>
    <definedName name="_____v7" localSheetId="25">{"via1",#N/A,TRUE,"general";"via2",#N/A,TRUE,"general";"via3",#N/A,TRUE,"general"}</definedName>
    <definedName name="_____v7" localSheetId="33">{"via1",#N/A,TRUE,"general";"via2",#N/A,TRUE,"general";"via3",#N/A,TRUE,"general"}</definedName>
    <definedName name="_____v7" localSheetId="34">{"via1",#N/A,TRUE,"general";"via2",#N/A,TRUE,"general";"via3",#N/A,TRUE,"general"}</definedName>
    <definedName name="_____v7">{"via1",#N/A,TRUE,"general";"via2",#N/A,TRUE,"general";"via3",#N/A,TRUE,"general"}</definedName>
    <definedName name="_____v8" localSheetId="14">{"TAB1",#N/A,TRUE,"GENERAL";"TAB2",#N/A,TRUE,"GENERAL";"TAB3",#N/A,TRUE,"GENERAL";"TAB4",#N/A,TRUE,"GENERAL";"TAB5",#N/A,TRUE,"GENERAL"}</definedName>
    <definedName name="_____v8" localSheetId="19">{"TAB1",#N/A,TRUE,"GENERAL";"TAB2",#N/A,TRUE,"GENERAL";"TAB3",#N/A,TRUE,"GENERAL";"TAB4",#N/A,TRUE,"GENERAL";"TAB5",#N/A,TRUE,"GENERAL"}</definedName>
    <definedName name="_____v8" localSheetId="20">{"TAB1",#N/A,TRUE,"GENERAL";"TAB2",#N/A,TRUE,"GENERAL";"TAB3",#N/A,TRUE,"GENERAL";"TAB4",#N/A,TRUE,"GENERAL";"TAB5",#N/A,TRUE,"GENERAL"}</definedName>
    <definedName name="_____v8" localSheetId="25">{"TAB1",#N/A,TRUE,"GENERAL";"TAB2",#N/A,TRUE,"GENERAL";"TAB3",#N/A,TRUE,"GENERAL";"TAB4",#N/A,TRUE,"GENERAL";"TAB5",#N/A,TRUE,"GENERAL"}</definedName>
    <definedName name="_____v8" localSheetId="33">{"TAB1",#N/A,TRUE,"GENERAL";"TAB2",#N/A,TRUE,"GENERAL";"TAB3",#N/A,TRUE,"GENERAL";"TAB4",#N/A,TRUE,"GENERAL";"TAB5",#N/A,TRUE,"GENERAL"}</definedName>
    <definedName name="_____v8" localSheetId="34">{"TAB1",#N/A,TRUE,"GENERAL";"TAB2",#N/A,TRUE,"GENERAL";"TAB3",#N/A,TRUE,"GENERAL";"TAB4",#N/A,TRUE,"GENERAL";"TAB5",#N/A,TRUE,"GENERAL"}</definedName>
    <definedName name="_____v8">{"TAB1",#N/A,TRUE,"GENERAL";"TAB2",#N/A,TRUE,"GENERAL";"TAB3",#N/A,TRUE,"GENERAL";"TAB4",#N/A,TRUE,"GENERAL";"TAB5",#N/A,TRUE,"GENERAL"}</definedName>
    <definedName name="_____v9" localSheetId="14">{"TAB1",#N/A,TRUE,"GENERAL";"TAB2",#N/A,TRUE,"GENERAL";"TAB3",#N/A,TRUE,"GENERAL";"TAB4",#N/A,TRUE,"GENERAL";"TAB5",#N/A,TRUE,"GENERAL"}</definedName>
    <definedName name="_____v9" localSheetId="19">{"TAB1",#N/A,TRUE,"GENERAL";"TAB2",#N/A,TRUE,"GENERAL";"TAB3",#N/A,TRUE,"GENERAL";"TAB4",#N/A,TRUE,"GENERAL";"TAB5",#N/A,TRUE,"GENERAL"}</definedName>
    <definedName name="_____v9" localSheetId="20">{"TAB1",#N/A,TRUE,"GENERAL";"TAB2",#N/A,TRUE,"GENERAL";"TAB3",#N/A,TRUE,"GENERAL";"TAB4",#N/A,TRUE,"GENERAL";"TAB5",#N/A,TRUE,"GENERAL"}</definedName>
    <definedName name="_____v9" localSheetId="25">{"TAB1",#N/A,TRUE,"GENERAL";"TAB2",#N/A,TRUE,"GENERAL";"TAB3",#N/A,TRUE,"GENERAL";"TAB4",#N/A,TRUE,"GENERAL";"TAB5",#N/A,TRUE,"GENERAL"}</definedName>
    <definedName name="_____v9" localSheetId="33">{"TAB1",#N/A,TRUE,"GENERAL";"TAB2",#N/A,TRUE,"GENERAL";"TAB3",#N/A,TRUE,"GENERAL";"TAB4",#N/A,TRUE,"GENERAL";"TAB5",#N/A,TRUE,"GENERAL"}</definedName>
    <definedName name="_____v9" localSheetId="34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14">{"via1",#N/A,TRUE,"general";"via2",#N/A,TRUE,"general";"via3",#N/A,TRUE,"general"}</definedName>
    <definedName name="_____vfv4" localSheetId="19">{"via1",#N/A,TRUE,"general";"via2",#N/A,TRUE,"general";"via3",#N/A,TRUE,"general"}</definedName>
    <definedName name="_____vfv4" localSheetId="20">{"via1",#N/A,TRUE,"general";"via2",#N/A,TRUE,"general";"via3",#N/A,TRUE,"general"}</definedName>
    <definedName name="_____vfv4" localSheetId="25">{"via1",#N/A,TRUE,"general";"via2",#N/A,TRUE,"general";"via3",#N/A,TRUE,"general"}</definedName>
    <definedName name="_____vfv4" localSheetId="33">{"via1",#N/A,TRUE,"general";"via2",#N/A,TRUE,"general";"via3",#N/A,TRUE,"general"}</definedName>
    <definedName name="_____vfv4" localSheetId="34">{"via1",#N/A,TRUE,"general";"via2",#N/A,TRUE,"general";"via3",#N/A,TRUE,"general"}</definedName>
    <definedName name="_____vfv4">{"via1",#N/A,TRUE,"general";"via2",#N/A,TRUE,"general";"via3",#N/A,TRUE,"general"}</definedName>
    <definedName name="_____vib90">#REF!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w1" localSheetId="14">IF('2.1'!_____w7,[0]!Header_Row+'2.1'!_____w3,[0]!Header_Row)</definedName>
    <definedName name="_____w1" localSheetId="19">IF('2.6'!_____w7,[0]!Header_Row+'2.6'!_____w3,[0]!Header_Row)</definedName>
    <definedName name="_____w1" localSheetId="20">IF('2.7'!_____w7,[0]!Header_Row+'2.7'!_____w3,[0]!Header_Row)</definedName>
    <definedName name="_____w1" localSheetId="25">IF(_____w7,[0]!Header_Row+_____w3,[0]!Header_Row)</definedName>
    <definedName name="_____w1" localSheetId="33">IF('4.8'!_____w7,[0]!Header_Row+'4.8'!_____w3,[0]!Header_Row)</definedName>
    <definedName name="_____w1" localSheetId="34">IF('5.1'!_____w7,[0]!Header_Row+'5.1'!_____w3,[0]!Header_Row)</definedName>
    <definedName name="_____w1">IF(_____w7,[0]!Header_Row+_____w3,[0]!Header_Row)</definedName>
    <definedName name="_____w2" localSheetId="14">IF('2.1'!_____w7,[0]!Header_Row+'2.1'!_____w3,[0]!Header_Row)</definedName>
    <definedName name="_____w2" localSheetId="19">IF('2.6'!_____w7,[0]!Header_Row+'2.6'!_____w3,[0]!Header_Row)</definedName>
    <definedName name="_____w2" localSheetId="20">IF('2.7'!_____w7,[0]!Header_Row+'2.7'!_____w3,[0]!Header_Row)</definedName>
    <definedName name="_____w2" localSheetId="25">IF(_____w7,[0]!Header_Row+_____w3,[0]!Header_Row)</definedName>
    <definedName name="_____w2" localSheetId="33">IF('4.8'!_____w7,[0]!Header_Row+'4.8'!_____w3,[0]!Header_Row)</definedName>
    <definedName name="_____w2" localSheetId="34">IF('5.1'!_____w7,[0]!Header_Row+'5.1'!_____w3,[0]!Header_Row)</definedName>
    <definedName name="_____w2">IF(_____w7,[0]!Header_Row+_____w3,[0]!Header_Row)</definedName>
    <definedName name="_____w3" localSheetId="14">#REF!</definedName>
    <definedName name="_____w3" localSheetId="19">#REF!</definedName>
    <definedName name="_____w3" localSheetId="20">#REF!</definedName>
    <definedName name="_____w3" localSheetId="33">#REF!</definedName>
    <definedName name="_____w3" localSheetId="34">#REF!</definedName>
    <definedName name="_____w3">#REF!</definedName>
    <definedName name="_____w4" localSheetId="14">#REF!</definedName>
    <definedName name="_____w4" localSheetId="19">#REF!</definedName>
    <definedName name="_____w4" localSheetId="20">#REF!</definedName>
    <definedName name="_____w4" localSheetId="33">#REF!</definedName>
    <definedName name="_____w4" localSheetId="34">#REF!</definedName>
    <definedName name="_____w4">#REF!</definedName>
    <definedName name="_____w5" localSheetId="14">#REF!</definedName>
    <definedName name="_____w5" localSheetId="19">#REF!</definedName>
    <definedName name="_____w5" localSheetId="20">#REF!</definedName>
    <definedName name="_____w5" localSheetId="33">#REF!</definedName>
    <definedName name="_____w5" localSheetId="34">#REF!</definedName>
    <definedName name="_____w5">#REF!</definedName>
    <definedName name="_____w6" localSheetId="12">Scheduled_Payment+Extra_Payment</definedName>
    <definedName name="_____w6" localSheetId="13">Scheduled_Payment+Extra_Payment</definedName>
    <definedName name="_____w6" localSheetId="8">Scheduled_Payment+Extra_Payment</definedName>
    <definedName name="_____w6" localSheetId="9">Scheduled_Payment+Extra_Payment</definedName>
    <definedName name="_____w6" localSheetId="10">Scheduled_Payment+Extra_Payment</definedName>
    <definedName name="_____w6" localSheetId="11">Scheduled_Payment+Extra_Payment</definedName>
    <definedName name="_____w6" localSheetId="153">Scheduled_Payment+Extra_Payment</definedName>
    <definedName name="_____w6" localSheetId="158">Scheduled_Payment+Extra_Payment</definedName>
    <definedName name="_____w6" localSheetId="14">Scheduled_Payment+Extra_Payment</definedName>
    <definedName name="_____w6" localSheetId="19">Scheduled_Payment+Extra_Payment</definedName>
    <definedName name="_____w6" localSheetId="20">Scheduled_Payment+Extra_Payment</definedName>
    <definedName name="_____w6" localSheetId="25">Scheduled_Payment+Extra_Payment</definedName>
    <definedName name="_____w6" localSheetId="27">Scheduled_Payment+Extra_Payment</definedName>
    <definedName name="_____w6" localSheetId="28">Scheduled_Payment+Extra_Payment</definedName>
    <definedName name="_____w6" localSheetId="29">Scheduled_Payment+Extra_Payment</definedName>
    <definedName name="_____w6" localSheetId="30">Scheduled_Payment+Extra_Payment</definedName>
    <definedName name="_____w6" localSheetId="31">Scheduled_Payment+Extra_Payment</definedName>
    <definedName name="_____w6" localSheetId="32">Scheduled_Payment+Extra_Payment</definedName>
    <definedName name="_____w6" localSheetId="33">Scheduled_Payment+Extra_Payment</definedName>
    <definedName name="_____w6" localSheetId="34">Scheduled_Payment+Extra_Payment</definedName>
    <definedName name="_____w6" localSheetId="36">Scheduled_Payment+Extra_Payment</definedName>
    <definedName name="_____w6" localSheetId="37">Scheduled_Payment+Extra_Payment</definedName>
    <definedName name="_____w6" localSheetId="39">Scheduled_Payment+Extra_Payment</definedName>
    <definedName name="_____w6" localSheetId="40">Scheduled_Payment+Extra_Payment</definedName>
    <definedName name="_____w6" localSheetId="41">Scheduled_Payment+Extra_Payment</definedName>
    <definedName name="_____w6" localSheetId="42">Scheduled_Payment+Extra_Payment</definedName>
    <definedName name="_____w6" localSheetId="56">Scheduled_Payment+Extra_Payment</definedName>
    <definedName name="_____w6" localSheetId="45">Scheduled_Payment+Extra_Payment</definedName>
    <definedName name="_____w6" localSheetId="46">Scheduled_Payment+Extra_Payment</definedName>
    <definedName name="_____w6" localSheetId="74">Scheduled_Payment+Extra_Payment</definedName>
    <definedName name="_____w6" localSheetId="90">Scheduled_Payment+Extra_Payment</definedName>
    <definedName name="_____w6" localSheetId="92">Scheduled_Payment+Extra_Payment</definedName>
    <definedName name="_____w6" localSheetId="113">Scheduled_Payment+Extra_Payment</definedName>
    <definedName name="_____w6" localSheetId="114">Scheduled_Payment+Extra_Payment</definedName>
    <definedName name="_____w6" localSheetId="115">Scheduled_Payment+Extra_Payment</definedName>
    <definedName name="_____w6" localSheetId="116">Scheduled_Payment+Extra_Payment</definedName>
    <definedName name="_____w6" localSheetId="117">Scheduled_Payment+Extra_Payment</definedName>
    <definedName name="_____w6" localSheetId="118">Scheduled_Payment+Extra_Payment</definedName>
    <definedName name="_____w6" localSheetId="119">Scheduled_Payment+Extra_Payment</definedName>
    <definedName name="_____w6" localSheetId="120">Scheduled_Payment+Extra_Payment</definedName>
    <definedName name="_____w6" localSheetId="121">Scheduled_Payment+Extra_Payment</definedName>
    <definedName name="_____w6" localSheetId="131">Scheduled_Payment+Extra_Payment</definedName>
    <definedName name="_____w6" localSheetId="134">Scheduled_Payment+Extra_Payment</definedName>
    <definedName name="_____w6" localSheetId="141">Scheduled_Payment+Extra_Payment</definedName>
    <definedName name="_____w6" localSheetId="142">Scheduled_Payment+Extra_Payment</definedName>
    <definedName name="_____w6" localSheetId="149">Scheduled_Payment+Extra_Payment</definedName>
    <definedName name="_____w6" localSheetId="150">Scheduled_Payment+Extra_Payment</definedName>
    <definedName name="_____w6" localSheetId="151">Scheduled_Payment+Extra_Payment</definedName>
    <definedName name="_____w6" localSheetId="125">Scheduled_Payment+Extra_Payment</definedName>
    <definedName name="_____w6" localSheetId="129">Scheduled_Payment+Extra_Payment</definedName>
    <definedName name="_____w6" localSheetId="130">Scheduled_Payment+Extra_Payment</definedName>
    <definedName name="_____w6">Scheduled_Payment+Extra_Payment</definedName>
    <definedName name="_____w7" localSheetId="14">#REF!</definedName>
    <definedName name="_____w7" localSheetId="19">#REF!</definedName>
    <definedName name="_____w7" localSheetId="20">#REF!</definedName>
    <definedName name="_____w7" localSheetId="33">#REF!</definedName>
    <definedName name="_____w7" localSheetId="34">#REF!</definedName>
    <definedName name="_____w7">#REF!</definedName>
    <definedName name="_____x1" localSheetId="14">{"TAB1",#N/A,TRUE,"GENERAL";"TAB2",#N/A,TRUE,"GENERAL";"TAB3",#N/A,TRUE,"GENERAL";"TAB4",#N/A,TRUE,"GENERAL";"TAB5",#N/A,TRUE,"GENERAL"}</definedName>
    <definedName name="_____x1" localSheetId="19">{"TAB1",#N/A,TRUE,"GENERAL";"TAB2",#N/A,TRUE,"GENERAL";"TAB3",#N/A,TRUE,"GENERAL";"TAB4",#N/A,TRUE,"GENERAL";"TAB5",#N/A,TRUE,"GENERAL"}</definedName>
    <definedName name="_____x1" localSheetId="20">{"TAB1",#N/A,TRUE,"GENERAL";"TAB2",#N/A,TRUE,"GENERAL";"TAB3",#N/A,TRUE,"GENERAL";"TAB4",#N/A,TRUE,"GENERAL";"TAB5",#N/A,TRUE,"GENERAL"}</definedName>
    <definedName name="_____x1" localSheetId="25">{"TAB1",#N/A,TRUE,"GENERAL";"TAB2",#N/A,TRUE,"GENERAL";"TAB3",#N/A,TRUE,"GENERAL";"TAB4",#N/A,TRUE,"GENERAL";"TAB5",#N/A,TRUE,"GENERAL"}</definedName>
    <definedName name="_____x1" localSheetId="33">{"TAB1",#N/A,TRUE,"GENERAL";"TAB2",#N/A,TRUE,"GENERAL";"TAB3",#N/A,TRUE,"GENERAL";"TAB4",#N/A,TRUE,"GENERAL";"TAB5",#N/A,TRUE,"GENERAL"}</definedName>
    <definedName name="_____x1" localSheetId="34">{"TAB1",#N/A,TRUE,"GENERAL";"TAB2",#N/A,TRUE,"GENERAL";"TAB3",#N/A,TRUE,"GENERAL";"TAB4",#N/A,TRUE,"GENERAL";"TAB5",#N/A,TRUE,"GENERAL"}</definedName>
    <definedName name="_____x1">{"TAB1",#N/A,TRUE,"GENERAL";"TAB2",#N/A,TRUE,"GENERAL";"TAB3",#N/A,TRUE,"GENERAL";"TAB4",#N/A,TRUE,"GENERAL";"TAB5",#N/A,TRUE,"GENERAL"}</definedName>
    <definedName name="_____x2" localSheetId="14">{"via1",#N/A,TRUE,"general";"via2",#N/A,TRUE,"general";"via3",#N/A,TRUE,"general"}</definedName>
    <definedName name="_____x2" localSheetId="19">{"via1",#N/A,TRUE,"general";"via2",#N/A,TRUE,"general";"via3",#N/A,TRUE,"general"}</definedName>
    <definedName name="_____x2" localSheetId="20">{"via1",#N/A,TRUE,"general";"via2",#N/A,TRUE,"general";"via3",#N/A,TRUE,"general"}</definedName>
    <definedName name="_____x2" localSheetId="25">{"via1",#N/A,TRUE,"general";"via2",#N/A,TRUE,"general";"via3",#N/A,TRUE,"general"}</definedName>
    <definedName name="_____x2" localSheetId="33">{"via1",#N/A,TRUE,"general";"via2",#N/A,TRUE,"general";"via3",#N/A,TRUE,"general"}</definedName>
    <definedName name="_____x2" localSheetId="34">{"via1",#N/A,TRUE,"general";"via2",#N/A,TRUE,"general";"via3",#N/A,TRUE,"general"}</definedName>
    <definedName name="_____x2">{"via1",#N/A,TRUE,"general";"via2",#N/A,TRUE,"general";"via3",#N/A,TRUE,"general"}</definedName>
    <definedName name="_____x3" localSheetId="14">{"via1",#N/A,TRUE,"general";"via2",#N/A,TRUE,"general";"via3",#N/A,TRUE,"general"}</definedName>
    <definedName name="_____x3" localSheetId="19">{"via1",#N/A,TRUE,"general";"via2",#N/A,TRUE,"general";"via3",#N/A,TRUE,"general"}</definedName>
    <definedName name="_____x3" localSheetId="20">{"via1",#N/A,TRUE,"general";"via2",#N/A,TRUE,"general";"via3",#N/A,TRUE,"general"}</definedName>
    <definedName name="_____x3" localSheetId="25">{"via1",#N/A,TRUE,"general";"via2",#N/A,TRUE,"general";"via3",#N/A,TRUE,"general"}</definedName>
    <definedName name="_____x3" localSheetId="33">{"via1",#N/A,TRUE,"general";"via2",#N/A,TRUE,"general";"via3",#N/A,TRUE,"general"}</definedName>
    <definedName name="_____x3" localSheetId="34">{"via1",#N/A,TRUE,"general";"via2",#N/A,TRUE,"general";"via3",#N/A,TRUE,"general"}</definedName>
    <definedName name="_____x3">{"via1",#N/A,TRUE,"general";"via2",#N/A,TRUE,"general";"via3",#N/A,TRUE,"general"}</definedName>
    <definedName name="_____x4" localSheetId="14">{"via1",#N/A,TRUE,"general";"via2",#N/A,TRUE,"general";"via3",#N/A,TRUE,"general"}</definedName>
    <definedName name="_____x4" localSheetId="19">{"via1",#N/A,TRUE,"general";"via2",#N/A,TRUE,"general";"via3",#N/A,TRUE,"general"}</definedName>
    <definedName name="_____x4" localSheetId="20">{"via1",#N/A,TRUE,"general";"via2",#N/A,TRUE,"general";"via3",#N/A,TRUE,"general"}</definedName>
    <definedName name="_____x4" localSheetId="25">{"via1",#N/A,TRUE,"general";"via2",#N/A,TRUE,"general";"via3",#N/A,TRUE,"general"}</definedName>
    <definedName name="_____x4" localSheetId="33">{"via1",#N/A,TRUE,"general";"via2",#N/A,TRUE,"general";"via3",#N/A,TRUE,"general"}</definedName>
    <definedName name="_____x4" localSheetId="34">{"via1",#N/A,TRUE,"general";"via2",#N/A,TRUE,"general";"via3",#N/A,TRUE,"general"}</definedName>
    <definedName name="_____x4">{"via1",#N/A,TRUE,"general";"via2",#N/A,TRUE,"general";"via3",#N/A,TRUE,"general"}</definedName>
    <definedName name="_____x5" localSheetId="14">{"TAB1",#N/A,TRUE,"GENERAL";"TAB2",#N/A,TRUE,"GENERAL";"TAB3",#N/A,TRUE,"GENERAL";"TAB4",#N/A,TRUE,"GENERAL";"TAB5",#N/A,TRUE,"GENERAL"}</definedName>
    <definedName name="_____x5" localSheetId="19">{"TAB1",#N/A,TRUE,"GENERAL";"TAB2",#N/A,TRUE,"GENERAL";"TAB3",#N/A,TRUE,"GENERAL";"TAB4",#N/A,TRUE,"GENERAL";"TAB5",#N/A,TRUE,"GENERAL"}</definedName>
    <definedName name="_____x5" localSheetId="20">{"TAB1",#N/A,TRUE,"GENERAL";"TAB2",#N/A,TRUE,"GENERAL";"TAB3",#N/A,TRUE,"GENERAL";"TAB4",#N/A,TRUE,"GENERAL";"TAB5",#N/A,TRUE,"GENERAL"}</definedName>
    <definedName name="_____x5" localSheetId="25">{"TAB1",#N/A,TRUE,"GENERAL";"TAB2",#N/A,TRUE,"GENERAL";"TAB3",#N/A,TRUE,"GENERAL";"TAB4",#N/A,TRUE,"GENERAL";"TAB5",#N/A,TRUE,"GENERAL"}</definedName>
    <definedName name="_____x5" localSheetId="33">{"TAB1",#N/A,TRUE,"GENERAL";"TAB2",#N/A,TRUE,"GENERAL";"TAB3",#N/A,TRUE,"GENERAL";"TAB4",#N/A,TRUE,"GENERAL";"TAB5",#N/A,TRUE,"GENERAL"}</definedName>
    <definedName name="_____x5" localSheetId="34">{"TAB1",#N/A,TRUE,"GENERAL";"TAB2",#N/A,TRUE,"GENERAL";"TAB3",#N/A,TRUE,"GENERAL";"TAB4",#N/A,TRUE,"GENERAL";"TAB5",#N/A,TRUE,"GENERAL"}</definedName>
    <definedName name="_____x5">{"TAB1",#N/A,TRUE,"GENERAL";"TAB2",#N/A,TRUE,"GENERAL";"TAB3",#N/A,TRUE,"GENERAL";"TAB4",#N/A,TRUE,"GENERAL";"TAB5",#N/A,TRUE,"GENERAL"}</definedName>
    <definedName name="_____x6" localSheetId="14">{"TAB1",#N/A,TRUE,"GENERAL";"TAB2",#N/A,TRUE,"GENERAL";"TAB3",#N/A,TRUE,"GENERAL";"TAB4",#N/A,TRUE,"GENERAL";"TAB5",#N/A,TRUE,"GENERAL"}</definedName>
    <definedName name="_____x6" localSheetId="19">{"TAB1",#N/A,TRUE,"GENERAL";"TAB2",#N/A,TRUE,"GENERAL";"TAB3",#N/A,TRUE,"GENERAL";"TAB4",#N/A,TRUE,"GENERAL";"TAB5",#N/A,TRUE,"GENERAL"}</definedName>
    <definedName name="_____x6" localSheetId="20">{"TAB1",#N/A,TRUE,"GENERAL";"TAB2",#N/A,TRUE,"GENERAL";"TAB3",#N/A,TRUE,"GENERAL";"TAB4",#N/A,TRUE,"GENERAL";"TAB5",#N/A,TRUE,"GENERAL"}</definedName>
    <definedName name="_____x6" localSheetId="25">{"TAB1",#N/A,TRUE,"GENERAL";"TAB2",#N/A,TRUE,"GENERAL";"TAB3",#N/A,TRUE,"GENERAL";"TAB4",#N/A,TRUE,"GENERAL";"TAB5",#N/A,TRUE,"GENERAL"}</definedName>
    <definedName name="_____x6" localSheetId="33">{"TAB1",#N/A,TRUE,"GENERAL";"TAB2",#N/A,TRUE,"GENERAL";"TAB3",#N/A,TRUE,"GENERAL";"TAB4",#N/A,TRUE,"GENERAL";"TAB5",#N/A,TRUE,"GENERAL"}</definedName>
    <definedName name="_____x6" localSheetId="34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 localSheetId="14">{"TAB1",#N/A,TRUE,"GENERAL";"TAB2",#N/A,TRUE,"GENERAL";"TAB3",#N/A,TRUE,"GENERAL";"TAB4",#N/A,TRUE,"GENERAL";"TAB5",#N/A,TRUE,"GENERAL"}</definedName>
    <definedName name="_____x7" localSheetId="19">{"TAB1",#N/A,TRUE,"GENERAL";"TAB2",#N/A,TRUE,"GENERAL";"TAB3",#N/A,TRUE,"GENERAL";"TAB4",#N/A,TRUE,"GENERAL";"TAB5",#N/A,TRUE,"GENERAL"}</definedName>
    <definedName name="_____x7" localSheetId="20">{"TAB1",#N/A,TRUE,"GENERAL";"TAB2",#N/A,TRUE,"GENERAL";"TAB3",#N/A,TRUE,"GENERAL";"TAB4",#N/A,TRUE,"GENERAL";"TAB5",#N/A,TRUE,"GENERAL"}</definedName>
    <definedName name="_____x7" localSheetId="25">{"TAB1",#N/A,TRUE,"GENERAL";"TAB2",#N/A,TRUE,"GENERAL";"TAB3",#N/A,TRUE,"GENERAL";"TAB4",#N/A,TRUE,"GENERAL";"TAB5",#N/A,TRUE,"GENERAL"}</definedName>
    <definedName name="_____x7" localSheetId="33">{"TAB1",#N/A,TRUE,"GENERAL";"TAB2",#N/A,TRUE,"GENERAL";"TAB3",#N/A,TRUE,"GENERAL";"TAB4",#N/A,TRUE,"GENERAL";"TAB5",#N/A,TRUE,"GENERAL"}</definedName>
    <definedName name="_____x7" localSheetId="34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 localSheetId="14">{"via1",#N/A,TRUE,"general";"via2",#N/A,TRUE,"general";"via3",#N/A,TRUE,"general"}</definedName>
    <definedName name="_____x8" localSheetId="19">{"via1",#N/A,TRUE,"general";"via2",#N/A,TRUE,"general";"via3",#N/A,TRUE,"general"}</definedName>
    <definedName name="_____x8" localSheetId="20">{"via1",#N/A,TRUE,"general";"via2",#N/A,TRUE,"general";"via3",#N/A,TRUE,"general"}</definedName>
    <definedName name="_____x8" localSheetId="25">{"via1",#N/A,TRUE,"general";"via2",#N/A,TRUE,"general";"via3",#N/A,TRUE,"general"}</definedName>
    <definedName name="_____x8" localSheetId="33">{"via1",#N/A,TRUE,"general";"via2",#N/A,TRUE,"general";"via3",#N/A,TRUE,"general"}</definedName>
    <definedName name="_____x8" localSheetId="34">{"via1",#N/A,TRUE,"general";"via2",#N/A,TRUE,"general";"via3",#N/A,TRUE,"general"}</definedName>
    <definedName name="_____x8">{"via1",#N/A,TRUE,"general";"via2",#N/A,TRUE,"general";"via3",#N/A,TRUE,"general"}</definedName>
    <definedName name="_____x9" localSheetId="14">{"TAB1",#N/A,TRUE,"GENERAL";"TAB2",#N/A,TRUE,"GENERAL";"TAB3",#N/A,TRUE,"GENERAL";"TAB4",#N/A,TRUE,"GENERAL";"TAB5",#N/A,TRUE,"GENERAL"}</definedName>
    <definedName name="_____x9" localSheetId="19">{"TAB1",#N/A,TRUE,"GENERAL";"TAB2",#N/A,TRUE,"GENERAL";"TAB3",#N/A,TRUE,"GENERAL";"TAB4",#N/A,TRUE,"GENERAL";"TAB5",#N/A,TRUE,"GENERAL"}</definedName>
    <definedName name="_____x9" localSheetId="20">{"TAB1",#N/A,TRUE,"GENERAL";"TAB2",#N/A,TRUE,"GENERAL";"TAB3",#N/A,TRUE,"GENERAL";"TAB4",#N/A,TRUE,"GENERAL";"TAB5",#N/A,TRUE,"GENERAL"}</definedName>
    <definedName name="_____x9" localSheetId="25">{"TAB1",#N/A,TRUE,"GENERAL";"TAB2",#N/A,TRUE,"GENERAL";"TAB3",#N/A,TRUE,"GENERAL";"TAB4",#N/A,TRUE,"GENERAL";"TAB5",#N/A,TRUE,"GENERAL"}</definedName>
    <definedName name="_____x9" localSheetId="33">{"TAB1",#N/A,TRUE,"GENERAL";"TAB2",#N/A,TRUE,"GENERAL";"TAB3",#N/A,TRUE,"GENERAL";"TAB4",#N/A,TRUE,"GENERAL";"TAB5",#N/A,TRUE,"GENERAL"}</definedName>
    <definedName name="_____x9" localSheetId="34">{"TAB1",#N/A,TRUE,"GENERAL";"TAB2",#N/A,TRUE,"GENERAL";"TAB3",#N/A,TRUE,"GENERAL";"TAB4",#N/A,TRUE,"GENERAL";"TAB5",#N/A,TRUE,"GENERAL"}</definedName>
    <definedName name="_____x9">{"TAB1",#N/A,TRUE,"GENERAL";"TAB2",#N/A,TRUE,"GENERAL";"TAB3",#N/A,TRUE,"GENERAL";"TAB4",#N/A,TRUE,"GENERAL";"TAB5",#N/A,TRUE,"GENERAL"}</definedName>
    <definedName name="_____y1" localSheetId="14">IF('2.1'!______y7,[0]!Header_Row+'2.1'!______y3,[0]!Header_Row)</definedName>
    <definedName name="_____y1" localSheetId="19">IF('2.6'!______y7,[0]!Header_Row+'2.6'!______y3,[0]!Header_Row)</definedName>
    <definedName name="_____y1" localSheetId="20">IF('2.7'!______y7,[0]!Header_Row+'2.7'!______y3,[0]!Header_Row)</definedName>
    <definedName name="_____y1" localSheetId="25">IF('3.5'!______y7,[0]!Header_Row+'3.5'!______y3,[0]!Header_Row)</definedName>
    <definedName name="_____y1" localSheetId="33">IF('4.8'!______y7,[0]!Header_Row+'4.8'!______y3,[0]!Header_Row)</definedName>
    <definedName name="_____y1" localSheetId="34">IF('5.1'!______y7,[0]!Header_Row+'5.1'!______y3,[0]!Header_Row)</definedName>
    <definedName name="_____y1">IF([0]!______y7,[0]!Header_Row+[0]!______y3,[0]!Header_Row)</definedName>
    <definedName name="_____y2" localSheetId="14">{"TAB1",#N/A,TRUE,"GENERAL";"TAB2",#N/A,TRUE,"GENERAL";"TAB3",#N/A,TRUE,"GENERAL";"TAB4",#N/A,TRUE,"GENERAL";"TAB5",#N/A,TRUE,"GENERAL"}</definedName>
    <definedName name="_____y2" localSheetId="19">{"TAB1",#N/A,TRUE,"GENERAL";"TAB2",#N/A,TRUE,"GENERAL";"TAB3",#N/A,TRUE,"GENERAL";"TAB4",#N/A,TRUE,"GENERAL";"TAB5",#N/A,TRUE,"GENERAL"}</definedName>
    <definedName name="_____y2" localSheetId="20">{"TAB1",#N/A,TRUE,"GENERAL";"TAB2",#N/A,TRUE,"GENERAL";"TAB3",#N/A,TRUE,"GENERAL";"TAB4",#N/A,TRUE,"GENERAL";"TAB5",#N/A,TRUE,"GENERAL"}</definedName>
    <definedName name="_____y2" localSheetId="25">{"TAB1",#N/A,TRUE,"GENERAL";"TAB2",#N/A,TRUE,"GENERAL";"TAB3",#N/A,TRUE,"GENERAL";"TAB4",#N/A,TRUE,"GENERAL";"TAB5",#N/A,TRUE,"GENERAL"}</definedName>
    <definedName name="_____y2" localSheetId="33">{"TAB1",#N/A,TRUE,"GENERAL";"TAB2",#N/A,TRUE,"GENERAL";"TAB3",#N/A,TRUE,"GENERAL";"TAB4",#N/A,TRUE,"GENERAL";"TAB5",#N/A,TRUE,"GENERAL"}</definedName>
    <definedName name="_____y2" localSheetId="34">{"TAB1",#N/A,TRUE,"GENERAL";"TAB2",#N/A,TRUE,"GENERAL";"TAB3",#N/A,TRUE,"GENERAL";"TAB4",#N/A,TRUE,"GENERAL";"TAB5",#N/A,TRUE,"GENERAL"}</definedName>
    <definedName name="_____y2">{"TAB1",#N/A,TRUE,"GENERAL";"TAB2",#N/A,TRUE,"GENERAL";"TAB3",#N/A,TRUE,"GENERAL";"TAB4",#N/A,TRUE,"GENERAL";"TAB5",#N/A,TRUE,"GENERAL"}</definedName>
    <definedName name="_____y3" localSheetId="14">{"via1",#N/A,TRUE,"general";"via2",#N/A,TRUE,"general";"via3",#N/A,TRUE,"general"}</definedName>
    <definedName name="_____y3" localSheetId="19">{"via1",#N/A,TRUE,"general";"via2",#N/A,TRUE,"general";"via3",#N/A,TRUE,"general"}</definedName>
    <definedName name="_____y3" localSheetId="20">{"via1",#N/A,TRUE,"general";"via2",#N/A,TRUE,"general";"via3",#N/A,TRUE,"general"}</definedName>
    <definedName name="_____y3" localSheetId="25">{"via1",#N/A,TRUE,"general";"via2",#N/A,TRUE,"general";"via3",#N/A,TRUE,"general"}</definedName>
    <definedName name="_____y3" localSheetId="33">{"via1",#N/A,TRUE,"general";"via2",#N/A,TRUE,"general";"via3",#N/A,TRUE,"general"}</definedName>
    <definedName name="_____y3" localSheetId="34">{"via1",#N/A,TRUE,"general";"via2",#N/A,TRUE,"general";"via3",#N/A,TRUE,"general"}</definedName>
    <definedName name="_____y3">{"via1",#N/A,TRUE,"general";"via2",#N/A,TRUE,"general";"via3",#N/A,TRUE,"general"}</definedName>
    <definedName name="_____y4" localSheetId="14">{"via1",#N/A,TRUE,"general";"via2",#N/A,TRUE,"general";"via3",#N/A,TRUE,"general"}</definedName>
    <definedName name="_____y4" localSheetId="19">{"via1",#N/A,TRUE,"general";"via2",#N/A,TRUE,"general";"via3",#N/A,TRUE,"general"}</definedName>
    <definedName name="_____y4" localSheetId="20">{"via1",#N/A,TRUE,"general";"via2",#N/A,TRUE,"general";"via3",#N/A,TRUE,"general"}</definedName>
    <definedName name="_____y4" localSheetId="25">{"via1",#N/A,TRUE,"general";"via2",#N/A,TRUE,"general";"via3",#N/A,TRUE,"general"}</definedName>
    <definedName name="_____y4" localSheetId="33">{"via1",#N/A,TRUE,"general";"via2",#N/A,TRUE,"general";"via3",#N/A,TRUE,"general"}</definedName>
    <definedName name="_____y4" localSheetId="34">{"via1",#N/A,TRUE,"general";"via2",#N/A,TRUE,"general";"via3",#N/A,TRUE,"general"}</definedName>
    <definedName name="_____y4">{"via1",#N/A,TRUE,"general";"via2",#N/A,TRUE,"general";"via3",#N/A,TRUE,"general"}</definedName>
    <definedName name="_____y5" localSheetId="14">{"TAB1",#N/A,TRUE,"GENERAL";"TAB2",#N/A,TRUE,"GENERAL";"TAB3",#N/A,TRUE,"GENERAL";"TAB4",#N/A,TRUE,"GENERAL";"TAB5",#N/A,TRUE,"GENERAL"}</definedName>
    <definedName name="_____y5" localSheetId="19">{"TAB1",#N/A,TRUE,"GENERAL";"TAB2",#N/A,TRUE,"GENERAL";"TAB3",#N/A,TRUE,"GENERAL";"TAB4",#N/A,TRUE,"GENERAL";"TAB5",#N/A,TRUE,"GENERAL"}</definedName>
    <definedName name="_____y5" localSheetId="20">{"TAB1",#N/A,TRUE,"GENERAL";"TAB2",#N/A,TRUE,"GENERAL";"TAB3",#N/A,TRUE,"GENERAL";"TAB4",#N/A,TRUE,"GENERAL";"TAB5",#N/A,TRUE,"GENERAL"}</definedName>
    <definedName name="_____y5" localSheetId="25">{"TAB1",#N/A,TRUE,"GENERAL";"TAB2",#N/A,TRUE,"GENERAL";"TAB3",#N/A,TRUE,"GENERAL";"TAB4",#N/A,TRUE,"GENERAL";"TAB5",#N/A,TRUE,"GENERAL"}</definedName>
    <definedName name="_____y5" localSheetId="33">{"TAB1",#N/A,TRUE,"GENERAL";"TAB2",#N/A,TRUE,"GENERAL";"TAB3",#N/A,TRUE,"GENERAL";"TAB4",#N/A,TRUE,"GENERAL";"TAB5",#N/A,TRUE,"GENERAL"}</definedName>
    <definedName name="_____y5" localSheetId="34">{"TAB1",#N/A,TRUE,"GENERAL";"TAB2",#N/A,TRUE,"GENERAL";"TAB3",#N/A,TRUE,"GENERAL";"TAB4",#N/A,TRUE,"GENERAL";"TAB5",#N/A,TRUE,"GENERAL"}</definedName>
    <definedName name="_____y5">{"TAB1",#N/A,TRUE,"GENERAL";"TAB2",#N/A,TRUE,"GENERAL";"TAB3",#N/A,TRUE,"GENERAL";"TAB4",#N/A,TRUE,"GENERAL";"TAB5",#N/A,TRUE,"GENERAL"}</definedName>
    <definedName name="_____y6" localSheetId="14">{"via1",#N/A,TRUE,"general";"via2",#N/A,TRUE,"general";"via3",#N/A,TRUE,"general"}</definedName>
    <definedName name="_____y6" localSheetId="19">{"via1",#N/A,TRUE,"general";"via2",#N/A,TRUE,"general";"via3",#N/A,TRUE,"general"}</definedName>
    <definedName name="_____y6" localSheetId="20">{"via1",#N/A,TRUE,"general";"via2",#N/A,TRUE,"general";"via3",#N/A,TRUE,"general"}</definedName>
    <definedName name="_____y6" localSheetId="25">{"via1",#N/A,TRUE,"general";"via2",#N/A,TRUE,"general";"via3",#N/A,TRUE,"general"}</definedName>
    <definedName name="_____y6" localSheetId="33">{"via1",#N/A,TRUE,"general";"via2",#N/A,TRUE,"general";"via3",#N/A,TRUE,"general"}</definedName>
    <definedName name="_____y6" localSheetId="34">{"via1",#N/A,TRUE,"general";"via2",#N/A,TRUE,"general";"via3",#N/A,TRUE,"general"}</definedName>
    <definedName name="_____y6">{"via1",#N/A,TRUE,"general";"via2",#N/A,TRUE,"general";"via3",#N/A,TRUE,"general"}</definedName>
    <definedName name="_____y7" localSheetId="14">{"via1",#N/A,TRUE,"general";"via2",#N/A,TRUE,"general";"via3",#N/A,TRUE,"general"}</definedName>
    <definedName name="_____y7" localSheetId="19">{"via1",#N/A,TRUE,"general";"via2",#N/A,TRUE,"general";"via3",#N/A,TRUE,"general"}</definedName>
    <definedName name="_____y7" localSheetId="20">{"via1",#N/A,TRUE,"general";"via2",#N/A,TRUE,"general";"via3",#N/A,TRUE,"general"}</definedName>
    <definedName name="_____y7" localSheetId="25">{"via1",#N/A,TRUE,"general";"via2",#N/A,TRUE,"general";"via3",#N/A,TRUE,"general"}</definedName>
    <definedName name="_____y7" localSheetId="33">{"via1",#N/A,TRUE,"general";"via2",#N/A,TRUE,"general";"via3",#N/A,TRUE,"general"}</definedName>
    <definedName name="_____y7" localSheetId="34">{"via1",#N/A,TRUE,"general";"via2",#N/A,TRUE,"general";"via3",#N/A,TRUE,"general"}</definedName>
    <definedName name="_____y7">{"via1",#N/A,TRUE,"general";"via2",#N/A,TRUE,"general";"via3",#N/A,TRUE,"general"}</definedName>
    <definedName name="_____y8" localSheetId="14">{"via1",#N/A,TRUE,"general";"via2",#N/A,TRUE,"general";"via3",#N/A,TRUE,"general"}</definedName>
    <definedName name="_____y8" localSheetId="19">{"via1",#N/A,TRUE,"general";"via2",#N/A,TRUE,"general";"via3",#N/A,TRUE,"general"}</definedName>
    <definedName name="_____y8" localSheetId="20">{"via1",#N/A,TRUE,"general";"via2",#N/A,TRUE,"general";"via3",#N/A,TRUE,"general"}</definedName>
    <definedName name="_____y8" localSheetId="25">{"via1",#N/A,TRUE,"general";"via2",#N/A,TRUE,"general";"via3",#N/A,TRUE,"general"}</definedName>
    <definedName name="_____y8" localSheetId="33">{"via1",#N/A,TRUE,"general";"via2",#N/A,TRUE,"general";"via3",#N/A,TRUE,"general"}</definedName>
    <definedName name="_____y8" localSheetId="34">{"via1",#N/A,TRUE,"general";"via2",#N/A,TRUE,"general";"via3",#N/A,TRUE,"general"}</definedName>
    <definedName name="_____y8">{"via1",#N/A,TRUE,"general";"via2",#N/A,TRUE,"general";"via3",#N/A,TRUE,"general"}</definedName>
    <definedName name="_____y9" localSheetId="14">{"TAB1",#N/A,TRUE,"GENERAL";"TAB2",#N/A,TRUE,"GENERAL";"TAB3",#N/A,TRUE,"GENERAL";"TAB4",#N/A,TRUE,"GENERAL";"TAB5",#N/A,TRUE,"GENERAL"}</definedName>
    <definedName name="_____y9" localSheetId="19">{"TAB1",#N/A,TRUE,"GENERAL";"TAB2",#N/A,TRUE,"GENERAL";"TAB3",#N/A,TRUE,"GENERAL";"TAB4",#N/A,TRUE,"GENERAL";"TAB5",#N/A,TRUE,"GENERAL"}</definedName>
    <definedName name="_____y9" localSheetId="20">{"TAB1",#N/A,TRUE,"GENERAL";"TAB2",#N/A,TRUE,"GENERAL";"TAB3",#N/A,TRUE,"GENERAL";"TAB4",#N/A,TRUE,"GENERAL";"TAB5",#N/A,TRUE,"GENERAL"}</definedName>
    <definedName name="_____y9" localSheetId="25">{"TAB1",#N/A,TRUE,"GENERAL";"TAB2",#N/A,TRUE,"GENERAL";"TAB3",#N/A,TRUE,"GENERAL";"TAB4",#N/A,TRUE,"GENERAL";"TAB5",#N/A,TRUE,"GENERAL"}</definedName>
    <definedName name="_____y9" localSheetId="33">{"TAB1",#N/A,TRUE,"GENERAL";"TAB2",#N/A,TRUE,"GENERAL";"TAB3",#N/A,TRUE,"GENERAL";"TAB4",#N/A,TRUE,"GENERAL";"TAB5",#N/A,TRUE,"GENERAL"}</definedName>
    <definedName name="_____y9" localSheetId="34">{"TAB1",#N/A,TRUE,"GENERAL";"TAB2",#N/A,TRUE,"GENERAL";"TAB3",#N/A,TRUE,"GENERAL";"TAB4",#N/A,TRUE,"GENERAL";"TAB5",#N/A,TRUE,"GENERAL"}</definedName>
    <definedName name="_____y9">{"TAB1",#N/A,TRUE,"GENERAL";"TAB2",#N/A,TRUE,"GENERAL";"TAB3",#N/A,TRUE,"GENERAL";"TAB4",#N/A,TRUE,"GENERAL";"TAB5",#N/A,TRUE,"GENERAL"}</definedName>
    <definedName name="_____z1" localSheetId="14">{"TAB1",#N/A,TRUE,"GENERAL";"TAB2",#N/A,TRUE,"GENERAL";"TAB3",#N/A,TRUE,"GENERAL";"TAB4",#N/A,TRUE,"GENERAL";"TAB5",#N/A,TRUE,"GENERAL"}</definedName>
    <definedName name="_____z1" localSheetId="19">{"TAB1",#N/A,TRUE,"GENERAL";"TAB2",#N/A,TRUE,"GENERAL";"TAB3",#N/A,TRUE,"GENERAL";"TAB4",#N/A,TRUE,"GENERAL";"TAB5",#N/A,TRUE,"GENERAL"}</definedName>
    <definedName name="_____z1" localSheetId="20">{"TAB1",#N/A,TRUE,"GENERAL";"TAB2",#N/A,TRUE,"GENERAL";"TAB3",#N/A,TRUE,"GENERAL";"TAB4",#N/A,TRUE,"GENERAL";"TAB5",#N/A,TRUE,"GENERAL"}</definedName>
    <definedName name="_____z1" localSheetId="25">{"TAB1",#N/A,TRUE,"GENERAL";"TAB2",#N/A,TRUE,"GENERAL";"TAB3",#N/A,TRUE,"GENERAL";"TAB4",#N/A,TRUE,"GENERAL";"TAB5",#N/A,TRUE,"GENERAL"}</definedName>
    <definedName name="_____z1" localSheetId="33">{"TAB1",#N/A,TRUE,"GENERAL";"TAB2",#N/A,TRUE,"GENERAL";"TAB3",#N/A,TRUE,"GENERAL";"TAB4",#N/A,TRUE,"GENERAL";"TAB5",#N/A,TRUE,"GENERAL"}</definedName>
    <definedName name="_____z1" localSheetId="34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 localSheetId="14">{"via1",#N/A,TRUE,"general";"via2",#N/A,TRUE,"general";"via3",#N/A,TRUE,"general"}</definedName>
    <definedName name="_____z2" localSheetId="19">{"via1",#N/A,TRUE,"general";"via2",#N/A,TRUE,"general";"via3",#N/A,TRUE,"general"}</definedName>
    <definedName name="_____z2" localSheetId="20">{"via1",#N/A,TRUE,"general";"via2",#N/A,TRUE,"general";"via3",#N/A,TRUE,"general"}</definedName>
    <definedName name="_____z2" localSheetId="25">{"via1",#N/A,TRUE,"general";"via2",#N/A,TRUE,"general";"via3",#N/A,TRUE,"general"}</definedName>
    <definedName name="_____z2" localSheetId="33">{"via1",#N/A,TRUE,"general";"via2",#N/A,TRUE,"general";"via3",#N/A,TRUE,"general"}</definedName>
    <definedName name="_____z2" localSheetId="34">{"via1",#N/A,TRUE,"general";"via2",#N/A,TRUE,"general";"via3",#N/A,TRUE,"general"}</definedName>
    <definedName name="_____z2">{"via1",#N/A,TRUE,"general";"via2",#N/A,TRUE,"general";"via3",#N/A,TRUE,"general"}</definedName>
    <definedName name="_____z3" localSheetId="14">{"via1",#N/A,TRUE,"general";"via2",#N/A,TRUE,"general";"via3",#N/A,TRUE,"general"}</definedName>
    <definedName name="_____z3" localSheetId="19">{"via1",#N/A,TRUE,"general";"via2",#N/A,TRUE,"general";"via3",#N/A,TRUE,"general"}</definedName>
    <definedName name="_____z3" localSheetId="20">{"via1",#N/A,TRUE,"general";"via2",#N/A,TRUE,"general";"via3",#N/A,TRUE,"general"}</definedName>
    <definedName name="_____z3" localSheetId="25">{"via1",#N/A,TRUE,"general";"via2",#N/A,TRUE,"general";"via3",#N/A,TRUE,"general"}</definedName>
    <definedName name="_____z3" localSheetId="33">{"via1",#N/A,TRUE,"general";"via2",#N/A,TRUE,"general";"via3",#N/A,TRUE,"general"}</definedName>
    <definedName name="_____z3" localSheetId="34">{"via1",#N/A,TRUE,"general";"via2",#N/A,TRUE,"general";"via3",#N/A,TRUE,"general"}</definedName>
    <definedName name="_____z3">{"via1",#N/A,TRUE,"general";"via2",#N/A,TRUE,"general";"via3",#N/A,TRUE,"general"}</definedName>
    <definedName name="_____z4" localSheetId="14">{"TAB1",#N/A,TRUE,"GENERAL";"TAB2",#N/A,TRUE,"GENERAL";"TAB3",#N/A,TRUE,"GENERAL";"TAB4",#N/A,TRUE,"GENERAL";"TAB5",#N/A,TRUE,"GENERAL"}</definedName>
    <definedName name="_____z4" localSheetId="19">{"TAB1",#N/A,TRUE,"GENERAL";"TAB2",#N/A,TRUE,"GENERAL";"TAB3",#N/A,TRUE,"GENERAL";"TAB4",#N/A,TRUE,"GENERAL";"TAB5",#N/A,TRUE,"GENERAL"}</definedName>
    <definedName name="_____z4" localSheetId="20">{"TAB1",#N/A,TRUE,"GENERAL";"TAB2",#N/A,TRUE,"GENERAL";"TAB3",#N/A,TRUE,"GENERAL";"TAB4",#N/A,TRUE,"GENERAL";"TAB5",#N/A,TRUE,"GENERAL"}</definedName>
    <definedName name="_____z4" localSheetId="25">{"TAB1",#N/A,TRUE,"GENERAL";"TAB2",#N/A,TRUE,"GENERAL";"TAB3",#N/A,TRUE,"GENERAL";"TAB4",#N/A,TRUE,"GENERAL";"TAB5",#N/A,TRUE,"GENERAL"}</definedName>
    <definedName name="_____z4" localSheetId="33">{"TAB1",#N/A,TRUE,"GENERAL";"TAB2",#N/A,TRUE,"GENERAL";"TAB3",#N/A,TRUE,"GENERAL";"TAB4",#N/A,TRUE,"GENERAL";"TAB5",#N/A,TRUE,"GENERAL"}</definedName>
    <definedName name="_____z4" localSheetId="34">{"TAB1",#N/A,TRUE,"GENERAL";"TAB2",#N/A,TRUE,"GENERAL";"TAB3",#N/A,TRUE,"GENERAL";"TAB4",#N/A,TRUE,"GENERAL";"TAB5",#N/A,TRUE,"GENERAL"}</definedName>
    <definedName name="_____z4">{"TAB1",#N/A,TRUE,"GENERAL";"TAB2",#N/A,TRUE,"GENERAL";"TAB3",#N/A,TRUE,"GENERAL";"TAB4",#N/A,TRUE,"GENERAL";"TAB5",#N/A,TRUE,"GENERAL"}</definedName>
    <definedName name="_____z5" localSheetId="14">{"via1",#N/A,TRUE,"general";"via2",#N/A,TRUE,"general";"via3",#N/A,TRUE,"general"}</definedName>
    <definedName name="_____z5" localSheetId="19">{"via1",#N/A,TRUE,"general";"via2",#N/A,TRUE,"general";"via3",#N/A,TRUE,"general"}</definedName>
    <definedName name="_____z5" localSheetId="20">{"via1",#N/A,TRUE,"general";"via2",#N/A,TRUE,"general";"via3",#N/A,TRUE,"general"}</definedName>
    <definedName name="_____z5" localSheetId="25">{"via1",#N/A,TRUE,"general";"via2",#N/A,TRUE,"general";"via3",#N/A,TRUE,"general"}</definedName>
    <definedName name="_____z5" localSheetId="33">{"via1",#N/A,TRUE,"general";"via2",#N/A,TRUE,"general";"via3",#N/A,TRUE,"general"}</definedName>
    <definedName name="_____z5" localSheetId="34">{"via1",#N/A,TRUE,"general";"via2",#N/A,TRUE,"general";"via3",#N/A,TRUE,"general"}</definedName>
    <definedName name="_____z5">{"via1",#N/A,TRUE,"general";"via2",#N/A,TRUE,"general";"via3",#N/A,TRUE,"general"}</definedName>
    <definedName name="_____z6" localSheetId="14">{"TAB1",#N/A,TRUE,"GENERAL";"TAB2",#N/A,TRUE,"GENERAL";"TAB3",#N/A,TRUE,"GENERAL";"TAB4",#N/A,TRUE,"GENERAL";"TAB5",#N/A,TRUE,"GENERAL"}</definedName>
    <definedName name="_____z6" localSheetId="19">{"TAB1",#N/A,TRUE,"GENERAL";"TAB2",#N/A,TRUE,"GENERAL";"TAB3",#N/A,TRUE,"GENERAL";"TAB4",#N/A,TRUE,"GENERAL";"TAB5",#N/A,TRUE,"GENERAL"}</definedName>
    <definedName name="_____z6" localSheetId="20">{"TAB1",#N/A,TRUE,"GENERAL";"TAB2",#N/A,TRUE,"GENERAL";"TAB3",#N/A,TRUE,"GENERAL";"TAB4",#N/A,TRUE,"GENERAL";"TAB5",#N/A,TRUE,"GENERAL"}</definedName>
    <definedName name="_____z6" localSheetId="25">{"TAB1",#N/A,TRUE,"GENERAL";"TAB2",#N/A,TRUE,"GENERAL";"TAB3",#N/A,TRUE,"GENERAL";"TAB4",#N/A,TRUE,"GENERAL";"TAB5",#N/A,TRUE,"GENERAL"}</definedName>
    <definedName name="_____z6" localSheetId="33">{"TAB1",#N/A,TRUE,"GENERAL";"TAB2",#N/A,TRUE,"GENERAL";"TAB3",#N/A,TRUE,"GENERAL";"TAB4",#N/A,TRUE,"GENERAL";"TAB5",#N/A,TRUE,"GENERAL"}</definedName>
    <definedName name="_____z6" localSheetId="34">{"TAB1",#N/A,TRUE,"GENERAL";"TAB2",#N/A,TRUE,"GENERAL";"TAB3",#N/A,TRUE,"GENERAL";"TAB4",#N/A,TRUE,"GENERAL";"TAB5",#N/A,TRUE,"GENERAL"}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 localSheetId="14">{"TAB1",#N/A,TRUE,"GENERAL";"TAB2",#N/A,TRUE,"GENERAL";"TAB3",#N/A,TRUE,"GENERAL";"TAB4",#N/A,TRUE,"GENERAL";"TAB5",#N/A,TRUE,"GENERAL"}</definedName>
    <definedName name="____a1" localSheetId="19">{"TAB1",#N/A,TRUE,"GENERAL";"TAB2",#N/A,TRUE,"GENERAL";"TAB3",#N/A,TRUE,"GENERAL";"TAB4",#N/A,TRUE,"GENERAL";"TAB5",#N/A,TRUE,"GENERAL"}</definedName>
    <definedName name="____a1" localSheetId="20">{"TAB1",#N/A,TRUE,"GENERAL";"TAB2",#N/A,TRUE,"GENERAL";"TAB3",#N/A,TRUE,"GENERAL";"TAB4",#N/A,TRUE,"GENERAL";"TAB5",#N/A,TRUE,"GENERAL"}</definedName>
    <definedName name="____a1" localSheetId="25">{"TAB1",#N/A,TRUE,"GENERAL";"TAB2",#N/A,TRUE,"GENERAL";"TAB3",#N/A,TRUE,"GENERAL";"TAB4",#N/A,TRUE,"GENERAL";"TAB5",#N/A,TRUE,"GENERAL"}</definedName>
    <definedName name="____a1" localSheetId="33">{"TAB1",#N/A,TRUE,"GENERAL";"TAB2",#N/A,TRUE,"GENERAL";"TAB3",#N/A,TRUE,"GENERAL";"TAB4",#N/A,TRUE,"GENERAL";"TAB5",#N/A,TRUE,"GENERAL"}</definedName>
    <definedName name="____a1" localSheetId="34">{"TAB1",#N/A,TRUE,"GENERAL";"TAB2",#N/A,TRUE,"GENERAL";"TAB3",#N/A,TRUE,"GENERAL";"TAB4",#N/A,TRUE,"GENERAL";"TAB5",#N/A,TRUE,"GENERAL"}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4">{"TAB1",#N/A,TRUE,"GENERAL";"TAB2",#N/A,TRUE,"GENERAL";"TAB3",#N/A,TRUE,"GENERAL";"TAB4",#N/A,TRUE,"GENERAL";"TAB5",#N/A,TRUE,"GENERAL"}</definedName>
    <definedName name="____a3" localSheetId="19">{"TAB1",#N/A,TRUE,"GENERAL";"TAB2",#N/A,TRUE,"GENERAL";"TAB3",#N/A,TRUE,"GENERAL";"TAB4",#N/A,TRUE,"GENERAL";"TAB5",#N/A,TRUE,"GENERAL"}</definedName>
    <definedName name="____a3" localSheetId="20">{"TAB1",#N/A,TRUE,"GENERAL";"TAB2",#N/A,TRUE,"GENERAL";"TAB3",#N/A,TRUE,"GENERAL";"TAB4",#N/A,TRUE,"GENERAL";"TAB5",#N/A,TRUE,"GENERAL"}</definedName>
    <definedName name="____a3" localSheetId="25">{"TAB1",#N/A,TRUE,"GENERAL";"TAB2",#N/A,TRUE,"GENERAL";"TAB3",#N/A,TRUE,"GENERAL";"TAB4",#N/A,TRUE,"GENERAL";"TAB5",#N/A,TRUE,"GENERAL"}</definedName>
    <definedName name="____a3" localSheetId="33">{"TAB1",#N/A,TRUE,"GENERAL";"TAB2",#N/A,TRUE,"GENERAL";"TAB3",#N/A,TRUE,"GENERAL";"TAB4",#N/A,TRUE,"GENERAL";"TAB5",#N/A,TRUE,"GENERAL"}</definedName>
    <definedName name="____a3" localSheetId="34">{"TAB1",#N/A,TRUE,"GENERAL";"TAB2",#N/A,TRUE,"GENERAL";"TAB3",#N/A,TRUE,"GENERAL";"TAB4",#N/A,TRUE,"GENERAL";"TAB5",#N/A,TRUE,"GENERAL"}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 localSheetId="14">{"via1",#N/A,TRUE,"general";"via2",#N/A,TRUE,"general";"via3",#N/A,TRUE,"general"}</definedName>
    <definedName name="____a4" localSheetId="19">{"via1",#N/A,TRUE,"general";"via2",#N/A,TRUE,"general";"via3",#N/A,TRUE,"general"}</definedName>
    <definedName name="____a4" localSheetId="20">{"via1",#N/A,TRUE,"general";"via2",#N/A,TRUE,"general";"via3",#N/A,TRUE,"general"}</definedName>
    <definedName name="____a4" localSheetId="25">{"via1",#N/A,TRUE,"general";"via2",#N/A,TRUE,"general";"via3",#N/A,TRUE,"general"}</definedName>
    <definedName name="____a4" localSheetId="33">{"via1",#N/A,TRUE,"general";"via2",#N/A,TRUE,"general";"via3",#N/A,TRUE,"general"}</definedName>
    <definedName name="____a4" localSheetId="34">{"via1",#N/A,TRUE,"general";"via2",#N/A,TRUE,"general";"via3",#N/A,TRUE,"general"}</definedName>
    <definedName name="____a4">{"via1",#N/A,TRUE,"general";"via2",#N/A,TRUE,"general";"via3",#N/A,TRUE,"general"}</definedName>
    <definedName name="____a5" localSheetId="14">{"TAB1",#N/A,TRUE,"GENERAL";"TAB2",#N/A,TRUE,"GENERAL";"TAB3",#N/A,TRUE,"GENERAL";"TAB4",#N/A,TRUE,"GENERAL";"TAB5",#N/A,TRUE,"GENERAL"}</definedName>
    <definedName name="____a5" localSheetId="19">{"TAB1",#N/A,TRUE,"GENERAL";"TAB2",#N/A,TRUE,"GENERAL";"TAB3",#N/A,TRUE,"GENERAL";"TAB4",#N/A,TRUE,"GENERAL";"TAB5",#N/A,TRUE,"GENERAL"}</definedName>
    <definedName name="____a5" localSheetId="20">{"TAB1",#N/A,TRUE,"GENERAL";"TAB2",#N/A,TRUE,"GENERAL";"TAB3",#N/A,TRUE,"GENERAL";"TAB4",#N/A,TRUE,"GENERAL";"TAB5",#N/A,TRUE,"GENERAL"}</definedName>
    <definedName name="____a5" localSheetId="25">{"TAB1",#N/A,TRUE,"GENERAL";"TAB2",#N/A,TRUE,"GENERAL";"TAB3",#N/A,TRUE,"GENERAL";"TAB4",#N/A,TRUE,"GENERAL";"TAB5",#N/A,TRUE,"GENERAL"}</definedName>
    <definedName name="____a5" localSheetId="33">{"TAB1",#N/A,TRUE,"GENERAL";"TAB2",#N/A,TRUE,"GENERAL";"TAB3",#N/A,TRUE,"GENERAL";"TAB4",#N/A,TRUE,"GENERAL";"TAB5",#N/A,TRUE,"GENERAL"}</definedName>
    <definedName name="____a5" localSheetId="34">{"TAB1",#N/A,TRUE,"GENERAL";"TAB2",#N/A,TRUE,"GENERAL";"TAB3",#N/A,TRUE,"GENERAL";"TAB4",#N/A,TRUE,"GENERAL";"TAB5",#N/A,TRUE,"GENERAL"}</definedName>
    <definedName name="____a5">{"TAB1",#N/A,TRUE,"GENERAL";"TAB2",#N/A,TRUE,"GENERAL";"TAB3",#N/A,TRUE,"GENERAL";"TAB4",#N/A,TRUE,"GENERAL";"TAB5",#N/A,TRUE,"GENERAL"}</definedName>
    <definedName name="____a6" localSheetId="14">{"TAB1",#N/A,TRUE,"GENERAL";"TAB2",#N/A,TRUE,"GENERAL";"TAB3",#N/A,TRUE,"GENERAL";"TAB4",#N/A,TRUE,"GENERAL";"TAB5",#N/A,TRUE,"GENERAL"}</definedName>
    <definedName name="____a6" localSheetId="19">{"TAB1",#N/A,TRUE,"GENERAL";"TAB2",#N/A,TRUE,"GENERAL";"TAB3",#N/A,TRUE,"GENERAL";"TAB4",#N/A,TRUE,"GENERAL";"TAB5",#N/A,TRUE,"GENERAL"}</definedName>
    <definedName name="____a6" localSheetId="20">{"TAB1",#N/A,TRUE,"GENERAL";"TAB2",#N/A,TRUE,"GENERAL";"TAB3",#N/A,TRUE,"GENERAL";"TAB4",#N/A,TRUE,"GENERAL";"TAB5",#N/A,TRUE,"GENERAL"}</definedName>
    <definedName name="____a6" localSheetId="25">{"TAB1",#N/A,TRUE,"GENERAL";"TAB2",#N/A,TRUE,"GENERAL";"TAB3",#N/A,TRUE,"GENERAL";"TAB4",#N/A,TRUE,"GENERAL";"TAB5",#N/A,TRUE,"GENERAL"}</definedName>
    <definedName name="____a6" localSheetId="33">{"TAB1",#N/A,TRUE,"GENERAL";"TAB2",#N/A,TRUE,"GENERAL";"TAB3",#N/A,TRUE,"GENERAL";"TAB4",#N/A,TRUE,"GENERAL";"TAB5",#N/A,TRUE,"GENERAL"}</definedName>
    <definedName name="____a6" localSheetId="34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#REF!</definedName>
    <definedName name="____adi2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b2" localSheetId="14">{"TAB1",#N/A,TRUE,"GENERAL";"TAB2",#N/A,TRUE,"GENERAL";"TAB3",#N/A,TRUE,"GENERAL";"TAB4",#N/A,TRUE,"GENERAL";"TAB5",#N/A,TRUE,"GENERAL"}</definedName>
    <definedName name="____b2" localSheetId="19">{"TAB1",#N/A,TRUE,"GENERAL";"TAB2",#N/A,TRUE,"GENERAL";"TAB3",#N/A,TRUE,"GENERAL";"TAB4",#N/A,TRUE,"GENERAL";"TAB5",#N/A,TRUE,"GENERAL"}</definedName>
    <definedName name="____b2" localSheetId="20">{"TAB1",#N/A,TRUE,"GENERAL";"TAB2",#N/A,TRUE,"GENERAL";"TAB3",#N/A,TRUE,"GENERAL";"TAB4",#N/A,TRUE,"GENERAL";"TAB5",#N/A,TRUE,"GENERAL"}</definedName>
    <definedName name="____b2" localSheetId="25">{"TAB1",#N/A,TRUE,"GENERAL";"TAB2",#N/A,TRUE,"GENERAL";"TAB3",#N/A,TRUE,"GENERAL";"TAB4",#N/A,TRUE,"GENERAL";"TAB5",#N/A,TRUE,"GENERAL"}</definedName>
    <definedName name="____b2" localSheetId="33">{"TAB1",#N/A,TRUE,"GENERAL";"TAB2",#N/A,TRUE,"GENERAL";"TAB3",#N/A,TRUE,"GENERAL";"TAB4",#N/A,TRUE,"GENERAL";"TAB5",#N/A,TRUE,"GENERAL"}</definedName>
    <definedName name="____b2" localSheetId="34">{"TAB1",#N/A,TRUE,"GENERAL";"TAB2",#N/A,TRUE,"GENERAL";"TAB3",#N/A,TRUE,"GENERAL";"TAB4",#N/A,TRUE,"GENERAL";"TAB5",#N/A,TRUE,"GENERAL"}</definedName>
    <definedName name="____b2">{"TAB1",#N/A,TRUE,"GENERAL";"TAB2",#N/A,TRUE,"GENERAL";"TAB3",#N/A,TRUE,"GENERAL";"TAB4",#N/A,TRUE,"GENERAL";"TAB5",#N/A,TRUE,"GENERAL"}</definedName>
    <definedName name="____b3" localSheetId="14">{"TAB1",#N/A,TRUE,"GENERAL";"TAB2",#N/A,TRUE,"GENERAL";"TAB3",#N/A,TRUE,"GENERAL";"TAB4",#N/A,TRUE,"GENERAL";"TAB5",#N/A,TRUE,"GENERAL"}</definedName>
    <definedName name="____b3" localSheetId="19">{"TAB1",#N/A,TRUE,"GENERAL";"TAB2",#N/A,TRUE,"GENERAL";"TAB3",#N/A,TRUE,"GENERAL";"TAB4",#N/A,TRUE,"GENERAL";"TAB5",#N/A,TRUE,"GENERAL"}</definedName>
    <definedName name="____b3" localSheetId="20">{"TAB1",#N/A,TRUE,"GENERAL";"TAB2",#N/A,TRUE,"GENERAL";"TAB3",#N/A,TRUE,"GENERAL";"TAB4",#N/A,TRUE,"GENERAL";"TAB5",#N/A,TRUE,"GENERAL"}</definedName>
    <definedName name="____b3" localSheetId="25">{"TAB1",#N/A,TRUE,"GENERAL";"TAB2",#N/A,TRUE,"GENERAL";"TAB3",#N/A,TRUE,"GENERAL";"TAB4",#N/A,TRUE,"GENERAL";"TAB5",#N/A,TRUE,"GENERAL"}</definedName>
    <definedName name="____b3" localSheetId="33">{"TAB1",#N/A,TRUE,"GENERAL";"TAB2",#N/A,TRUE,"GENERAL";"TAB3",#N/A,TRUE,"GENERAL";"TAB4",#N/A,TRUE,"GENERAL";"TAB5",#N/A,TRUE,"GENERAL"}</definedName>
    <definedName name="____b3" localSheetId="34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 localSheetId="14">{"TAB1",#N/A,TRUE,"GENERAL";"TAB2",#N/A,TRUE,"GENERAL";"TAB3",#N/A,TRUE,"GENERAL";"TAB4",#N/A,TRUE,"GENERAL";"TAB5",#N/A,TRUE,"GENERAL"}</definedName>
    <definedName name="____b4" localSheetId="19">{"TAB1",#N/A,TRUE,"GENERAL";"TAB2",#N/A,TRUE,"GENERAL";"TAB3",#N/A,TRUE,"GENERAL";"TAB4",#N/A,TRUE,"GENERAL";"TAB5",#N/A,TRUE,"GENERAL"}</definedName>
    <definedName name="____b4" localSheetId="20">{"TAB1",#N/A,TRUE,"GENERAL";"TAB2",#N/A,TRUE,"GENERAL";"TAB3",#N/A,TRUE,"GENERAL";"TAB4",#N/A,TRUE,"GENERAL";"TAB5",#N/A,TRUE,"GENERAL"}</definedName>
    <definedName name="____b4" localSheetId="25">{"TAB1",#N/A,TRUE,"GENERAL";"TAB2",#N/A,TRUE,"GENERAL";"TAB3",#N/A,TRUE,"GENERAL";"TAB4",#N/A,TRUE,"GENERAL";"TAB5",#N/A,TRUE,"GENERAL"}</definedName>
    <definedName name="____b4" localSheetId="33">{"TAB1",#N/A,TRUE,"GENERAL";"TAB2",#N/A,TRUE,"GENERAL";"TAB3",#N/A,TRUE,"GENERAL";"TAB4",#N/A,TRUE,"GENERAL";"TAB5",#N/A,TRUE,"GENERAL"}</definedName>
    <definedName name="____b4" localSheetId="34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 localSheetId="14">{"TAB1",#N/A,TRUE,"GENERAL";"TAB2",#N/A,TRUE,"GENERAL";"TAB3",#N/A,TRUE,"GENERAL";"TAB4",#N/A,TRUE,"GENERAL";"TAB5",#N/A,TRUE,"GENERAL"}</definedName>
    <definedName name="____b5" localSheetId="19">{"TAB1",#N/A,TRUE,"GENERAL";"TAB2",#N/A,TRUE,"GENERAL";"TAB3",#N/A,TRUE,"GENERAL";"TAB4",#N/A,TRUE,"GENERAL";"TAB5",#N/A,TRUE,"GENERAL"}</definedName>
    <definedName name="____b5" localSheetId="20">{"TAB1",#N/A,TRUE,"GENERAL";"TAB2",#N/A,TRUE,"GENERAL";"TAB3",#N/A,TRUE,"GENERAL";"TAB4",#N/A,TRUE,"GENERAL";"TAB5",#N/A,TRUE,"GENERAL"}</definedName>
    <definedName name="____b5" localSheetId="25">{"TAB1",#N/A,TRUE,"GENERAL";"TAB2",#N/A,TRUE,"GENERAL";"TAB3",#N/A,TRUE,"GENERAL";"TAB4",#N/A,TRUE,"GENERAL";"TAB5",#N/A,TRUE,"GENERAL"}</definedName>
    <definedName name="____b5" localSheetId="33">{"TAB1",#N/A,TRUE,"GENERAL";"TAB2",#N/A,TRUE,"GENERAL";"TAB3",#N/A,TRUE,"GENERAL";"TAB4",#N/A,TRUE,"GENERAL";"TAB5",#N/A,TRUE,"GENERAL"}</definedName>
    <definedName name="____b5" localSheetId="3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 localSheetId="14">{"TAB1",#N/A,TRUE,"GENERAL";"TAB2",#N/A,TRUE,"GENERAL";"TAB3",#N/A,TRUE,"GENERAL";"TAB4",#N/A,TRUE,"GENERAL";"TAB5",#N/A,TRUE,"GENERAL"}</definedName>
    <definedName name="____b6" localSheetId="19">{"TAB1",#N/A,TRUE,"GENERAL";"TAB2",#N/A,TRUE,"GENERAL";"TAB3",#N/A,TRUE,"GENERAL";"TAB4",#N/A,TRUE,"GENERAL";"TAB5",#N/A,TRUE,"GENERAL"}</definedName>
    <definedName name="____b6" localSheetId="20">{"TAB1",#N/A,TRUE,"GENERAL";"TAB2",#N/A,TRUE,"GENERAL";"TAB3",#N/A,TRUE,"GENERAL";"TAB4",#N/A,TRUE,"GENERAL";"TAB5",#N/A,TRUE,"GENERAL"}</definedName>
    <definedName name="____b6" localSheetId="25">{"TAB1",#N/A,TRUE,"GENERAL";"TAB2",#N/A,TRUE,"GENERAL";"TAB3",#N/A,TRUE,"GENERAL";"TAB4",#N/A,TRUE,"GENERAL";"TAB5",#N/A,TRUE,"GENERAL"}</definedName>
    <definedName name="____b6" localSheetId="33">{"TAB1",#N/A,TRUE,"GENERAL";"TAB2",#N/A,TRUE,"GENERAL";"TAB3",#N/A,TRUE,"GENERAL";"TAB4",#N/A,TRUE,"GENERAL";"TAB5",#N/A,TRUE,"GENERAL"}</definedName>
    <definedName name="____b6" localSheetId="34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 localSheetId="14">{"via1",#N/A,TRUE,"general";"via2",#N/A,TRUE,"general";"via3",#N/A,TRUE,"general"}</definedName>
    <definedName name="____b7" localSheetId="19">{"via1",#N/A,TRUE,"general";"via2",#N/A,TRUE,"general";"via3",#N/A,TRUE,"general"}</definedName>
    <definedName name="____b7" localSheetId="20">{"via1",#N/A,TRUE,"general";"via2",#N/A,TRUE,"general";"via3",#N/A,TRUE,"general"}</definedName>
    <definedName name="____b7" localSheetId="25">{"via1",#N/A,TRUE,"general";"via2",#N/A,TRUE,"general";"via3",#N/A,TRUE,"general"}</definedName>
    <definedName name="____b7" localSheetId="33">{"via1",#N/A,TRUE,"general";"via2",#N/A,TRUE,"general";"via3",#N/A,TRUE,"general"}</definedName>
    <definedName name="____b7" localSheetId="34">{"via1",#N/A,TRUE,"general";"via2",#N/A,TRUE,"general";"via3",#N/A,TRUE,"general"}</definedName>
    <definedName name="____b7">{"via1",#N/A,TRUE,"general";"via2",#N/A,TRUE,"general";"via3",#N/A,TRUE,"general"}</definedName>
    <definedName name="____b8" localSheetId="14">{"via1",#N/A,TRUE,"general";"via2",#N/A,TRUE,"general";"via3",#N/A,TRUE,"general"}</definedName>
    <definedName name="____b8" localSheetId="19">{"via1",#N/A,TRUE,"general";"via2",#N/A,TRUE,"general";"via3",#N/A,TRUE,"general"}</definedName>
    <definedName name="____b8" localSheetId="20">{"via1",#N/A,TRUE,"general";"via2",#N/A,TRUE,"general";"via3",#N/A,TRUE,"general"}</definedName>
    <definedName name="____b8" localSheetId="25">{"via1",#N/A,TRUE,"general";"via2",#N/A,TRUE,"general";"via3",#N/A,TRUE,"general"}</definedName>
    <definedName name="____b8" localSheetId="33">{"via1",#N/A,TRUE,"general";"via2",#N/A,TRUE,"general";"via3",#N/A,TRUE,"general"}</definedName>
    <definedName name="____b8" localSheetId="34">{"via1",#N/A,TRUE,"general";"via2",#N/A,TRUE,"general";"via3",#N/A,TRUE,"general"}</definedName>
    <definedName name="____b8">{"via1",#N/A,TRUE,"general";"via2",#N/A,TRUE,"general";"via3",#N/A,TRUE,"general"}</definedName>
    <definedName name="____bb9" localSheetId="14">{"TAB1",#N/A,TRUE,"GENERAL";"TAB2",#N/A,TRUE,"GENERAL";"TAB3",#N/A,TRUE,"GENERAL";"TAB4",#N/A,TRUE,"GENERAL";"TAB5",#N/A,TRUE,"GENERAL"}</definedName>
    <definedName name="____bb9" localSheetId="19">{"TAB1",#N/A,TRUE,"GENERAL";"TAB2",#N/A,TRUE,"GENERAL";"TAB3",#N/A,TRUE,"GENERAL";"TAB4",#N/A,TRUE,"GENERAL";"TAB5",#N/A,TRUE,"GENERAL"}</definedName>
    <definedName name="____bb9" localSheetId="20">{"TAB1",#N/A,TRUE,"GENERAL";"TAB2",#N/A,TRUE,"GENERAL";"TAB3",#N/A,TRUE,"GENERAL";"TAB4",#N/A,TRUE,"GENERAL";"TAB5",#N/A,TRUE,"GENERAL"}</definedName>
    <definedName name="____bb9" localSheetId="25">{"TAB1",#N/A,TRUE,"GENERAL";"TAB2",#N/A,TRUE,"GENERAL";"TAB3",#N/A,TRUE,"GENERAL";"TAB4",#N/A,TRUE,"GENERAL";"TAB5",#N/A,TRUE,"GENERAL"}</definedName>
    <definedName name="____bb9" localSheetId="33">{"TAB1",#N/A,TRUE,"GENERAL";"TAB2",#N/A,TRUE,"GENERAL";"TAB3",#N/A,TRUE,"GENERAL";"TAB4",#N/A,TRUE,"GENERAL";"TAB5",#N/A,TRUE,"GENERAL"}</definedName>
    <definedName name="____bb9" localSheetId="34">{"TAB1",#N/A,TRUE,"GENERAL";"TAB2",#N/A,TRUE,"GENERAL";"TAB3",#N/A,TRUE,"GENERAL";"TAB4",#N/A,TRUE,"GENERAL";"TAB5",#N/A,TRUE,"GENERAL"}</definedName>
    <definedName name="____bb9">{"TAB1",#N/A,TRUE,"GENERAL";"TAB2",#N/A,TRUE,"GENERAL";"TAB3",#N/A,TRUE,"GENERAL";"TAB4",#N/A,TRUE,"GENERAL";"TAB5",#N/A,TRUE,"GENERAL"}</definedName>
    <definedName name="____bgb5" localSheetId="14">{"TAB1",#N/A,TRUE,"GENERAL";"TAB2",#N/A,TRUE,"GENERAL";"TAB3",#N/A,TRUE,"GENERAL";"TAB4",#N/A,TRUE,"GENERAL";"TAB5",#N/A,TRUE,"GENERAL"}</definedName>
    <definedName name="____bgb5" localSheetId="19">{"TAB1",#N/A,TRUE,"GENERAL";"TAB2",#N/A,TRUE,"GENERAL";"TAB3",#N/A,TRUE,"GENERAL";"TAB4",#N/A,TRUE,"GENERAL";"TAB5",#N/A,TRUE,"GENERAL"}</definedName>
    <definedName name="____bgb5" localSheetId="20">{"TAB1",#N/A,TRUE,"GENERAL";"TAB2",#N/A,TRUE,"GENERAL";"TAB3",#N/A,TRUE,"GENERAL";"TAB4",#N/A,TRUE,"GENERAL";"TAB5",#N/A,TRUE,"GENERAL"}</definedName>
    <definedName name="____bgb5" localSheetId="25">{"TAB1",#N/A,TRUE,"GENERAL";"TAB2",#N/A,TRUE,"GENERAL";"TAB3",#N/A,TRUE,"GENERAL";"TAB4",#N/A,TRUE,"GENERAL";"TAB5",#N/A,TRUE,"GENERAL"}</definedName>
    <definedName name="____bgb5" localSheetId="33">{"TAB1",#N/A,TRUE,"GENERAL";"TAB2",#N/A,TRUE,"GENERAL";"TAB3",#N/A,TRUE,"GENERAL";"TAB4",#N/A,TRUE,"GENERAL";"TAB5",#N/A,TRUE,"GENERAL"}</definedName>
    <definedName name="____bgb5" localSheetId="34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 localSheetId="14">{"TAB1",#N/A,TRUE,"GENERAL";"TAB2",#N/A,TRUE,"GENERAL";"TAB3",#N/A,TRUE,"GENERAL";"TAB4",#N/A,TRUE,"GENERAL";"TAB5",#N/A,TRUE,"GENERAL"}</definedName>
    <definedName name="____g2" localSheetId="19">{"TAB1",#N/A,TRUE,"GENERAL";"TAB2",#N/A,TRUE,"GENERAL";"TAB3",#N/A,TRUE,"GENERAL";"TAB4",#N/A,TRUE,"GENERAL";"TAB5",#N/A,TRUE,"GENERAL"}</definedName>
    <definedName name="____g2" localSheetId="20">{"TAB1",#N/A,TRUE,"GENERAL";"TAB2",#N/A,TRUE,"GENERAL";"TAB3",#N/A,TRUE,"GENERAL";"TAB4",#N/A,TRUE,"GENERAL";"TAB5",#N/A,TRUE,"GENERAL"}</definedName>
    <definedName name="____g2" localSheetId="25">{"TAB1",#N/A,TRUE,"GENERAL";"TAB2",#N/A,TRUE,"GENERAL";"TAB3",#N/A,TRUE,"GENERAL";"TAB4",#N/A,TRUE,"GENERAL";"TAB5",#N/A,TRUE,"GENERAL"}</definedName>
    <definedName name="____g2" localSheetId="33">{"TAB1",#N/A,TRUE,"GENERAL";"TAB2",#N/A,TRUE,"GENERAL";"TAB3",#N/A,TRUE,"GENERAL";"TAB4",#N/A,TRUE,"GENERAL";"TAB5",#N/A,TRUE,"GENERAL"}</definedName>
    <definedName name="____g2" localSheetId="34">{"TAB1",#N/A,TRUE,"GENERAL";"TAB2",#N/A,TRUE,"GENERAL";"TAB3",#N/A,TRUE,"GENERAL";"TAB4",#N/A,TRUE,"GENERAL";"TAB5",#N/A,TRUE,"GENERAL"}</definedName>
    <definedName name="____g2">{"TAB1",#N/A,TRUE,"GENERAL";"TAB2",#N/A,TRUE,"GENERAL";"TAB3",#N/A,TRUE,"GENERAL";"TAB4",#N/A,TRUE,"GENERAL";"TAB5",#N/A,TRUE,"GENERAL"}</definedName>
    <definedName name="____g3" localSheetId="14">{"via1",#N/A,TRUE,"general";"via2",#N/A,TRUE,"general";"via3",#N/A,TRUE,"general"}</definedName>
    <definedName name="____g3" localSheetId="19">{"via1",#N/A,TRUE,"general";"via2",#N/A,TRUE,"general";"via3",#N/A,TRUE,"general"}</definedName>
    <definedName name="____g3" localSheetId="20">{"via1",#N/A,TRUE,"general";"via2",#N/A,TRUE,"general";"via3",#N/A,TRUE,"general"}</definedName>
    <definedName name="____g3" localSheetId="25">{"via1",#N/A,TRUE,"general";"via2",#N/A,TRUE,"general";"via3",#N/A,TRUE,"general"}</definedName>
    <definedName name="____g3" localSheetId="33">{"via1",#N/A,TRUE,"general";"via2",#N/A,TRUE,"general";"via3",#N/A,TRUE,"general"}</definedName>
    <definedName name="____g3" localSheetId="34">{"via1",#N/A,TRUE,"general";"via2",#N/A,TRUE,"general";"via3",#N/A,TRUE,"general"}</definedName>
    <definedName name="____g3">{"via1",#N/A,TRUE,"general";"via2",#N/A,TRUE,"general";"via3",#N/A,TRUE,"general"}</definedName>
    <definedName name="____g4" localSheetId="14">{"via1",#N/A,TRUE,"general";"via2",#N/A,TRUE,"general";"via3",#N/A,TRUE,"general"}</definedName>
    <definedName name="____g4" localSheetId="19">{"via1",#N/A,TRUE,"general";"via2",#N/A,TRUE,"general";"via3",#N/A,TRUE,"general"}</definedName>
    <definedName name="____g4" localSheetId="20">{"via1",#N/A,TRUE,"general";"via2",#N/A,TRUE,"general";"via3",#N/A,TRUE,"general"}</definedName>
    <definedName name="____g4" localSheetId="25">{"via1",#N/A,TRUE,"general";"via2",#N/A,TRUE,"general";"via3",#N/A,TRUE,"general"}</definedName>
    <definedName name="____g4" localSheetId="33">{"via1",#N/A,TRUE,"general";"via2",#N/A,TRUE,"general";"via3",#N/A,TRUE,"general"}</definedName>
    <definedName name="____g4" localSheetId="34">{"via1",#N/A,TRUE,"general";"via2",#N/A,TRUE,"general";"via3",#N/A,TRUE,"general"}</definedName>
    <definedName name="____g4">{"via1",#N/A,TRUE,"general";"via2",#N/A,TRUE,"general";"via3",#N/A,TRUE,"general"}</definedName>
    <definedName name="____g5" localSheetId="14">{"via1",#N/A,TRUE,"general";"via2",#N/A,TRUE,"general";"via3",#N/A,TRUE,"general"}</definedName>
    <definedName name="____g5" localSheetId="19">{"via1",#N/A,TRUE,"general";"via2",#N/A,TRUE,"general";"via3",#N/A,TRUE,"general"}</definedName>
    <definedName name="____g5" localSheetId="20">{"via1",#N/A,TRUE,"general";"via2",#N/A,TRUE,"general";"via3",#N/A,TRUE,"general"}</definedName>
    <definedName name="____g5" localSheetId="25">{"via1",#N/A,TRUE,"general";"via2",#N/A,TRUE,"general";"via3",#N/A,TRUE,"general"}</definedName>
    <definedName name="____g5" localSheetId="33">{"via1",#N/A,TRUE,"general";"via2",#N/A,TRUE,"general";"via3",#N/A,TRUE,"general"}</definedName>
    <definedName name="____g5" localSheetId="34">{"via1",#N/A,TRUE,"general";"via2",#N/A,TRUE,"general";"via3",#N/A,TRUE,"general"}</definedName>
    <definedName name="____g5">{"via1",#N/A,TRUE,"general";"via2",#N/A,TRUE,"general";"via3",#N/A,TRUE,"general"}</definedName>
    <definedName name="____g6" localSheetId="14">{"via1",#N/A,TRUE,"general";"via2",#N/A,TRUE,"general";"via3",#N/A,TRUE,"general"}</definedName>
    <definedName name="____g6" localSheetId="19">{"via1",#N/A,TRUE,"general";"via2",#N/A,TRUE,"general";"via3",#N/A,TRUE,"general"}</definedName>
    <definedName name="____g6" localSheetId="20">{"via1",#N/A,TRUE,"general";"via2",#N/A,TRUE,"general";"via3",#N/A,TRUE,"general"}</definedName>
    <definedName name="____g6" localSheetId="25">{"via1",#N/A,TRUE,"general";"via2",#N/A,TRUE,"general";"via3",#N/A,TRUE,"general"}</definedName>
    <definedName name="____g6" localSheetId="33">{"via1",#N/A,TRUE,"general";"via2",#N/A,TRUE,"general";"via3",#N/A,TRUE,"general"}</definedName>
    <definedName name="____g6" localSheetId="34">{"via1",#N/A,TRUE,"general";"via2",#N/A,TRUE,"general";"via3",#N/A,TRUE,"general"}</definedName>
    <definedName name="____g6">{"via1",#N/A,TRUE,"general";"via2",#N/A,TRUE,"general";"via3",#N/A,TRUE,"general"}</definedName>
    <definedName name="____g7" localSheetId="14">{"TAB1",#N/A,TRUE,"GENERAL";"TAB2",#N/A,TRUE,"GENERAL";"TAB3",#N/A,TRUE,"GENERAL";"TAB4",#N/A,TRUE,"GENERAL";"TAB5",#N/A,TRUE,"GENERAL"}</definedName>
    <definedName name="____g7" localSheetId="19">{"TAB1",#N/A,TRUE,"GENERAL";"TAB2",#N/A,TRUE,"GENERAL";"TAB3",#N/A,TRUE,"GENERAL";"TAB4",#N/A,TRUE,"GENERAL";"TAB5",#N/A,TRUE,"GENERAL"}</definedName>
    <definedName name="____g7" localSheetId="20">{"TAB1",#N/A,TRUE,"GENERAL";"TAB2",#N/A,TRUE,"GENERAL";"TAB3",#N/A,TRUE,"GENERAL";"TAB4",#N/A,TRUE,"GENERAL";"TAB5",#N/A,TRUE,"GENERAL"}</definedName>
    <definedName name="____g7" localSheetId="25">{"TAB1",#N/A,TRUE,"GENERAL";"TAB2",#N/A,TRUE,"GENERAL";"TAB3",#N/A,TRUE,"GENERAL";"TAB4",#N/A,TRUE,"GENERAL";"TAB5",#N/A,TRUE,"GENERAL"}</definedName>
    <definedName name="____g7" localSheetId="33">{"TAB1",#N/A,TRUE,"GENERAL";"TAB2",#N/A,TRUE,"GENERAL";"TAB3",#N/A,TRUE,"GENERAL";"TAB4",#N/A,TRUE,"GENERAL";"TAB5",#N/A,TRUE,"GENERAL"}</definedName>
    <definedName name="____g7" localSheetId="34">{"TAB1",#N/A,TRUE,"GENERAL";"TAB2",#N/A,TRUE,"GENERAL";"TAB3",#N/A,TRUE,"GENERAL";"TAB4",#N/A,TRUE,"GENERAL";"TAB5",#N/A,TRUE,"GENERAL"}</definedName>
    <definedName name="____g7">{"TAB1",#N/A,TRUE,"GENERAL";"TAB2",#N/A,TRUE,"GENERAL";"TAB3",#N/A,TRUE,"GENERAL";"TAB4",#N/A,TRUE,"GENERAL";"TAB5",#N/A,TRUE,"GENERAL"}</definedName>
    <definedName name="____GR1" localSheetId="14">{"TAB1",#N/A,TRUE,"GENERAL";"TAB2",#N/A,TRUE,"GENERAL";"TAB3",#N/A,TRUE,"GENERAL";"TAB4",#N/A,TRUE,"GENERAL";"TAB5",#N/A,TRUE,"GENERAL"}</definedName>
    <definedName name="____GR1" localSheetId="19">{"TAB1",#N/A,TRUE,"GENERAL";"TAB2",#N/A,TRUE,"GENERAL";"TAB3",#N/A,TRUE,"GENERAL";"TAB4",#N/A,TRUE,"GENERAL";"TAB5",#N/A,TRUE,"GENERAL"}</definedName>
    <definedName name="____GR1" localSheetId="20">{"TAB1",#N/A,TRUE,"GENERAL";"TAB2",#N/A,TRUE,"GENERAL";"TAB3",#N/A,TRUE,"GENERAL";"TAB4",#N/A,TRUE,"GENERAL";"TAB5",#N/A,TRUE,"GENERAL"}</definedName>
    <definedName name="____GR1" localSheetId="25">{"TAB1",#N/A,TRUE,"GENERAL";"TAB2",#N/A,TRUE,"GENERAL";"TAB3",#N/A,TRUE,"GENERAL";"TAB4",#N/A,TRUE,"GENERAL";"TAB5",#N/A,TRUE,"GENERAL"}</definedName>
    <definedName name="____GR1" localSheetId="33">{"TAB1",#N/A,TRUE,"GENERAL";"TAB2",#N/A,TRUE,"GENERAL";"TAB3",#N/A,TRUE,"GENERAL";"TAB4",#N/A,TRUE,"GENERAL";"TAB5",#N/A,TRUE,"GENERAL"}</definedName>
    <definedName name="____GR1" localSheetId="34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 localSheetId="14">{"via1",#N/A,TRUE,"general";"via2",#N/A,TRUE,"general";"via3",#N/A,TRUE,"general"}</definedName>
    <definedName name="____gtr4" localSheetId="19">{"via1",#N/A,TRUE,"general";"via2",#N/A,TRUE,"general";"via3",#N/A,TRUE,"general"}</definedName>
    <definedName name="____gtr4" localSheetId="20">{"via1",#N/A,TRUE,"general";"via2",#N/A,TRUE,"general";"via3",#N/A,TRUE,"general"}</definedName>
    <definedName name="____gtr4" localSheetId="25">{"via1",#N/A,TRUE,"general";"via2",#N/A,TRUE,"general";"via3",#N/A,TRUE,"general"}</definedName>
    <definedName name="____gtr4" localSheetId="33">{"via1",#N/A,TRUE,"general";"via2",#N/A,TRUE,"general";"via3",#N/A,TRUE,"general"}</definedName>
    <definedName name="____gtr4" localSheetId="34">{"via1",#N/A,TRUE,"general";"via2",#N/A,TRUE,"general";"via3",#N/A,TRUE,"general"}</definedName>
    <definedName name="____gtr4">{"via1",#N/A,TRUE,"general";"via2",#N/A,TRUE,"general";"via3",#N/A,TRUE,"general"}</definedName>
    <definedName name="____h2" localSheetId="14">{"via1",#N/A,TRUE,"general";"via2",#N/A,TRUE,"general";"via3",#N/A,TRUE,"general"}</definedName>
    <definedName name="____h2" localSheetId="19">{"via1",#N/A,TRUE,"general";"via2",#N/A,TRUE,"general";"via3",#N/A,TRUE,"general"}</definedName>
    <definedName name="____h2" localSheetId="20">{"via1",#N/A,TRUE,"general";"via2",#N/A,TRUE,"general";"via3",#N/A,TRUE,"general"}</definedName>
    <definedName name="____h2" localSheetId="25">{"via1",#N/A,TRUE,"general";"via2",#N/A,TRUE,"general";"via3",#N/A,TRUE,"general"}</definedName>
    <definedName name="____h2" localSheetId="33">{"via1",#N/A,TRUE,"general";"via2",#N/A,TRUE,"general";"via3",#N/A,TRUE,"general"}</definedName>
    <definedName name="____h2" localSheetId="34">{"via1",#N/A,TRUE,"general";"via2",#N/A,TRUE,"general";"via3",#N/A,TRUE,"general"}</definedName>
    <definedName name="____h2">{"via1",#N/A,TRUE,"general";"via2",#N/A,TRUE,"general";"via3",#N/A,TRUE,"general"}</definedName>
    <definedName name="____h3" localSheetId="14">{"via1",#N/A,TRUE,"general";"via2",#N/A,TRUE,"general";"via3",#N/A,TRUE,"general"}</definedName>
    <definedName name="____h3" localSheetId="19">{"via1",#N/A,TRUE,"general";"via2",#N/A,TRUE,"general";"via3",#N/A,TRUE,"general"}</definedName>
    <definedName name="____h3" localSheetId="20">{"via1",#N/A,TRUE,"general";"via2",#N/A,TRUE,"general";"via3",#N/A,TRUE,"general"}</definedName>
    <definedName name="____h3" localSheetId="25">{"via1",#N/A,TRUE,"general";"via2",#N/A,TRUE,"general";"via3",#N/A,TRUE,"general"}</definedName>
    <definedName name="____h3" localSheetId="33">{"via1",#N/A,TRUE,"general";"via2",#N/A,TRUE,"general";"via3",#N/A,TRUE,"general"}</definedName>
    <definedName name="____h3" localSheetId="34">{"via1",#N/A,TRUE,"general";"via2",#N/A,TRUE,"general";"via3",#N/A,TRUE,"general"}</definedName>
    <definedName name="____h3">{"via1",#N/A,TRUE,"general";"via2",#N/A,TRUE,"general";"via3",#N/A,TRUE,"general"}</definedName>
    <definedName name="____h4" localSheetId="14">{"TAB1",#N/A,TRUE,"GENERAL";"TAB2",#N/A,TRUE,"GENERAL";"TAB3",#N/A,TRUE,"GENERAL";"TAB4",#N/A,TRUE,"GENERAL";"TAB5",#N/A,TRUE,"GENERAL"}</definedName>
    <definedName name="____h4" localSheetId="19">{"TAB1",#N/A,TRUE,"GENERAL";"TAB2",#N/A,TRUE,"GENERAL";"TAB3",#N/A,TRUE,"GENERAL";"TAB4",#N/A,TRUE,"GENERAL";"TAB5",#N/A,TRUE,"GENERAL"}</definedName>
    <definedName name="____h4" localSheetId="20">{"TAB1",#N/A,TRUE,"GENERAL";"TAB2",#N/A,TRUE,"GENERAL";"TAB3",#N/A,TRUE,"GENERAL";"TAB4",#N/A,TRUE,"GENERAL";"TAB5",#N/A,TRUE,"GENERAL"}</definedName>
    <definedName name="____h4" localSheetId="25">{"TAB1",#N/A,TRUE,"GENERAL";"TAB2",#N/A,TRUE,"GENERAL";"TAB3",#N/A,TRUE,"GENERAL";"TAB4",#N/A,TRUE,"GENERAL";"TAB5",#N/A,TRUE,"GENERAL"}</definedName>
    <definedName name="____h4" localSheetId="33">{"TAB1",#N/A,TRUE,"GENERAL";"TAB2",#N/A,TRUE,"GENERAL";"TAB3",#N/A,TRUE,"GENERAL";"TAB4",#N/A,TRUE,"GENERAL";"TAB5",#N/A,TRUE,"GENERAL"}</definedName>
    <definedName name="____h4" localSheetId="34">{"TAB1",#N/A,TRUE,"GENERAL";"TAB2",#N/A,TRUE,"GENERAL";"TAB3",#N/A,TRUE,"GENERAL";"TAB4",#N/A,TRUE,"GENERAL";"TAB5",#N/A,TRUE,"GENERAL"}</definedName>
    <definedName name="____h4">{"TAB1",#N/A,TRUE,"GENERAL";"TAB2",#N/A,TRUE,"GENERAL";"TAB3",#N/A,TRUE,"GENERAL";"TAB4",#N/A,TRUE,"GENERAL";"TAB5",#N/A,TRUE,"GENERAL"}</definedName>
    <definedName name="____h5" localSheetId="14">{"TAB1",#N/A,TRUE,"GENERAL";"TAB2",#N/A,TRUE,"GENERAL";"TAB3",#N/A,TRUE,"GENERAL";"TAB4",#N/A,TRUE,"GENERAL";"TAB5",#N/A,TRUE,"GENERAL"}</definedName>
    <definedName name="____h5" localSheetId="19">{"TAB1",#N/A,TRUE,"GENERAL";"TAB2",#N/A,TRUE,"GENERAL";"TAB3",#N/A,TRUE,"GENERAL";"TAB4",#N/A,TRUE,"GENERAL";"TAB5",#N/A,TRUE,"GENERAL"}</definedName>
    <definedName name="____h5" localSheetId="20">{"TAB1",#N/A,TRUE,"GENERAL";"TAB2",#N/A,TRUE,"GENERAL";"TAB3",#N/A,TRUE,"GENERAL";"TAB4",#N/A,TRUE,"GENERAL";"TAB5",#N/A,TRUE,"GENERAL"}</definedName>
    <definedName name="____h5" localSheetId="25">{"TAB1",#N/A,TRUE,"GENERAL";"TAB2",#N/A,TRUE,"GENERAL";"TAB3",#N/A,TRUE,"GENERAL";"TAB4",#N/A,TRUE,"GENERAL";"TAB5",#N/A,TRUE,"GENERAL"}</definedName>
    <definedName name="____h5" localSheetId="33">{"TAB1",#N/A,TRUE,"GENERAL";"TAB2",#N/A,TRUE,"GENERAL";"TAB3",#N/A,TRUE,"GENERAL";"TAB4",#N/A,TRUE,"GENERAL";"TAB5",#N/A,TRUE,"GENERAL"}</definedName>
    <definedName name="____h5" localSheetId="3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 localSheetId="14">{"via1",#N/A,TRUE,"general";"via2",#N/A,TRUE,"general";"via3",#N/A,TRUE,"general"}</definedName>
    <definedName name="____h6" localSheetId="19">{"via1",#N/A,TRUE,"general";"via2",#N/A,TRUE,"general";"via3",#N/A,TRUE,"general"}</definedName>
    <definedName name="____h6" localSheetId="20">{"via1",#N/A,TRUE,"general";"via2",#N/A,TRUE,"general";"via3",#N/A,TRUE,"general"}</definedName>
    <definedName name="____h6" localSheetId="25">{"via1",#N/A,TRUE,"general";"via2",#N/A,TRUE,"general";"via3",#N/A,TRUE,"general"}</definedName>
    <definedName name="____h6" localSheetId="33">{"via1",#N/A,TRUE,"general";"via2",#N/A,TRUE,"general";"via3",#N/A,TRUE,"general"}</definedName>
    <definedName name="____h6" localSheetId="34">{"via1",#N/A,TRUE,"general";"via2",#N/A,TRUE,"general";"via3",#N/A,TRUE,"general"}</definedName>
    <definedName name="____h6">{"via1",#N/A,TRUE,"general";"via2",#N/A,TRUE,"general";"via3",#N/A,TRUE,"general"}</definedName>
    <definedName name="____h7" localSheetId="14">{"TAB1",#N/A,TRUE,"GENERAL";"TAB2",#N/A,TRUE,"GENERAL";"TAB3",#N/A,TRUE,"GENERAL";"TAB4",#N/A,TRUE,"GENERAL";"TAB5",#N/A,TRUE,"GENERAL"}</definedName>
    <definedName name="____h7" localSheetId="19">{"TAB1",#N/A,TRUE,"GENERAL";"TAB2",#N/A,TRUE,"GENERAL";"TAB3",#N/A,TRUE,"GENERAL";"TAB4",#N/A,TRUE,"GENERAL";"TAB5",#N/A,TRUE,"GENERAL"}</definedName>
    <definedName name="____h7" localSheetId="20">{"TAB1",#N/A,TRUE,"GENERAL";"TAB2",#N/A,TRUE,"GENERAL";"TAB3",#N/A,TRUE,"GENERAL";"TAB4",#N/A,TRUE,"GENERAL";"TAB5",#N/A,TRUE,"GENERAL"}</definedName>
    <definedName name="____h7" localSheetId="25">{"TAB1",#N/A,TRUE,"GENERAL";"TAB2",#N/A,TRUE,"GENERAL";"TAB3",#N/A,TRUE,"GENERAL";"TAB4",#N/A,TRUE,"GENERAL";"TAB5",#N/A,TRUE,"GENERAL"}</definedName>
    <definedName name="____h7" localSheetId="33">{"TAB1",#N/A,TRUE,"GENERAL";"TAB2",#N/A,TRUE,"GENERAL";"TAB3",#N/A,TRUE,"GENERAL";"TAB4",#N/A,TRUE,"GENERAL";"TAB5",#N/A,TRUE,"GENERAL"}</definedName>
    <definedName name="____h7" localSheetId="34">{"TAB1",#N/A,TRUE,"GENERAL";"TAB2",#N/A,TRUE,"GENERAL";"TAB3",#N/A,TRUE,"GENERAL";"TAB4",#N/A,TRUE,"GENERAL";"TAB5",#N/A,TRUE,"GENERAL"}</definedName>
    <definedName name="____h7">{"TAB1",#N/A,TRUE,"GENERAL";"TAB2",#N/A,TRUE,"GENERAL";"TAB3",#N/A,TRUE,"GENERAL";"TAB4",#N/A,TRUE,"GENERAL";"TAB5",#N/A,TRUE,"GENERAL"}</definedName>
    <definedName name="____h8" localSheetId="14">{"via1",#N/A,TRUE,"general";"via2",#N/A,TRUE,"general";"via3",#N/A,TRUE,"general"}</definedName>
    <definedName name="____h8" localSheetId="19">{"via1",#N/A,TRUE,"general";"via2",#N/A,TRUE,"general";"via3",#N/A,TRUE,"general"}</definedName>
    <definedName name="____h8" localSheetId="20">{"via1",#N/A,TRUE,"general";"via2",#N/A,TRUE,"general";"via3",#N/A,TRUE,"general"}</definedName>
    <definedName name="____h8" localSheetId="25">{"via1",#N/A,TRUE,"general";"via2",#N/A,TRUE,"general";"via3",#N/A,TRUE,"general"}</definedName>
    <definedName name="____h8" localSheetId="33">{"via1",#N/A,TRUE,"general";"via2",#N/A,TRUE,"general";"via3",#N/A,TRUE,"general"}</definedName>
    <definedName name="____h8" localSheetId="34">{"via1",#N/A,TRUE,"general";"via2",#N/A,TRUE,"general";"via3",#N/A,TRUE,"general"}</definedName>
    <definedName name="____h8">{"via1",#N/A,TRUE,"general";"via2",#N/A,TRUE,"general";"via3",#N/A,TRUE,"general"}</definedName>
    <definedName name="____hfh7" localSheetId="14">{"via1",#N/A,TRUE,"general";"via2",#N/A,TRUE,"general";"via3",#N/A,TRUE,"general"}</definedName>
    <definedName name="____hfh7" localSheetId="19">{"via1",#N/A,TRUE,"general";"via2",#N/A,TRUE,"general";"via3",#N/A,TRUE,"general"}</definedName>
    <definedName name="____hfh7" localSheetId="20">{"via1",#N/A,TRUE,"general";"via2",#N/A,TRUE,"general";"via3",#N/A,TRUE,"general"}</definedName>
    <definedName name="____hfh7" localSheetId="25">{"via1",#N/A,TRUE,"general";"via2",#N/A,TRUE,"general";"via3",#N/A,TRUE,"general"}</definedName>
    <definedName name="____hfh7" localSheetId="33">{"via1",#N/A,TRUE,"general";"via2",#N/A,TRUE,"general";"via3",#N/A,TRUE,"general"}</definedName>
    <definedName name="____hfh7" localSheetId="34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 localSheetId="14">{"via1",#N/A,TRUE,"general";"via2",#N/A,TRUE,"general";"via3",#N/A,TRUE,"general"}</definedName>
    <definedName name="____i4" localSheetId="19">{"via1",#N/A,TRUE,"general";"via2",#N/A,TRUE,"general";"via3",#N/A,TRUE,"general"}</definedName>
    <definedName name="____i4" localSheetId="20">{"via1",#N/A,TRUE,"general";"via2",#N/A,TRUE,"general";"via3",#N/A,TRUE,"general"}</definedName>
    <definedName name="____i4" localSheetId="25">{"via1",#N/A,TRUE,"general";"via2",#N/A,TRUE,"general";"via3",#N/A,TRUE,"general"}</definedName>
    <definedName name="____i4" localSheetId="33">{"via1",#N/A,TRUE,"general";"via2",#N/A,TRUE,"general";"via3",#N/A,TRUE,"general"}</definedName>
    <definedName name="____i4" localSheetId="34">{"via1",#N/A,TRUE,"general";"via2",#N/A,TRUE,"general";"via3",#N/A,TRUE,"general"}</definedName>
    <definedName name="____i4">{"via1",#N/A,TRUE,"general";"via2",#N/A,TRUE,"general";"via3",#N/A,TRUE,"general"}</definedName>
    <definedName name="____i5" localSheetId="14">{"TAB1",#N/A,TRUE,"GENERAL";"TAB2",#N/A,TRUE,"GENERAL";"TAB3",#N/A,TRUE,"GENERAL";"TAB4",#N/A,TRUE,"GENERAL";"TAB5",#N/A,TRUE,"GENERAL"}</definedName>
    <definedName name="____i5" localSheetId="19">{"TAB1",#N/A,TRUE,"GENERAL";"TAB2",#N/A,TRUE,"GENERAL";"TAB3",#N/A,TRUE,"GENERAL";"TAB4",#N/A,TRUE,"GENERAL";"TAB5",#N/A,TRUE,"GENERAL"}</definedName>
    <definedName name="____i5" localSheetId="20">{"TAB1",#N/A,TRUE,"GENERAL";"TAB2",#N/A,TRUE,"GENERAL";"TAB3",#N/A,TRUE,"GENERAL";"TAB4",#N/A,TRUE,"GENERAL";"TAB5",#N/A,TRUE,"GENERAL"}</definedName>
    <definedName name="____i5" localSheetId="25">{"TAB1",#N/A,TRUE,"GENERAL";"TAB2",#N/A,TRUE,"GENERAL";"TAB3",#N/A,TRUE,"GENERAL";"TAB4",#N/A,TRUE,"GENERAL";"TAB5",#N/A,TRUE,"GENERAL"}</definedName>
    <definedName name="____i5" localSheetId="33">{"TAB1",#N/A,TRUE,"GENERAL";"TAB2",#N/A,TRUE,"GENERAL";"TAB3",#N/A,TRUE,"GENERAL";"TAB4",#N/A,TRUE,"GENERAL";"TAB5",#N/A,TRUE,"GENERAL"}</definedName>
    <definedName name="____i5" localSheetId="34">{"TAB1",#N/A,TRUE,"GENERAL";"TAB2",#N/A,TRUE,"GENERAL";"TAB3",#N/A,TRUE,"GENERAL";"TAB4",#N/A,TRUE,"GENERAL";"TAB5",#N/A,TRUE,"GENERAL"}</definedName>
    <definedName name="____i5">{"TAB1",#N/A,TRUE,"GENERAL";"TAB2",#N/A,TRUE,"GENERAL";"TAB3",#N/A,TRUE,"GENERAL";"TAB4",#N/A,TRUE,"GENERAL";"TAB5",#N/A,TRUE,"GENERAL"}</definedName>
    <definedName name="____i6" localSheetId="14">{"TAB1",#N/A,TRUE,"GENERAL";"TAB2",#N/A,TRUE,"GENERAL";"TAB3",#N/A,TRUE,"GENERAL";"TAB4",#N/A,TRUE,"GENERAL";"TAB5",#N/A,TRUE,"GENERAL"}</definedName>
    <definedName name="____i6" localSheetId="19">{"TAB1",#N/A,TRUE,"GENERAL";"TAB2",#N/A,TRUE,"GENERAL";"TAB3",#N/A,TRUE,"GENERAL";"TAB4",#N/A,TRUE,"GENERAL";"TAB5",#N/A,TRUE,"GENERAL"}</definedName>
    <definedName name="____i6" localSheetId="20">{"TAB1",#N/A,TRUE,"GENERAL";"TAB2",#N/A,TRUE,"GENERAL";"TAB3",#N/A,TRUE,"GENERAL";"TAB4",#N/A,TRUE,"GENERAL";"TAB5",#N/A,TRUE,"GENERAL"}</definedName>
    <definedName name="____i6" localSheetId="25">{"TAB1",#N/A,TRUE,"GENERAL";"TAB2",#N/A,TRUE,"GENERAL";"TAB3",#N/A,TRUE,"GENERAL";"TAB4",#N/A,TRUE,"GENERAL";"TAB5",#N/A,TRUE,"GENERAL"}</definedName>
    <definedName name="____i6" localSheetId="33">{"TAB1",#N/A,TRUE,"GENERAL";"TAB2",#N/A,TRUE,"GENERAL";"TAB3",#N/A,TRUE,"GENERAL";"TAB4",#N/A,TRUE,"GENERAL";"TAB5",#N/A,TRUE,"GENERAL"}</definedName>
    <definedName name="____i6" localSheetId="34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 localSheetId="14">{"via1",#N/A,TRUE,"general";"via2",#N/A,TRUE,"general";"via3",#N/A,TRUE,"general"}</definedName>
    <definedName name="____i7" localSheetId="19">{"via1",#N/A,TRUE,"general";"via2",#N/A,TRUE,"general";"via3",#N/A,TRUE,"general"}</definedName>
    <definedName name="____i7" localSheetId="20">{"via1",#N/A,TRUE,"general";"via2",#N/A,TRUE,"general";"via3",#N/A,TRUE,"general"}</definedName>
    <definedName name="____i7" localSheetId="25">{"via1",#N/A,TRUE,"general";"via2",#N/A,TRUE,"general";"via3",#N/A,TRUE,"general"}</definedName>
    <definedName name="____i7" localSheetId="33">{"via1",#N/A,TRUE,"general";"via2",#N/A,TRUE,"general";"via3",#N/A,TRUE,"general"}</definedName>
    <definedName name="____i7" localSheetId="34">{"via1",#N/A,TRUE,"general";"via2",#N/A,TRUE,"general";"via3",#N/A,TRUE,"general"}</definedName>
    <definedName name="____i7">{"via1",#N/A,TRUE,"general";"via2",#N/A,TRUE,"general";"via3",#N/A,TRUE,"general"}</definedName>
    <definedName name="____i77" localSheetId="14">{"TAB1",#N/A,TRUE,"GENERAL";"TAB2",#N/A,TRUE,"GENERAL";"TAB3",#N/A,TRUE,"GENERAL";"TAB4",#N/A,TRUE,"GENERAL";"TAB5",#N/A,TRUE,"GENERAL"}</definedName>
    <definedName name="____i77" localSheetId="19">{"TAB1",#N/A,TRUE,"GENERAL";"TAB2",#N/A,TRUE,"GENERAL";"TAB3",#N/A,TRUE,"GENERAL";"TAB4",#N/A,TRUE,"GENERAL";"TAB5",#N/A,TRUE,"GENERAL"}</definedName>
    <definedName name="____i77" localSheetId="20">{"TAB1",#N/A,TRUE,"GENERAL";"TAB2",#N/A,TRUE,"GENERAL";"TAB3",#N/A,TRUE,"GENERAL";"TAB4",#N/A,TRUE,"GENERAL";"TAB5",#N/A,TRUE,"GENERAL"}</definedName>
    <definedName name="____i77" localSheetId="25">{"TAB1",#N/A,TRUE,"GENERAL";"TAB2",#N/A,TRUE,"GENERAL";"TAB3",#N/A,TRUE,"GENERAL";"TAB4",#N/A,TRUE,"GENERAL";"TAB5",#N/A,TRUE,"GENERAL"}</definedName>
    <definedName name="____i77" localSheetId="33">{"TAB1",#N/A,TRUE,"GENERAL";"TAB2",#N/A,TRUE,"GENERAL";"TAB3",#N/A,TRUE,"GENERAL";"TAB4",#N/A,TRUE,"GENERAL";"TAB5",#N/A,TRUE,"GENERAL"}</definedName>
    <definedName name="____i77" localSheetId="34">{"TAB1",#N/A,TRUE,"GENERAL";"TAB2",#N/A,TRUE,"GENERAL";"TAB3",#N/A,TRUE,"GENERAL";"TAB4",#N/A,TRUE,"GENERAL";"TAB5",#N/A,TRUE,"GENERAL"}</definedName>
    <definedName name="____i77">{"TAB1",#N/A,TRUE,"GENERAL";"TAB2",#N/A,TRUE,"GENERAL";"TAB3",#N/A,TRUE,"GENERAL";"TAB4",#N/A,TRUE,"GENERAL";"TAB5",#N/A,TRUE,"GENERAL"}</definedName>
    <definedName name="____i8" localSheetId="14">{"via1",#N/A,TRUE,"general";"via2",#N/A,TRUE,"general";"via3",#N/A,TRUE,"general"}</definedName>
    <definedName name="____i8" localSheetId="19">{"via1",#N/A,TRUE,"general";"via2",#N/A,TRUE,"general";"via3",#N/A,TRUE,"general"}</definedName>
    <definedName name="____i8" localSheetId="20">{"via1",#N/A,TRUE,"general";"via2",#N/A,TRUE,"general";"via3",#N/A,TRUE,"general"}</definedName>
    <definedName name="____i8" localSheetId="25">{"via1",#N/A,TRUE,"general";"via2",#N/A,TRUE,"general";"via3",#N/A,TRUE,"general"}</definedName>
    <definedName name="____i8" localSheetId="33">{"via1",#N/A,TRUE,"general";"via2",#N/A,TRUE,"general";"via3",#N/A,TRUE,"general"}</definedName>
    <definedName name="____i8" localSheetId="34">{"via1",#N/A,TRUE,"general";"via2",#N/A,TRUE,"general";"via3",#N/A,TRUE,"general"}</definedName>
    <definedName name="____i8">{"via1",#N/A,TRUE,"general";"via2",#N/A,TRUE,"general";"via3",#N/A,TRUE,"general"}</definedName>
    <definedName name="____i9" localSheetId="14">{"TAB1",#N/A,TRUE,"GENERAL";"TAB2",#N/A,TRUE,"GENERAL";"TAB3",#N/A,TRUE,"GENERAL";"TAB4",#N/A,TRUE,"GENERAL";"TAB5",#N/A,TRUE,"GENERAL"}</definedName>
    <definedName name="____i9" localSheetId="19">{"TAB1",#N/A,TRUE,"GENERAL";"TAB2",#N/A,TRUE,"GENERAL";"TAB3",#N/A,TRUE,"GENERAL";"TAB4",#N/A,TRUE,"GENERAL";"TAB5",#N/A,TRUE,"GENERAL"}</definedName>
    <definedName name="____i9" localSheetId="20">{"TAB1",#N/A,TRUE,"GENERAL";"TAB2",#N/A,TRUE,"GENERAL";"TAB3",#N/A,TRUE,"GENERAL";"TAB4",#N/A,TRUE,"GENERAL";"TAB5",#N/A,TRUE,"GENERAL"}</definedName>
    <definedName name="____i9" localSheetId="25">{"TAB1",#N/A,TRUE,"GENERAL";"TAB2",#N/A,TRUE,"GENERAL";"TAB3",#N/A,TRUE,"GENERAL";"TAB4",#N/A,TRUE,"GENERAL";"TAB5",#N/A,TRUE,"GENERAL"}</definedName>
    <definedName name="____i9" localSheetId="33">{"TAB1",#N/A,TRUE,"GENERAL";"TAB2",#N/A,TRUE,"GENERAL";"TAB3",#N/A,TRUE,"GENERAL";"TAB4",#N/A,TRUE,"GENERAL";"TAB5",#N/A,TRUE,"GENERAL"}</definedName>
    <definedName name="____i9" localSheetId="34">{"TAB1",#N/A,TRUE,"GENERAL";"TAB2",#N/A,TRUE,"GENERAL";"TAB3",#N/A,TRUE,"GENERAL";"TAB4",#N/A,TRUE,"GENERAL";"TAB5",#N/A,TRUE,"GENERAL"}</definedName>
    <definedName name="____i9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INF2">#REF!</definedName>
    <definedName name="____IPC2002">#REF!</definedName>
    <definedName name="____k3" localSheetId="14">{"TAB1",#N/A,TRUE,"GENERAL";"TAB2",#N/A,TRUE,"GENERAL";"TAB3",#N/A,TRUE,"GENERAL";"TAB4",#N/A,TRUE,"GENERAL";"TAB5",#N/A,TRUE,"GENERAL"}</definedName>
    <definedName name="____k3" localSheetId="19">{"TAB1",#N/A,TRUE,"GENERAL";"TAB2",#N/A,TRUE,"GENERAL";"TAB3",#N/A,TRUE,"GENERAL";"TAB4",#N/A,TRUE,"GENERAL";"TAB5",#N/A,TRUE,"GENERAL"}</definedName>
    <definedName name="____k3" localSheetId="20">{"TAB1",#N/A,TRUE,"GENERAL";"TAB2",#N/A,TRUE,"GENERAL";"TAB3",#N/A,TRUE,"GENERAL";"TAB4",#N/A,TRUE,"GENERAL";"TAB5",#N/A,TRUE,"GENERAL"}</definedName>
    <definedName name="____k3" localSheetId="25">{"TAB1",#N/A,TRUE,"GENERAL";"TAB2",#N/A,TRUE,"GENERAL";"TAB3",#N/A,TRUE,"GENERAL";"TAB4",#N/A,TRUE,"GENERAL";"TAB5",#N/A,TRUE,"GENERAL"}</definedName>
    <definedName name="____k3" localSheetId="33">{"TAB1",#N/A,TRUE,"GENERAL";"TAB2",#N/A,TRUE,"GENERAL";"TAB3",#N/A,TRUE,"GENERAL";"TAB4",#N/A,TRUE,"GENERAL";"TAB5",#N/A,TRUE,"GENERAL"}</definedName>
    <definedName name="____k3" localSheetId="34">{"TAB1",#N/A,TRUE,"GENERAL";"TAB2",#N/A,TRUE,"GENERAL";"TAB3",#N/A,TRUE,"GENERAL";"TAB4",#N/A,TRUE,"GENERAL";"TAB5",#N/A,TRUE,"GENERAL"}</definedName>
    <definedName name="____k3">{"TAB1",#N/A,TRUE,"GENERAL";"TAB2",#N/A,TRUE,"GENERAL";"TAB3",#N/A,TRUE,"GENERAL";"TAB4",#N/A,TRUE,"GENERAL";"TAB5",#N/A,TRUE,"GENERAL"}</definedName>
    <definedName name="____k4" localSheetId="14">{"via1",#N/A,TRUE,"general";"via2",#N/A,TRUE,"general";"via3",#N/A,TRUE,"general"}</definedName>
    <definedName name="____k4" localSheetId="19">{"via1",#N/A,TRUE,"general";"via2",#N/A,TRUE,"general";"via3",#N/A,TRUE,"general"}</definedName>
    <definedName name="____k4" localSheetId="20">{"via1",#N/A,TRUE,"general";"via2",#N/A,TRUE,"general";"via3",#N/A,TRUE,"general"}</definedName>
    <definedName name="____k4" localSheetId="25">{"via1",#N/A,TRUE,"general";"via2",#N/A,TRUE,"general";"via3",#N/A,TRUE,"general"}</definedName>
    <definedName name="____k4" localSheetId="33">{"via1",#N/A,TRUE,"general";"via2",#N/A,TRUE,"general";"via3",#N/A,TRUE,"general"}</definedName>
    <definedName name="____k4" localSheetId="34">{"via1",#N/A,TRUE,"general";"via2",#N/A,TRUE,"general";"via3",#N/A,TRUE,"general"}</definedName>
    <definedName name="____k4">{"via1",#N/A,TRUE,"general";"via2",#N/A,TRUE,"general";"via3",#N/A,TRUE,"general"}</definedName>
    <definedName name="____k5" localSheetId="14">{"via1",#N/A,TRUE,"general";"via2",#N/A,TRUE,"general";"via3",#N/A,TRUE,"general"}</definedName>
    <definedName name="____k5" localSheetId="19">{"via1",#N/A,TRUE,"general";"via2",#N/A,TRUE,"general";"via3",#N/A,TRUE,"general"}</definedName>
    <definedName name="____k5" localSheetId="20">{"via1",#N/A,TRUE,"general";"via2",#N/A,TRUE,"general";"via3",#N/A,TRUE,"general"}</definedName>
    <definedName name="____k5" localSheetId="25">{"via1",#N/A,TRUE,"general";"via2",#N/A,TRUE,"general";"via3",#N/A,TRUE,"general"}</definedName>
    <definedName name="____k5" localSheetId="33">{"via1",#N/A,TRUE,"general";"via2",#N/A,TRUE,"general";"via3",#N/A,TRUE,"general"}</definedName>
    <definedName name="____k5" localSheetId="34">{"via1",#N/A,TRUE,"general";"via2",#N/A,TRUE,"general";"via3",#N/A,TRUE,"general"}</definedName>
    <definedName name="____k5">{"via1",#N/A,TRUE,"general";"via2",#N/A,TRUE,"general";"via3",#N/A,TRUE,"general"}</definedName>
    <definedName name="____k6" localSheetId="14">{"TAB1",#N/A,TRUE,"GENERAL";"TAB2",#N/A,TRUE,"GENERAL";"TAB3",#N/A,TRUE,"GENERAL";"TAB4",#N/A,TRUE,"GENERAL";"TAB5",#N/A,TRUE,"GENERAL"}</definedName>
    <definedName name="____k6" localSheetId="19">{"TAB1",#N/A,TRUE,"GENERAL";"TAB2",#N/A,TRUE,"GENERAL";"TAB3",#N/A,TRUE,"GENERAL";"TAB4",#N/A,TRUE,"GENERAL";"TAB5",#N/A,TRUE,"GENERAL"}</definedName>
    <definedName name="____k6" localSheetId="20">{"TAB1",#N/A,TRUE,"GENERAL";"TAB2",#N/A,TRUE,"GENERAL";"TAB3",#N/A,TRUE,"GENERAL";"TAB4",#N/A,TRUE,"GENERAL";"TAB5",#N/A,TRUE,"GENERAL"}</definedName>
    <definedName name="____k6" localSheetId="25">{"TAB1",#N/A,TRUE,"GENERAL";"TAB2",#N/A,TRUE,"GENERAL";"TAB3",#N/A,TRUE,"GENERAL";"TAB4",#N/A,TRUE,"GENERAL";"TAB5",#N/A,TRUE,"GENERAL"}</definedName>
    <definedName name="____k6" localSheetId="33">{"TAB1",#N/A,TRUE,"GENERAL";"TAB2",#N/A,TRUE,"GENERAL";"TAB3",#N/A,TRUE,"GENERAL";"TAB4",#N/A,TRUE,"GENERAL";"TAB5",#N/A,TRUE,"GENERAL"}</definedName>
    <definedName name="____k6" localSheetId="34">{"TAB1",#N/A,TRUE,"GENERAL";"TAB2",#N/A,TRUE,"GENERAL";"TAB3",#N/A,TRUE,"GENERAL";"TAB4",#N/A,TRUE,"GENERAL";"TAB5",#N/A,TRUE,"GENERAL"}</definedName>
    <definedName name="____k6">{"TAB1",#N/A,TRUE,"GENERAL";"TAB2",#N/A,TRUE,"GENERAL";"TAB3",#N/A,TRUE,"GENERAL";"TAB4",#N/A,TRUE,"GENERAL";"TAB5",#N/A,TRUE,"GENERAL"}</definedName>
    <definedName name="____k7" localSheetId="14">{"via1",#N/A,TRUE,"general";"via2",#N/A,TRUE,"general";"via3",#N/A,TRUE,"general"}</definedName>
    <definedName name="____k7" localSheetId="19">{"via1",#N/A,TRUE,"general";"via2",#N/A,TRUE,"general";"via3",#N/A,TRUE,"general"}</definedName>
    <definedName name="____k7" localSheetId="20">{"via1",#N/A,TRUE,"general";"via2",#N/A,TRUE,"general";"via3",#N/A,TRUE,"general"}</definedName>
    <definedName name="____k7" localSheetId="25">{"via1",#N/A,TRUE,"general";"via2",#N/A,TRUE,"general";"via3",#N/A,TRUE,"general"}</definedName>
    <definedName name="____k7" localSheetId="33">{"via1",#N/A,TRUE,"general";"via2",#N/A,TRUE,"general";"via3",#N/A,TRUE,"general"}</definedName>
    <definedName name="____k7" localSheetId="34">{"via1",#N/A,TRUE,"general";"via2",#N/A,TRUE,"general";"via3",#N/A,TRUE,"general"}</definedName>
    <definedName name="____k7">{"via1",#N/A,TRUE,"general";"via2",#N/A,TRUE,"general";"via3",#N/A,TRUE,"general"}</definedName>
    <definedName name="____k8" localSheetId="14">{"via1",#N/A,TRUE,"general";"via2",#N/A,TRUE,"general";"via3",#N/A,TRUE,"general"}</definedName>
    <definedName name="____k8" localSheetId="19">{"via1",#N/A,TRUE,"general";"via2",#N/A,TRUE,"general";"via3",#N/A,TRUE,"general"}</definedName>
    <definedName name="____k8" localSheetId="20">{"via1",#N/A,TRUE,"general";"via2",#N/A,TRUE,"general";"via3",#N/A,TRUE,"general"}</definedName>
    <definedName name="____k8" localSheetId="25">{"via1",#N/A,TRUE,"general";"via2",#N/A,TRUE,"general";"via3",#N/A,TRUE,"general"}</definedName>
    <definedName name="____k8" localSheetId="33">{"via1",#N/A,TRUE,"general";"via2",#N/A,TRUE,"general";"via3",#N/A,TRUE,"general"}</definedName>
    <definedName name="____k8" localSheetId="34">{"via1",#N/A,TRUE,"general";"via2",#N/A,TRUE,"general";"via3",#N/A,TRUE,"general"}</definedName>
    <definedName name="____k8">{"via1",#N/A,TRUE,"general";"via2",#N/A,TRUE,"general";"via3",#N/A,TRUE,"general"}</definedName>
    <definedName name="____k9" localSheetId="14">{"TAB1",#N/A,TRUE,"GENERAL";"TAB2",#N/A,TRUE,"GENERAL";"TAB3",#N/A,TRUE,"GENERAL";"TAB4",#N/A,TRUE,"GENERAL";"TAB5",#N/A,TRUE,"GENERAL"}</definedName>
    <definedName name="____k9" localSheetId="19">{"TAB1",#N/A,TRUE,"GENERAL";"TAB2",#N/A,TRUE,"GENERAL";"TAB3",#N/A,TRUE,"GENERAL";"TAB4",#N/A,TRUE,"GENERAL";"TAB5",#N/A,TRUE,"GENERAL"}</definedName>
    <definedName name="____k9" localSheetId="20">{"TAB1",#N/A,TRUE,"GENERAL";"TAB2",#N/A,TRUE,"GENERAL";"TAB3",#N/A,TRUE,"GENERAL";"TAB4",#N/A,TRUE,"GENERAL";"TAB5",#N/A,TRUE,"GENERAL"}</definedName>
    <definedName name="____k9" localSheetId="25">{"TAB1",#N/A,TRUE,"GENERAL";"TAB2",#N/A,TRUE,"GENERAL";"TAB3",#N/A,TRUE,"GENERAL";"TAB4",#N/A,TRUE,"GENERAL";"TAB5",#N/A,TRUE,"GENERAL"}</definedName>
    <definedName name="____k9" localSheetId="33">{"TAB1",#N/A,TRUE,"GENERAL";"TAB2",#N/A,TRUE,"GENERAL";"TAB3",#N/A,TRUE,"GENERAL";"TAB4",#N/A,TRUE,"GENERAL";"TAB5",#N/A,TRUE,"GENERAL"}</definedName>
    <definedName name="____k9" localSheetId="34">{"TAB1",#N/A,TRUE,"GENERAL";"TAB2",#N/A,TRUE,"GENERAL";"TAB3",#N/A,TRUE,"GENERAL";"TAB4",#N/A,TRUE,"GENERAL";"TAB5",#N/A,TRUE,"GENERAL"}</definedName>
    <definedName name="____k9">{"TAB1",#N/A,TRUE,"GENERAL";"TAB2",#N/A,TRUE,"GENERAL";"TAB3",#N/A,TRUE,"GENERAL";"TAB4",#N/A,TRUE,"GENERAL";"TAB5",#N/A,TRUE,"GENERAL"}</definedName>
    <definedName name="____kjk6" localSheetId="14">{"TAB1",#N/A,TRUE,"GENERAL";"TAB2",#N/A,TRUE,"GENERAL";"TAB3",#N/A,TRUE,"GENERAL";"TAB4",#N/A,TRUE,"GENERAL";"TAB5",#N/A,TRUE,"GENERAL"}</definedName>
    <definedName name="____kjk6" localSheetId="19">{"TAB1",#N/A,TRUE,"GENERAL";"TAB2",#N/A,TRUE,"GENERAL";"TAB3",#N/A,TRUE,"GENERAL";"TAB4",#N/A,TRUE,"GENERAL";"TAB5",#N/A,TRUE,"GENERAL"}</definedName>
    <definedName name="____kjk6" localSheetId="20">{"TAB1",#N/A,TRUE,"GENERAL";"TAB2",#N/A,TRUE,"GENERAL";"TAB3",#N/A,TRUE,"GENERAL";"TAB4",#N/A,TRUE,"GENERAL";"TAB5",#N/A,TRUE,"GENERAL"}</definedName>
    <definedName name="____kjk6" localSheetId="25">{"TAB1",#N/A,TRUE,"GENERAL";"TAB2",#N/A,TRUE,"GENERAL";"TAB3",#N/A,TRUE,"GENERAL";"TAB4",#N/A,TRUE,"GENERAL";"TAB5",#N/A,TRUE,"GENERAL"}</definedName>
    <definedName name="____kjk6" localSheetId="33">{"TAB1",#N/A,TRUE,"GENERAL";"TAB2",#N/A,TRUE,"GENERAL";"TAB3",#N/A,TRUE,"GENERAL";"TAB4",#N/A,TRUE,"GENERAL";"TAB5",#N/A,TRUE,"GENERAL"}</definedName>
    <definedName name="____kjk6" localSheetId="34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LEY80">#REF!</definedName>
    <definedName name="____m3" localSheetId="14">{"via1",#N/A,TRUE,"general";"via2",#N/A,TRUE,"general";"via3",#N/A,TRUE,"general"}</definedName>
    <definedName name="____m3" localSheetId="19">{"via1",#N/A,TRUE,"general";"via2",#N/A,TRUE,"general";"via3",#N/A,TRUE,"general"}</definedName>
    <definedName name="____m3" localSheetId="20">{"via1",#N/A,TRUE,"general";"via2",#N/A,TRUE,"general";"via3",#N/A,TRUE,"general"}</definedName>
    <definedName name="____m3" localSheetId="25">{"via1",#N/A,TRUE,"general";"via2",#N/A,TRUE,"general";"via3",#N/A,TRUE,"general"}</definedName>
    <definedName name="____m3" localSheetId="33">{"via1",#N/A,TRUE,"general";"via2",#N/A,TRUE,"general";"via3",#N/A,TRUE,"general"}</definedName>
    <definedName name="____m3" localSheetId="34">{"via1",#N/A,TRUE,"general";"via2",#N/A,TRUE,"general";"via3",#N/A,TRUE,"general"}</definedName>
    <definedName name="____m3">{"via1",#N/A,TRUE,"general";"via2",#N/A,TRUE,"general";"via3",#N/A,TRUE,"general"}</definedName>
    <definedName name="____m4" localSheetId="14">{"TAB1",#N/A,TRUE,"GENERAL";"TAB2",#N/A,TRUE,"GENERAL";"TAB3",#N/A,TRUE,"GENERAL";"TAB4",#N/A,TRUE,"GENERAL";"TAB5",#N/A,TRUE,"GENERAL"}</definedName>
    <definedName name="____m4" localSheetId="19">{"TAB1",#N/A,TRUE,"GENERAL";"TAB2",#N/A,TRUE,"GENERAL";"TAB3",#N/A,TRUE,"GENERAL";"TAB4",#N/A,TRUE,"GENERAL";"TAB5",#N/A,TRUE,"GENERAL"}</definedName>
    <definedName name="____m4" localSheetId="20">{"TAB1",#N/A,TRUE,"GENERAL";"TAB2",#N/A,TRUE,"GENERAL";"TAB3",#N/A,TRUE,"GENERAL";"TAB4",#N/A,TRUE,"GENERAL";"TAB5",#N/A,TRUE,"GENERAL"}</definedName>
    <definedName name="____m4" localSheetId="25">{"TAB1",#N/A,TRUE,"GENERAL";"TAB2",#N/A,TRUE,"GENERAL";"TAB3",#N/A,TRUE,"GENERAL";"TAB4",#N/A,TRUE,"GENERAL";"TAB5",#N/A,TRUE,"GENERAL"}</definedName>
    <definedName name="____m4" localSheetId="33">{"TAB1",#N/A,TRUE,"GENERAL";"TAB2",#N/A,TRUE,"GENERAL";"TAB3",#N/A,TRUE,"GENERAL";"TAB4",#N/A,TRUE,"GENERAL";"TAB5",#N/A,TRUE,"GENERAL"}</definedName>
    <definedName name="____m4" localSheetId="34">{"TAB1",#N/A,TRUE,"GENERAL";"TAB2",#N/A,TRUE,"GENERAL";"TAB3",#N/A,TRUE,"GENERAL";"TAB4",#N/A,TRUE,"GENERAL";"TAB5",#N/A,TRUE,"GENERAL"}</definedName>
    <definedName name="____m4">{"TAB1",#N/A,TRUE,"GENERAL";"TAB2",#N/A,TRUE,"GENERAL";"TAB3",#N/A,TRUE,"GENERAL";"TAB4",#N/A,TRUE,"GENERAL";"TAB5",#N/A,TRUE,"GENERAL"}</definedName>
    <definedName name="____m5" localSheetId="14">{"via1",#N/A,TRUE,"general";"via2",#N/A,TRUE,"general";"via3",#N/A,TRUE,"general"}</definedName>
    <definedName name="____m5" localSheetId="19">{"via1",#N/A,TRUE,"general";"via2",#N/A,TRUE,"general";"via3",#N/A,TRUE,"general"}</definedName>
    <definedName name="____m5" localSheetId="20">{"via1",#N/A,TRUE,"general";"via2",#N/A,TRUE,"general";"via3",#N/A,TRUE,"general"}</definedName>
    <definedName name="____m5" localSheetId="25">{"via1",#N/A,TRUE,"general";"via2",#N/A,TRUE,"general";"via3",#N/A,TRUE,"general"}</definedName>
    <definedName name="____m5" localSheetId="33">{"via1",#N/A,TRUE,"general";"via2",#N/A,TRUE,"general";"via3",#N/A,TRUE,"general"}</definedName>
    <definedName name="____m5" localSheetId="34">{"via1",#N/A,TRUE,"general";"via2",#N/A,TRUE,"general";"via3",#N/A,TRUE,"general"}</definedName>
    <definedName name="____m5">{"via1",#N/A,TRUE,"general";"via2",#N/A,TRUE,"general";"via3",#N/A,TRUE,"general"}</definedName>
    <definedName name="____m6" localSheetId="14">{"TAB1",#N/A,TRUE,"GENERAL";"TAB2",#N/A,TRUE,"GENERAL";"TAB3",#N/A,TRUE,"GENERAL";"TAB4",#N/A,TRUE,"GENERAL";"TAB5",#N/A,TRUE,"GENERAL"}</definedName>
    <definedName name="____m6" localSheetId="19">{"TAB1",#N/A,TRUE,"GENERAL";"TAB2",#N/A,TRUE,"GENERAL";"TAB3",#N/A,TRUE,"GENERAL";"TAB4",#N/A,TRUE,"GENERAL";"TAB5",#N/A,TRUE,"GENERAL"}</definedName>
    <definedName name="____m6" localSheetId="20">{"TAB1",#N/A,TRUE,"GENERAL";"TAB2",#N/A,TRUE,"GENERAL";"TAB3",#N/A,TRUE,"GENERAL";"TAB4",#N/A,TRUE,"GENERAL";"TAB5",#N/A,TRUE,"GENERAL"}</definedName>
    <definedName name="____m6" localSheetId="25">{"TAB1",#N/A,TRUE,"GENERAL";"TAB2",#N/A,TRUE,"GENERAL";"TAB3",#N/A,TRUE,"GENERAL";"TAB4",#N/A,TRUE,"GENERAL";"TAB5",#N/A,TRUE,"GENERAL"}</definedName>
    <definedName name="____m6" localSheetId="33">{"TAB1",#N/A,TRUE,"GENERAL";"TAB2",#N/A,TRUE,"GENERAL";"TAB3",#N/A,TRUE,"GENERAL";"TAB4",#N/A,TRUE,"GENERAL";"TAB5",#N/A,TRUE,"GENERAL"}</definedName>
    <definedName name="____m6" localSheetId="34">{"TAB1",#N/A,TRUE,"GENERAL";"TAB2",#N/A,TRUE,"GENERAL";"TAB3",#N/A,TRUE,"GENERAL";"TAB4",#N/A,TRUE,"GENERAL";"TAB5",#N/A,TRUE,"GENERAL"}</definedName>
    <definedName name="____m6">{"TAB1",#N/A,TRUE,"GENERAL";"TAB2",#N/A,TRUE,"GENERAL";"TAB3",#N/A,TRUE,"GENERAL";"TAB4",#N/A,TRUE,"GENERAL";"TAB5",#N/A,TRUE,"GENERAL"}</definedName>
    <definedName name="____m7" localSheetId="14">{"TAB1",#N/A,TRUE,"GENERAL";"TAB2",#N/A,TRUE,"GENERAL";"TAB3",#N/A,TRUE,"GENERAL";"TAB4",#N/A,TRUE,"GENERAL";"TAB5",#N/A,TRUE,"GENERAL"}</definedName>
    <definedName name="____m7" localSheetId="19">{"TAB1",#N/A,TRUE,"GENERAL";"TAB2",#N/A,TRUE,"GENERAL";"TAB3",#N/A,TRUE,"GENERAL";"TAB4",#N/A,TRUE,"GENERAL";"TAB5",#N/A,TRUE,"GENERAL"}</definedName>
    <definedName name="____m7" localSheetId="20">{"TAB1",#N/A,TRUE,"GENERAL";"TAB2",#N/A,TRUE,"GENERAL";"TAB3",#N/A,TRUE,"GENERAL";"TAB4",#N/A,TRUE,"GENERAL";"TAB5",#N/A,TRUE,"GENERAL"}</definedName>
    <definedName name="____m7" localSheetId="25">{"TAB1",#N/A,TRUE,"GENERAL";"TAB2",#N/A,TRUE,"GENERAL";"TAB3",#N/A,TRUE,"GENERAL";"TAB4",#N/A,TRUE,"GENERAL";"TAB5",#N/A,TRUE,"GENERAL"}</definedName>
    <definedName name="____m7" localSheetId="33">{"TAB1",#N/A,TRUE,"GENERAL";"TAB2",#N/A,TRUE,"GENERAL";"TAB3",#N/A,TRUE,"GENERAL";"TAB4",#N/A,TRUE,"GENERAL";"TAB5",#N/A,TRUE,"GENERAL"}</definedName>
    <definedName name="____m7" localSheetId="34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 localSheetId="14">{"via1",#N/A,TRUE,"general";"via2",#N/A,TRUE,"general";"via3",#N/A,TRUE,"general"}</definedName>
    <definedName name="____m8" localSheetId="19">{"via1",#N/A,TRUE,"general";"via2",#N/A,TRUE,"general";"via3",#N/A,TRUE,"general"}</definedName>
    <definedName name="____m8" localSheetId="20">{"via1",#N/A,TRUE,"general";"via2",#N/A,TRUE,"general";"via3",#N/A,TRUE,"general"}</definedName>
    <definedName name="____m8" localSheetId="25">{"via1",#N/A,TRUE,"general";"via2",#N/A,TRUE,"general";"via3",#N/A,TRUE,"general"}</definedName>
    <definedName name="____m8" localSheetId="33">{"via1",#N/A,TRUE,"general";"via2",#N/A,TRUE,"general";"via3",#N/A,TRUE,"general"}</definedName>
    <definedName name="____m8" localSheetId="34">{"via1",#N/A,TRUE,"general";"via2",#N/A,TRUE,"general";"via3",#N/A,TRUE,"general"}</definedName>
    <definedName name="____m8">{"via1",#N/A,TRUE,"general";"via2",#N/A,TRUE,"general";"via3",#N/A,TRUE,"general"}</definedName>
    <definedName name="____m9" localSheetId="14">{"via1",#N/A,TRUE,"general";"via2",#N/A,TRUE,"general";"via3",#N/A,TRUE,"general"}</definedName>
    <definedName name="____m9" localSheetId="19">{"via1",#N/A,TRUE,"general";"via2",#N/A,TRUE,"general";"via3",#N/A,TRUE,"general"}</definedName>
    <definedName name="____m9" localSheetId="20">{"via1",#N/A,TRUE,"general";"via2",#N/A,TRUE,"general";"via3",#N/A,TRUE,"general"}</definedName>
    <definedName name="____m9" localSheetId="25">{"via1",#N/A,TRUE,"general";"via2",#N/A,TRUE,"general";"via3",#N/A,TRUE,"general"}</definedName>
    <definedName name="____m9" localSheetId="33">{"via1",#N/A,TRUE,"general";"via2",#N/A,TRUE,"general";"via3",#N/A,TRUE,"general"}</definedName>
    <definedName name="____m9" localSheetId="34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MAT1">#REF!</definedName>
    <definedName name="____mez80">#REF!</definedName>
    <definedName name="____n3" localSheetId="14">{"TAB1",#N/A,TRUE,"GENERAL";"TAB2",#N/A,TRUE,"GENERAL";"TAB3",#N/A,TRUE,"GENERAL";"TAB4",#N/A,TRUE,"GENERAL";"TAB5",#N/A,TRUE,"GENERAL"}</definedName>
    <definedName name="____n3" localSheetId="19">{"TAB1",#N/A,TRUE,"GENERAL";"TAB2",#N/A,TRUE,"GENERAL";"TAB3",#N/A,TRUE,"GENERAL";"TAB4",#N/A,TRUE,"GENERAL";"TAB5",#N/A,TRUE,"GENERAL"}</definedName>
    <definedName name="____n3" localSheetId="20">{"TAB1",#N/A,TRUE,"GENERAL";"TAB2",#N/A,TRUE,"GENERAL";"TAB3",#N/A,TRUE,"GENERAL";"TAB4",#N/A,TRUE,"GENERAL";"TAB5",#N/A,TRUE,"GENERAL"}</definedName>
    <definedName name="____n3" localSheetId="25">{"TAB1",#N/A,TRUE,"GENERAL";"TAB2",#N/A,TRUE,"GENERAL";"TAB3",#N/A,TRUE,"GENERAL";"TAB4",#N/A,TRUE,"GENERAL";"TAB5",#N/A,TRUE,"GENERAL"}</definedName>
    <definedName name="____n3" localSheetId="33">{"TAB1",#N/A,TRUE,"GENERAL";"TAB2",#N/A,TRUE,"GENERAL";"TAB3",#N/A,TRUE,"GENERAL";"TAB4",#N/A,TRUE,"GENERAL";"TAB5",#N/A,TRUE,"GENERAL"}</definedName>
    <definedName name="____n3" localSheetId="34">{"TAB1",#N/A,TRUE,"GENERAL";"TAB2",#N/A,TRUE,"GENERAL";"TAB3",#N/A,TRUE,"GENERAL";"TAB4",#N/A,TRUE,"GENERAL";"TAB5",#N/A,TRUE,"GENERAL"}</definedName>
    <definedName name="____n3">{"TAB1",#N/A,TRUE,"GENERAL";"TAB2",#N/A,TRUE,"GENERAL";"TAB3",#N/A,TRUE,"GENERAL";"TAB4",#N/A,TRUE,"GENERAL";"TAB5",#N/A,TRUE,"GENERAL"}</definedName>
    <definedName name="____n4" localSheetId="14">{"via1",#N/A,TRUE,"general";"via2",#N/A,TRUE,"general";"via3",#N/A,TRUE,"general"}</definedName>
    <definedName name="____n4" localSheetId="19">{"via1",#N/A,TRUE,"general";"via2",#N/A,TRUE,"general";"via3",#N/A,TRUE,"general"}</definedName>
    <definedName name="____n4" localSheetId="20">{"via1",#N/A,TRUE,"general";"via2",#N/A,TRUE,"general";"via3",#N/A,TRUE,"general"}</definedName>
    <definedName name="____n4" localSheetId="25">{"via1",#N/A,TRUE,"general";"via2",#N/A,TRUE,"general";"via3",#N/A,TRUE,"general"}</definedName>
    <definedName name="____n4" localSheetId="33">{"via1",#N/A,TRUE,"general";"via2",#N/A,TRUE,"general";"via3",#N/A,TRUE,"general"}</definedName>
    <definedName name="____n4" localSheetId="34">{"via1",#N/A,TRUE,"general";"via2",#N/A,TRUE,"general";"via3",#N/A,TRUE,"general"}</definedName>
    <definedName name="____n4">{"via1",#N/A,TRUE,"general";"via2",#N/A,TRUE,"general";"via3",#N/A,TRUE,"general"}</definedName>
    <definedName name="____n5" localSheetId="14">{"TAB1",#N/A,TRUE,"GENERAL";"TAB2",#N/A,TRUE,"GENERAL";"TAB3",#N/A,TRUE,"GENERAL";"TAB4",#N/A,TRUE,"GENERAL";"TAB5",#N/A,TRUE,"GENERAL"}</definedName>
    <definedName name="____n5" localSheetId="19">{"TAB1",#N/A,TRUE,"GENERAL";"TAB2",#N/A,TRUE,"GENERAL";"TAB3",#N/A,TRUE,"GENERAL";"TAB4",#N/A,TRUE,"GENERAL";"TAB5",#N/A,TRUE,"GENERAL"}</definedName>
    <definedName name="____n5" localSheetId="20">{"TAB1",#N/A,TRUE,"GENERAL";"TAB2",#N/A,TRUE,"GENERAL";"TAB3",#N/A,TRUE,"GENERAL";"TAB4",#N/A,TRUE,"GENERAL";"TAB5",#N/A,TRUE,"GENERAL"}</definedName>
    <definedName name="____n5" localSheetId="25">{"TAB1",#N/A,TRUE,"GENERAL";"TAB2",#N/A,TRUE,"GENERAL";"TAB3",#N/A,TRUE,"GENERAL";"TAB4",#N/A,TRUE,"GENERAL";"TAB5",#N/A,TRUE,"GENERAL"}</definedName>
    <definedName name="____n5" localSheetId="33">{"TAB1",#N/A,TRUE,"GENERAL";"TAB2",#N/A,TRUE,"GENERAL";"TAB3",#N/A,TRUE,"GENERAL";"TAB4",#N/A,TRUE,"GENERAL";"TAB5",#N/A,TRUE,"GENERAL"}</definedName>
    <definedName name="____n5" localSheetId="34">{"TAB1",#N/A,TRUE,"GENERAL";"TAB2",#N/A,TRUE,"GENERAL";"TAB3",#N/A,TRUE,"GENERAL";"TAB4",#N/A,TRUE,"GENERAL";"TAB5",#N/A,TRUE,"GENERAL"}</definedName>
    <definedName name="____n5">{"TAB1",#N/A,TRUE,"GENERAL";"TAB2",#N/A,TRUE,"GENERAL";"TAB3",#N/A,TRUE,"GENERAL";"TAB4",#N/A,TRUE,"GENERAL";"TAB5",#N/A,TRUE,"GENERAL"}</definedName>
    <definedName name="____nyn7" localSheetId="14">{"via1",#N/A,TRUE,"general";"via2",#N/A,TRUE,"general";"via3",#N/A,TRUE,"general"}</definedName>
    <definedName name="____nyn7" localSheetId="19">{"via1",#N/A,TRUE,"general";"via2",#N/A,TRUE,"general";"via3",#N/A,TRUE,"general"}</definedName>
    <definedName name="____nyn7" localSheetId="20">{"via1",#N/A,TRUE,"general";"via2",#N/A,TRUE,"general";"via3",#N/A,TRUE,"general"}</definedName>
    <definedName name="____nyn7" localSheetId="25">{"via1",#N/A,TRUE,"general";"via2",#N/A,TRUE,"general";"via3",#N/A,TRUE,"general"}</definedName>
    <definedName name="____nyn7" localSheetId="33">{"via1",#N/A,TRUE,"general";"via2",#N/A,TRUE,"general";"via3",#N/A,TRUE,"general"}</definedName>
    <definedName name="____nyn7" localSheetId="34">{"via1",#N/A,TRUE,"general";"via2",#N/A,TRUE,"general";"via3",#N/A,TRUE,"general"}</definedName>
    <definedName name="____nyn7">{"via1",#N/A,TRUE,"general";"via2",#N/A,TRUE,"general";"via3",#N/A,TRUE,"general"}</definedName>
    <definedName name="____o4" localSheetId="14">{"via1",#N/A,TRUE,"general";"via2",#N/A,TRUE,"general";"via3",#N/A,TRUE,"general"}</definedName>
    <definedName name="____o4" localSheetId="19">{"via1",#N/A,TRUE,"general";"via2",#N/A,TRUE,"general";"via3",#N/A,TRUE,"general"}</definedName>
    <definedName name="____o4" localSheetId="20">{"via1",#N/A,TRUE,"general";"via2",#N/A,TRUE,"general";"via3",#N/A,TRUE,"general"}</definedName>
    <definedName name="____o4" localSheetId="25">{"via1",#N/A,TRUE,"general";"via2",#N/A,TRUE,"general";"via3",#N/A,TRUE,"general"}</definedName>
    <definedName name="____o4" localSheetId="33">{"via1",#N/A,TRUE,"general";"via2",#N/A,TRUE,"general";"via3",#N/A,TRUE,"general"}</definedName>
    <definedName name="____o4" localSheetId="34">{"via1",#N/A,TRUE,"general";"via2",#N/A,TRUE,"general";"via3",#N/A,TRUE,"general"}</definedName>
    <definedName name="____o4">{"via1",#N/A,TRUE,"general";"via2",#N/A,TRUE,"general";"via3",#N/A,TRUE,"general"}</definedName>
    <definedName name="____o5" localSheetId="14">{"TAB1",#N/A,TRUE,"GENERAL";"TAB2",#N/A,TRUE,"GENERAL";"TAB3",#N/A,TRUE,"GENERAL";"TAB4",#N/A,TRUE,"GENERAL";"TAB5",#N/A,TRUE,"GENERAL"}</definedName>
    <definedName name="____o5" localSheetId="19">{"TAB1",#N/A,TRUE,"GENERAL";"TAB2",#N/A,TRUE,"GENERAL";"TAB3",#N/A,TRUE,"GENERAL";"TAB4",#N/A,TRUE,"GENERAL";"TAB5",#N/A,TRUE,"GENERAL"}</definedName>
    <definedName name="____o5" localSheetId="20">{"TAB1",#N/A,TRUE,"GENERAL";"TAB2",#N/A,TRUE,"GENERAL";"TAB3",#N/A,TRUE,"GENERAL";"TAB4",#N/A,TRUE,"GENERAL";"TAB5",#N/A,TRUE,"GENERAL"}</definedName>
    <definedName name="____o5" localSheetId="25">{"TAB1",#N/A,TRUE,"GENERAL";"TAB2",#N/A,TRUE,"GENERAL";"TAB3",#N/A,TRUE,"GENERAL";"TAB4",#N/A,TRUE,"GENERAL";"TAB5",#N/A,TRUE,"GENERAL"}</definedName>
    <definedName name="____o5" localSheetId="33">{"TAB1",#N/A,TRUE,"GENERAL";"TAB2",#N/A,TRUE,"GENERAL";"TAB3",#N/A,TRUE,"GENERAL";"TAB4",#N/A,TRUE,"GENERAL";"TAB5",#N/A,TRUE,"GENERAL"}</definedName>
    <definedName name="____o5" localSheetId="34">{"TAB1",#N/A,TRUE,"GENERAL";"TAB2",#N/A,TRUE,"GENERAL";"TAB3",#N/A,TRUE,"GENERAL";"TAB4",#N/A,TRUE,"GENERAL";"TAB5",#N/A,TRUE,"GENERAL"}</definedName>
    <definedName name="____o5">{"TAB1",#N/A,TRUE,"GENERAL";"TAB2",#N/A,TRUE,"GENERAL";"TAB3",#N/A,TRUE,"GENERAL";"TAB4",#N/A,TRUE,"GENERAL";"TAB5",#N/A,TRUE,"GENERAL"}</definedName>
    <definedName name="____o6" localSheetId="14">{"TAB1",#N/A,TRUE,"GENERAL";"TAB2",#N/A,TRUE,"GENERAL";"TAB3",#N/A,TRUE,"GENERAL";"TAB4",#N/A,TRUE,"GENERAL";"TAB5",#N/A,TRUE,"GENERAL"}</definedName>
    <definedName name="____o6" localSheetId="19">{"TAB1",#N/A,TRUE,"GENERAL";"TAB2",#N/A,TRUE,"GENERAL";"TAB3",#N/A,TRUE,"GENERAL";"TAB4",#N/A,TRUE,"GENERAL";"TAB5",#N/A,TRUE,"GENERAL"}</definedName>
    <definedName name="____o6" localSheetId="20">{"TAB1",#N/A,TRUE,"GENERAL";"TAB2",#N/A,TRUE,"GENERAL";"TAB3",#N/A,TRUE,"GENERAL";"TAB4",#N/A,TRUE,"GENERAL";"TAB5",#N/A,TRUE,"GENERAL"}</definedName>
    <definedName name="____o6" localSheetId="25">{"TAB1",#N/A,TRUE,"GENERAL";"TAB2",#N/A,TRUE,"GENERAL";"TAB3",#N/A,TRUE,"GENERAL";"TAB4",#N/A,TRUE,"GENERAL";"TAB5",#N/A,TRUE,"GENERAL"}</definedName>
    <definedName name="____o6" localSheetId="33">{"TAB1",#N/A,TRUE,"GENERAL";"TAB2",#N/A,TRUE,"GENERAL";"TAB3",#N/A,TRUE,"GENERAL";"TAB4",#N/A,TRUE,"GENERAL";"TAB5",#N/A,TRUE,"GENERAL"}</definedName>
    <definedName name="____o6" localSheetId="34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 localSheetId="14">{"TAB1",#N/A,TRUE,"GENERAL";"TAB2",#N/A,TRUE,"GENERAL";"TAB3",#N/A,TRUE,"GENERAL";"TAB4",#N/A,TRUE,"GENERAL";"TAB5",#N/A,TRUE,"GENERAL"}</definedName>
    <definedName name="____o7" localSheetId="19">{"TAB1",#N/A,TRUE,"GENERAL";"TAB2",#N/A,TRUE,"GENERAL";"TAB3",#N/A,TRUE,"GENERAL";"TAB4",#N/A,TRUE,"GENERAL";"TAB5",#N/A,TRUE,"GENERAL"}</definedName>
    <definedName name="____o7" localSheetId="20">{"TAB1",#N/A,TRUE,"GENERAL";"TAB2",#N/A,TRUE,"GENERAL";"TAB3",#N/A,TRUE,"GENERAL";"TAB4",#N/A,TRUE,"GENERAL";"TAB5",#N/A,TRUE,"GENERAL"}</definedName>
    <definedName name="____o7" localSheetId="25">{"TAB1",#N/A,TRUE,"GENERAL";"TAB2",#N/A,TRUE,"GENERAL";"TAB3",#N/A,TRUE,"GENERAL";"TAB4",#N/A,TRUE,"GENERAL";"TAB5",#N/A,TRUE,"GENERAL"}</definedName>
    <definedName name="____o7" localSheetId="33">{"TAB1",#N/A,TRUE,"GENERAL";"TAB2",#N/A,TRUE,"GENERAL";"TAB3",#N/A,TRUE,"GENERAL";"TAB4",#N/A,TRUE,"GENERAL";"TAB5",#N/A,TRUE,"GENERAL"}</definedName>
    <definedName name="____o7" localSheetId="34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 localSheetId="14">{"via1",#N/A,TRUE,"general";"via2",#N/A,TRUE,"general";"via3",#N/A,TRUE,"general"}</definedName>
    <definedName name="____o8" localSheetId="19">{"via1",#N/A,TRUE,"general";"via2",#N/A,TRUE,"general";"via3",#N/A,TRUE,"general"}</definedName>
    <definedName name="____o8" localSheetId="20">{"via1",#N/A,TRUE,"general";"via2",#N/A,TRUE,"general";"via3",#N/A,TRUE,"general"}</definedName>
    <definedName name="____o8" localSheetId="25">{"via1",#N/A,TRUE,"general";"via2",#N/A,TRUE,"general";"via3",#N/A,TRUE,"general"}</definedName>
    <definedName name="____o8" localSheetId="33">{"via1",#N/A,TRUE,"general";"via2",#N/A,TRUE,"general";"via3",#N/A,TRUE,"general"}</definedName>
    <definedName name="____o8" localSheetId="34">{"via1",#N/A,TRUE,"general";"via2",#N/A,TRUE,"general";"via3",#N/A,TRUE,"general"}</definedName>
    <definedName name="____o8">{"via1",#N/A,TRUE,"general";"via2",#N/A,TRUE,"general";"via3",#N/A,TRUE,"general"}</definedName>
    <definedName name="____o9" localSheetId="14">{"TAB1",#N/A,TRUE,"GENERAL";"TAB2",#N/A,TRUE,"GENERAL";"TAB3",#N/A,TRUE,"GENERAL";"TAB4",#N/A,TRUE,"GENERAL";"TAB5",#N/A,TRUE,"GENERAL"}</definedName>
    <definedName name="____o9" localSheetId="19">{"TAB1",#N/A,TRUE,"GENERAL";"TAB2",#N/A,TRUE,"GENERAL";"TAB3",#N/A,TRUE,"GENERAL";"TAB4",#N/A,TRUE,"GENERAL";"TAB5",#N/A,TRUE,"GENERAL"}</definedName>
    <definedName name="____o9" localSheetId="20">{"TAB1",#N/A,TRUE,"GENERAL";"TAB2",#N/A,TRUE,"GENERAL";"TAB3",#N/A,TRUE,"GENERAL";"TAB4",#N/A,TRUE,"GENERAL";"TAB5",#N/A,TRUE,"GENERAL"}</definedName>
    <definedName name="____o9" localSheetId="25">{"TAB1",#N/A,TRUE,"GENERAL";"TAB2",#N/A,TRUE,"GENERAL";"TAB3",#N/A,TRUE,"GENERAL";"TAB4",#N/A,TRUE,"GENERAL";"TAB5",#N/A,TRUE,"GENERAL"}</definedName>
    <definedName name="____o9" localSheetId="33">{"TAB1",#N/A,TRUE,"GENERAL";"TAB2",#N/A,TRUE,"GENERAL";"TAB3",#N/A,TRUE,"GENERAL";"TAB4",#N/A,TRUE,"GENERAL";"TAB5",#N/A,TRUE,"GENERAL"}</definedName>
    <definedName name="____o9" localSheetId="34">{"TAB1",#N/A,TRUE,"GENERAL";"TAB2",#N/A,TRUE,"GENERAL";"TAB3",#N/A,TRUE,"GENERAL";"TAB4",#N/A,TRUE,"GENERAL";"TAB5",#N/A,TRUE,"GENERAL"}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14">{"via1",#N/A,TRUE,"general";"via2",#N/A,TRUE,"general";"via3",#N/A,TRUE,"general"}</definedName>
    <definedName name="____p6" localSheetId="19">{"via1",#N/A,TRUE,"general";"via2",#N/A,TRUE,"general";"via3",#N/A,TRUE,"general"}</definedName>
    <definedName name="____p6" localSheetId="20">{"via1",#N/A,TRUE,"general";"via2",#N/A,TRUE,"general";"via3",#N/A,TRUE,"general"}</definedName>
    <definedName name="____p6" localSheetId="25">{"via1",#N/A,TRUE,"general";"via2",#N/A,TRUE,"general";"via3",#N/A,TRUE,"general"}</definedName>
    <definedName name="____p6" localSheetId="33">{"via1",#N/A,TRUE,"general";"via2",#N/A,TRUE,"general";"via3",#N/A,TRUE,"general"}</definedName>
    <definedName name="____p6" localSheetId="34">{"via1",#N/A,TRUE,"general";"via2",#N/A,TRUE,"general";"via3",#N/A,TRUE,"general"}</definedName>
    <definedName name="____p6">{"via1",#N/A,TRUE,"general";"via2",#N/A,TRUE,"general";"via3",#N/A,TRUE,"general"}</definedName>
    <definedName name="____p7" localSheetId="14">{"via1",#N/A,TRUE,"general";"via2",#N/A,TRUE,"general";"via3",#N/A,TRUE,"general"}</definedName>
    <definedName name="____p7" localSheetId="19">{"via1",#N/A,TRUE,"general";"via2",#N/A,TRUE,"general";"via3",#N/A,TRUE,"general"}</definedName>
    <definedName name="____p7" localSheetId="20">{"via1",#N/A,TRUE,"general";"via2",#N/A,TRUE,"general";"via3",#N/A,TRUE,"general"}</definedName>
    <definedName name="____p7" localSheetId="25">{"via1",#N/A,TRUE,"general";"via2",#N/A,TRUE,"general";"via3",#N/A,TRUE,"general"}</definedName>
    <definedName name="____p7" localSheetId="33">{"via1",#N/A,TRUE,"general";"via2",#N/A,TRUE,"general";"via3",#N/A,TRUE,"general"}</definedName>
    <definedName name="____p7" localSheetId="34">{"via1",#N/A,TRUE,"general";"via2",#N/A,TRUE,"general";"via3",#N/A,TRUE,"general"}</definedName>
    <definedName name="____p7">{"via1",#N/A,TRUE,"general";"via2",#N/A,TRUE,"general";"via3",#N/A,TRUE,"general"}</definedName>
    <definedName name="____p8" localSheetId="14">{"TAB1",#N/A,TRUE,"GENERAL";"TAB2",#N/A,TRUE,"GENERAL";"TAB3",#N/A,TRUE,"GENERAL";"TAB4",#N/A,TRUE,"GENERAL";"TAB5",#N/A,TRUE,"GENERAL"}</definedName>
    <definedName name="____p8" localSheetId="19">{"TAB1",#N/A,TRUE,"GENERAL";"TAB2",#N/A,TRUE,"GENERAL";"TAB3",#N/A,TRUE,"GENERAL";"TAB4",#N/A,TRUE,"GENERAL";"TAB5",#N/A,TRUE,"GENERAL"}</definedName>
    <definedName name="____p8" localSheetId="20">{"TAB1",#N/A,TRUE,"GENERAL";"TAB2",#N/A,TRUE,"GENERAL";"TAB3",#N/A,TRUE,"GENERAL";"TAB4",#N/A,TRUE,"GENERAL";"TAB5",#N/A,TRUE,"GENERAL"}</definedName>
    <definedName name="____p8" localSheetId="25">{"TAB1",#N/A,TRUE,"GENERAL";"TAB2",#N/A,TRUE,"GENERAL";"TAB3",#N/A,TRUE,"GENERAL";"TAB4",#N/A,TRUE,"GENERAL";"TAB5",#N/A,TRUE,"GENERAL"}</definedName>
    <definedName name="____p8" localSheetId="33">{"TAB1",#N/A,TRUE,"GENERAL";"TAB2",#N/A,TRUE,"GENERAL";"TAB3",#N/A,TRUE,"GENERAL";"TAB4",#N/A,TRUE,"GENERAL";"TAB5",#N/A,TRUE,"GENERAL"}</definedName>
    <definedName name="____p8" localSheetId="34">{"TAB1",#N/A,TRUE,"GENERAL";"TAB2",#N/A,TRUE,"GENERAL";"TAB3",#N/A,TRUE,"GENERAL";"TAB4",#N/A,TRUE,"GENERAL";"TAB5",#N/A,TRUE,"GENERAL"}</definedName>
    <definedName name="____p8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14">{"TAB1",#N/A,TRUE,"GENERAL";"TAB2",#N/A,TRUE,"GENERAL";"TAB3",#N/A,TRUE,"GENERAL";"TAB4",#N/A,TRUE,"GENERAL";"TAB5",#N/A,TRUE,"GENERAL"}</definedName>
    <definedName name="____r" localSheetId="19">{"TAB1",#N/A,TRUE,"GENERAL";"TAB2",#N/A,TRUE,"GENERAL";"TAB3",#N/A,TRUE,"GENERAL";"TAB4",#N/A,TRUE,"GENERAL";"TAB5",#N/A,TRUE,"GENERAL"}</definedName>
    <definedName name="____r" localSheetId="20">{"TAB1",#N/A,TRUE,"GENERAL";"TAB2",#N/A,TRUE,"GENERAL";"TAB3",#N/A,TRUE,"GENERAL";"TAB4",#N/A,TRUE,"GENERAL";"TAB5",#N/A,TRUE,"GENERAL"}</definedName>
    <definedName name="____r" localSheetId="25">{"TAB1",#N/A,TRUE,"GENERAL";"TAB2",#N/A,TRUE,"GENERAL";"TAB3",#N/A,TRUE,"GENERAL";"TAB4",#N/A,TRUE,"GENERAL";"TAB5",#N/A,TRUE,"GENERAL"}</definedName>
    <definedName name="____r" localSheetId="33">{"TAB1",#N/A,TRUE,"GENERAL";"TAB2",#N/A,TRUE,"GENERAL";"TAB3",#N/A,TRUE,"GENERAL";"TAB4",#N/A,TRUE,"GENERAL";"TAB5",#N/A,TRUE,"GENERAL"}</definedName>
    <definedName name="____r" localSheetId="34">{"TAB1",#N/A,TRUE,"GENERAL";"TAB2",#N/A,TRUE,"GENERAL";"TAB3",#N/A,TRUE,"GENERAL";"TAB4",#N/A,TRUE,"GENERAL";"TAB5",#N/A,TRUE,"GENERAL"}</definedName>
    <definedName name="____r">{"TAB1",#N/A,TRUE,"GENERAL";"TAB2",#N/A,TRUE,"GENERAL";"TAB3",#N/A,TRUE,"GENERAL";"TAB4",#N/A,TRUE,"GENERAL";"TAB5",#N/A,TRUE,"GENERAL"}</definedName>
    <definedName name="____r4r" localSheetId="14">{"via1",#N/A,TRUE,"general";"via2",#N/A,TRUE,"general";"via3",#N/A,TRUE,"general"}</definedName>
    <definedName name="____r4r" localSheetId="19">{"via1",#N/A,TRUE,"general";"via2",#N/A,TRUE,"general";"via3",#N/A,TRUE,"general"}</definedName>
    <definedName name="____r4r" localSheetId="20">{"via1",#N/A,TRUE,"general";"via2",#N/A,TRUE,"general";"via3",#N/A,TRUE,"general"}</definedName>
    <definedName name="____r4r" localSheetId="25">{"via1",#N/A,TRUE,"general";"via2",#N/A,TRUE,"general";"via3",#N/A,TRUE,"general"}</definedName>
    <definedName name="____r4r" localSheetId="33">{"via1",#N/A,TRUE,"general";"via2",#N/A,TRUE,"general";"via3",#N/A,TRUE,"general"}</definedName>
    <definedName name="____r4r" localSheetId="34">{"via1",#N/A,TRUE,"general";"via2",#N/A,TRUE,"general";"via3",#N/A,TRUE,"general"}</definedName>
    <definedName name="____r4r">{"via1",#N/A,TRUE,"general";"via2",#N/A,TRUE,"general";"via3",#N/A,TRUE,"general"}</definedName>
    <definedName name="____rc">#REF!</definedName>
    <definedName name="____rtu6" localSheetId="14">{"via1",#N/A,TRUE,"general";"via2",#N/A,TRUE,"general";"via3",#N/A,TRUE,"general"}</definedName>
    <definedName name="____rtu6" localSheetId="19">{"via1",#N/A,TRUE,"general";"via2",#N/A,TRUE,"general";"via3",#N/A,TRUE,"general"}</definedName>
    <definedName name="____rtu6" localSheetId="20">{"via1",#N/A,TRUE,"general";"via2",#N/A,TRUE,"general";"via3",#N/A,TRUE,"general"}</definedName>
    <definedName name="____rtu6" localSheetId="25">{"via1",#N/A,TRUE,"general";"via2",#N/A,TRUE,"general";"via3",#N/A,TRUE,"general"}</definedName>
    <definedName name="____rtu6" localSheetId="33">{"via1",#N/A,TRUE,"general";"via2",#N/A,TRUE,"general";"via3",#N/A,TRUE,"general"}</definedName>
    <definedName name="____rtu6" localSheetId="34">{"via1",#N/A,TRUE,"general";"via2",#N/A,TRUE,"general";"via3",#N/A,TRUE,"general"}</definedName>
    <definedName name="____rtu6">{"via1",#N/A,TRUE,"general";"via2",#N/A,TRUE,"general";"via3",#N/A,TRUE,"general"}</definedName>
    <definedName name="____s1" localSheetId="14">{"via1",#N/A,TRUE,"general";"via2",#N/A,TRUE,"general";"via3",#N/A,TRUE,"general"}</definedName>
    <definedName name="____s1" localSheetId="19">{"via1",#N/A,TRUE,"general";"via2",#N/A,TRUE,"general";"via3",#N/A,TRUE,"general"}</definedName>
    <definedName name="____s1" localSheetId="20">{"via1",#N/A,TRUE,"general";"via2",#N/A,TRUE,"general";"via3",#N/A,TRUE,"general"}</definedName>
    <definedName name="____s1" localSheetId="25">{"via1",#N/A,TRUE,"general";"via2",#N/A,TRUE,"general";"via3",#N/A,TRUE,"general"}</definedName>
    <definedName name="____s1" localSheetId="33">{"via1",#N/A,TRUE,"general";"via2",#N/A,TRUE,"general";"via3",#N/A,TRUE,"general"}</definedName>
    <definedName name="____s1" localSheetId="34">{"via1",#N/A,TRUE,"general";"via2",#N/A,TRUE,"general";"via3",#N/A,TRUE,"general"}</definedName>
    <definedName name="____s1">{"via1",#N/A,TRUE,"general";"via2",#N/A,TRUE,"general";"via3",#N/A,TRUE,"general"}</definedName>
    <definedName name="____s2" localSheetId="14">{"TAB1",#N/A,TRUE,"GENERAL";"TAB2",#N/A,TRUE,"GENERAL";"TAB3",#N/A,TRUE,"GENERAL";"TAB4",#N/A,TRUE,"GENERAL";"TAB5",#N/A,TRUE,"GENERAL"}</definedName>
    <definedName name="____s2" localSheetId="19">{"TAB1",#N/A,TRUE,"GENERAL";"TAB2",#N/A,TRUE,"GENERAL";"TAB3",#N/A,TRUE,"GENERAL";"TAB4",#N/A,TRUE,"GENERAL";"TAB5",#N/A,TRUE,"GENERAL"}</definedName>
    <definedName name="____s2" localSheetId="20">{"TAB1",#N/A,TRUE,"GENERAL";"TAB2",#N/A,TRUE,"GENERAL";"TAB3",#N/A,TRUE,"GENERAL";"TAB4",#N/A,TRUE,"GENERAL";"TAB5",#N/A,TRUE,"GENERAL"}</definedName>
    <definedName name="____s2" localSheetId="25">{"TAB1",#N/A,TRUE,"GENERAL";"TAB2",#N/A,TRUE,"GENERAL";"TAB3",#N/A,TRUE,"GENERAL";"TAB4",#N/A,TRUE,"GENERAL";"TAB5",#N/A,TRUE,"GENERAL"}</definedName>
    <definedName name="____s2" localSheetId="33">{"TAB1",#N/A,TRUE,"GENERAL";"TAB2",#N/A,TRUE,"GENERAL";"TAB3",#N/A,TRUE,"GENERAL";"TAB4",#N/A,TRUE,"GENERAL";"TAB5",#N/A,TRUE,"GENERAL"}</definedName>
    <definedName name="____s2" localSheetId="34">{"TAB1",#N/A,TRUE,"GENERAL";"TAB2",#N/A,TRUE,"GENERAL";"TAB3",#N/A,TRUE,"GENERAL";"TAB4",#N/A,TRUE,"GENERAL";"TAB5",#N/A,TRUE,"GENERAL"}</definedName>
    <definedName name="____s2">{"TAB1",#N/A,TRUE,"GENERAL";"TAB2",#N/A,TRUE,"GENERAL";"TAB3",#N/A,TRUE,"GENERAL";"TAB4",#N/A,TRUE,"GENERAL";"TAB5",#N/A,TRUE,"GENERAL"}</definedName>
    <definedName name="____s3" localSheetId="14">{"TAB1",#N/A,TRUE,"GENERAL";"TAB2",#N/A,TRUE,"GENERAL";"TAB3",#N/A,TRUE,"GENERAL";"TAB4",#N/A,TRUE,"GENERAL";"TAB5",#N/A,TRUE,"GENERAL"}</definedName>
    <definedName name="____s3" localSheetId="19">{"TAB1",#N/A,TRUE,"GENERAL";"TAB2",#N/A,TRUE,"GENERAL";"TAB3",#N/A,TRUE,"GENERAL";"TAB4",#N/A,TRUE,"GENERAL";"TAB5",#N/A,TRUE,"GENERAL"}</definedName>
    <definedName name="____s3" localSheetId="20">{"TAB1",#N/A,TRUE,"GENERAL";"TAB2",#N/A,TRUE,"GENERAL";"TAB3",#N/A,TRUE,"GENERAL";"TAB4",#N/A,TRUE,"GENERAL";"TAB5",#N/A,TRUE,"GENERAL"}</definedName>
    <definedName name="____s3" localSheetId="25">{"TAB1",#N/A,TRUE,"GENERAL";"TAB2",#N/A,TRUE,"GENERAL";"TAB3",#N/A,TRUE,"GENERAL";"TAB4",#N/A,TRUE,"GENERAL";"TAB5",#N/A,TRUE,"GENERAL"}</definedName>
    <definedName name="____s3" localSheetId="33">{"TAB1",#N/A,TRUE,"GENERAL";"TAB2",#N/A,TRUE,"GENERAL";"TAB3",#N/A,TRUE,"GENERAL";"TAB4",#N/A,TRUE,"GENERAL";"TAB5",#N/A,TRUE,"GENERAL"}</definedName>
    <definedName name="____s3" localSheetId="34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 localSheetId="14">{"via1",#N/A,TRUE,"general";"via2",#N/A,TRUE,"general";"via3",#N/A,TRUE,"general"}</definedName>
    <definedName name="____s4" localSheetId="19">{"via1",#N/A,TRUE,"general";"via2",#N/A,TRUE,"general";"via3",#N/A,TRUE,"general"}</definedName>
    <definedName name="____s4" localSheetId="20">{"via1",#N/A,TRUE,"general";"via2",#N/A,TRUE,"general";"via3",#N/A,TRUE,"general"}</definedName>
    <definedName name="____s4" localSheetId="25">{"via1",#N/A,TRUE,"general";"via2",#N/A,TRUE,"general";"via3",#N/A,TRUE,"general"}</definedName>
    <definedName name="____s4" localSheetId="33">{"via1",#N/A,TRUE,"general";"via2",#N/A,TRUE,"general";"via3",#N/A,TRUE,"general"}</definedName>
    <definedName name="____s4" localSheetId="34">{"via1",#N/A,TRUE,"general";"via2",#N/A,TRUE,"general";"via3",#N/A,TRUE,"general"}</definedName>
    <definedName name="____s4">{"via1",#N/A,TRUE,"general";"via2",#N/A,TRUE,"general";"via3",#N/A,TRUE,"general"}</definedName>
    <definedName name="____s5" localSheetId="14">{"via1",#N/A,TRUE,"general";"via2",#N/A,TRUE,"general";"via3",#N/A,TRUE,"general"}</definedName>
    <definedName name="____s5" localSheetId="19">{"via1",#N/A,TRUE,"general";"via2",#N/A,TRUE,"general";"via3",#N/A,TRUE,"general"}</definedName>
    <definedName name="____s5" localSheetId="20">{"via1",#N/A,TRUE,"general";"via2",#N/A,TRUE,"general";"via3",#N/A,TRUE,"general"}</definedName>
    <definedName name="____s5" localSheetId="25">{"via1",#N/A,TRUE,"general";"via2",#N/A,TRUE,"general";"via3",#N/A,TRUE,"general"}</definedName>
    <definedName name="____s5" localSheetId="33">{"via1",#N/A,TRUE,"general";"via2",#N/A,TRUE,"general";"via3",#N/A,TRUE,"general"}</definedName>
    <definedName name="____s5" localSheetId="34">{"via1",#N/A,TRUE,"general";"via2",#N/A,TRUE,"general";"via3",#N/A,TRUE,"general"}</definedName>
    <definedName name="____s5">{"via1",#N/A,TRUE,"general";"via2",#N/A,TRUE,"general";"via3",#N/A,TRUE,"general"}</definedName>
    <definedName name="____s6" localSheetId="14">{"TAB1",#N/A,TRUE,"GENERAL";"TAB2",#N/A,TRUE,"GENERAL";"TAB3",#N/A,TRUE,"GENERAL";"TAB4",#N/A,TRUE,"GENERAL";"TAB5",#N/A,TRUE,"GENERAL"}</definedName>
    <definedName name="____s6" localSheetId="19">{"TAB1",#N/A,TRUE,"GENERAL";"TAB2",#N/A,TRUE,"GENERAL";"TAB3",#N/A,TRUE,"GENERAL";"TAB4",#N/A,TRUE,"GENERAL";"TAB5",#N/A,TRUE,"GENERAL"}</definedName>
    <definedName name="____s6" localSheetId="20">{"TAB1",#N/A,TRUE,"GENERAL";"TAB2",#N/A,TRUE,"GENERAL";"TAB3",#N/A,TRUE,"GENERAL";"TAB4",#N/A,TRUE,"GENERAL";"TAB5",#N/A,TRUE,"GENERAL"}</definedName>
    <definedName name="____s6" localSheetId="25">{"TAB1",#N/A,TRUE,"GENERAL";"TAB2",#N/A,TRUE,"GENERAL";"TAB3",#N/A,TRUE,"GENERAL";"TAB4",#N/A,TRUE,"GENERAL";"TAB5",#N/A,TRUE,"GENERAL"}</definedName>
    <definedName name="____s6" localSheetId="33">{"TAB1",#N/A,TRUE,"GENERAL";"TAB2",#N/A,TRUE,"GENERAL";"TAB3",#N/A,TRUE,"GENERAL";"TAB4",#N/A,TRUE,"GENERAL";"TAB5",#N/A,TRUE,"GENERAL"}</definedName>
    <definedName name="____s6" localSheetId="34">{"TAB1",#N/A,TRUE,"GENERAL";"TAB2",#N/A,TRUE,"GENERAL";"TAB3",#N/A,TRUE,"GENERAL";"TAB4",#N/A,TRUE,"GENERAL";"TAB5",#N/A,TRUE,"GENERAL"}</definedName>
    <definedName name="____s6">{"TAB1",#N/A,TRUE,"GENERAL";"TAB2",#N/A,TRUE,"GENERAL";"TAB3",#N/A,TRUE,"GENERAL";"TAB4",#N/A,TRUE,"GENERAL";"TAB5",#N/A,TRUE,"GENERAL"}</definedName>
    <definedName name="____s7" localSheetId="14">{"via1",#N/A,TRUE,"general";"via2",#N/A,TRUE,"general";"via3",#N/A,TRUE,"general"}</definedName>
    <definedName name="____s7" localSheetId="19">{"via1",#N/A,TRUE,"general";"via2",#N/A,TRUE,"general";"via3",#N/A,TRUE,"general"}</definedName>
    <definedName name="____s7" localSheetId="20">{"via1",#N/A,TRUE,"general";"via2",#N/A,TRUE,"general";"via3",#N/A,TRUE,"general"}</definedName>
    <definedName name="____s7" localSheetId="25">{"via1",#N/A,TRUE,"general";"via2",#N/A,TRUE,"general";"via3",#N/A,TRUE,"general"}</definedName>
    <definedName name="____s7" localSheetId="33">{"via1",#N/A,TRUE,"general";"via2",#N/A,TRUE,"general";"via3",#N/A,TRUE,"general"}</definedName>
    <definedName name="____s7" localSheetId="34">{"via1",#N/A,TRUE,"general";"via2",#N/A,TRUE,"general";"via3",#N/A,TRUE,"general"}</definedName>
    <definedName name="____s7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localSheetId="14">{"TAB1",#N/A,TRUE,"GENERAL";"TAB2",#N/A,TRUE,"GENERAL";"TAB3",#N/A,TRUE,"GENERAL";"TAB4",#N/A,TRUE,"GENERAL";"TAB5",#N/A,TRUE,"GENERAL"}</definedName>
    <definedName name="____t3" localSheetId="19">{"TAB1",#N/A,TRUE,"GENERAL";"TAB2",#N/A,TRUE,"GENERAL";"TAB3",#N/A,TRUE,"GENERAL";"TAB4",#N/A,TRUE,"GENERAL";"TAB5",#N/A,TRUE,"GENERAL"}</definedName>
    <definedName name="____t3" localSheetId="20">{"TAB1",#N/A,TRUE,"GENERAL";"TAB2",#N/A,TRUE,"GENERAL";"TAB3",#N/A,TRUE,"GENERAL";"TAB4",#N/A,TRUE,"GENERAL";"TAB5",#N/A,TRUE,"GENERAL"}</definedName>
    <definedName name="____t3" localSheetId="25">{"TAB1",#N/A,TRUE,"GENERAL";"TAB2",#N/A,TRUE,"GENERAL";"TAB3",#N/A,TRUE,"GENERAL";"TAB4",#N/A,TRUE,"GENERAL";"TAB5",#N/A,TRUE,"GENERAL"}</definedName>
    <definedName name="____t3" localSheetId="33">{"TAB1",#N/A,TRUE,"GENERAL";"TAB2",#N/A,TRUE,"GENERAL";"TAB3",#N/A,TRUE,"GENERAL";"TAB4",#N/A,TRUE,"GENERAL";"TAB5",#N/A,TRUE,"GENERAL"}</definedName>
    <definedName name="____t3" localSheetId="34">{"TAB1",#N/A,TRUE,"GENERAL";"TAB2",#N/A,TRUE,"GENERAL";"TAB3",#N/A,TRUE,"GENERAL";"TAB4",#N/A,TRUE,"GENERAL";"TAB5",#N/A,TRUE,"GENERAL"}</definedName>
    <definedName name="____t3">{"TAB1",#N/A,TRUE,"GENERAL";"TAB2",#N/A,TRUE,"GENERAL";"TAB3",#N/A,TRUE,"GENERAL";"TAB4",#N/A,TRUE,"GENERAL";"TAB5",#N/A,TRUE,"GENERAL"}</definedName>
    <definedName name="____t4" localSheetId="14">{"via1",#N/A,TRUE,"general";"via2",#N/A,TRUE,"general";"via3",#N/A,TRUE,"general"}</definedName>
    <definedName name="____t4" localSheetId="19">{"via1",#N/A,TRUE,"general";"via2",#N/A,TRUE,"general";"via3",#N/A,TRUE,"general"}</definedName>
    <definedName name="____t4" localSheetId="20">{"via1",#N/A,TRUE,"general";"via2",#N/A,TRUE,"general";"via3",#N/A,TRUE,"general"}</definedName>
    <definedName name="____t4" localSheetId="25">{"via1",#N/A,TRUE,"general";"via2",#N/A,TRUE,"general";"via3",#N/A,TRUE,"general"}</definedName>
    <definedName name="____t4" localSheetId="33">{"via1",#N/A,TRUE,"general";"via2",#N/A,TRUE,"general";"via3",#N/A,TRUE,"general"}</definedName>
    <definedName name="____t4" localSheetId="34">{"via1",#N/A,TRUE,"general";"via2",#N/A,TRUE,"general";"via3",#N/A,TRUE,"general"}</definedName>
    <definedName name="____t4">{"via1",#N/A,TRUE,"general";"via2",#N/A,TRUE,"general";"via3",#N/A,TRUE,"general"}</definedName>
    <definedName name="____t5" localSheetId="14">{"TAB1",#N/A,TRUE,"GENERAL";"TAB2",#N/A,TRUE,"GENERAL";"TAB3",#N/A,TRUE,"GENERAL";"TAB4",#N/A,TRUE,"GENERAL";"TAB5",#N/A,TRUE,"GENERAL"}</definedName>
    <definedName name="____t5" localSheetId="19">{"TAB1",#N/A,TRUE,"GENERAL";"TAB2",#N/A,TRUE,"GENERAL";"TAB3",#N/A,TRUE,"GENERAL";"TAB4",#N/A,TRUE,"GENERAL";"TAB5",#N/A,TRUE,"GENERAL"}</definedName>
    <definedName name="____t5" localSheetId="20">{"TAB1",#N/A,TRUE,"GENERAL";"TAB2",#N/A,TRUE,"GENERAL";"TAB3",#N/A,TRUE,"GENERAL";"TAB4",#N/A,TRUE,"GENERAL";"TAB5",#N/A,TRUE,"GENERAL"}</definedName>
    <definedName name="____t5" localSheetId="25">{"TAB1",#N/A,TRUE,"GENERAL";"TAB2",#N/A,TRUE,"GENERAL";"TAB3",#N/A,TRUE,"GENERAL";"TAB4",#N/A,TRUE,"GENERAL";"TAB5",#N/A,TRUE,"GENERAL"}</definedName>
    <definedName name="____t5" localSheetId="33">{"TAB1",#N/A,TRUE,"GENERAL";"TAB2",#N/A,TRUE,"GENERAL";"TAB3",#N/A,TRUE,"GENERAL";"TAB4",#N/A,TRUE,"GENERAL";"TAB5",#N/A,TRUE,"GENERAL"}</definedName>
    <definedName name="____t5" localSheetId="34">{"TAB1",#N/A,TRUE,"GENERAL";"TAB2",#N/A,TRUE,"GENERAL";"TAB3",#N/A,TRUE,"GENERAL";"TAB4",#N/A,TRUE,"GENERAL";"TAB5",#N/A,TRUE,"GENERAL"}</definedName>
    <definedName name="____t5">{"TAB1",#N/A,TRUE,"GENERAL";"TAB2",#N/A,TRUE,"GENERAL";"TAB3",#N/A,TRUE,"GENERAL";"TAB4",#N/A,TRUE,"GENERAL";"TAB5",#N/A,TRUE,"GENERAL"}</definedName>
    <definedName name="____t6" localSheetId="14">{"via1",#N/A,TRUE,"general";"via2",#N/A,TRUE,"general";"via3",#N/A,TRUE,"general"}</definedName>
    <definedName name="____t6" localSheetId="19">{"via1",#N/A,TRUE,"general";"via2",#N/A,TRUE,"general";"via3",#N/A,TRUE,"general"}</definedName>
    <definedName name="____t6" localSheetId="20">{"via1",#N/A,TRUE,"general";"via2",#N/A,TRUE,"general";"via3",#N/A,TRUE,"general"}</definedName>
    <definedName name="____t6" localSheetId="25">{"via1",#N/A,TRUE,"general";"via2",#N/A,TRUE,"general";"via3",#N/A,TRUE,"general"}</definedName>
    <definedName name="____t6" localSheetId="33">{"via1",#N/A,TRUE,"general";"via2",#N/A,TRUE,"general";"via3",#N/A,TRUE,"general"}</definedName>
    <definedName name="____t6" localSheetId="34">{"via1",#N/A,TRUE,"general";"via2",#N/A,TRUE,"general";"via3",#N/A,TRUE,"general"}</definedName>
    <definedName name="____t6">{"via1",#N/A,TRUE,"general";"via2",#N/A,TRUE,"general";"via3",#N/A,TRUE,"general"}</definedName>
    <definedName name="____t66" localSheetId="14">{"TAB1",#N/A,TRUE,"GENERAL";"TAB2",#N/A,TRUE,"GENERAL";"TAB3",#N/A,TRUE,"GENERAL";"TAB4",#N/A,TRUE,"GENERAL";"TAB5",#N/A,TRUE,"GENERAL"}</definedName>
    <definedName name="____t66" localSheetId="19">{"TAB1",#N/A,TRUE,"GENERAL";"TAB2",#N/A,TRUE,"GENERAL";"TAB3",#N/A,TRUE,"GENERAL";"TAB4",#N/A,TRUE,"GENERAL";"TAB5",#N/A,TRUE,"GENERAL"}</definedName>
    <definedName name="____t66" localSheetId="20">{"TAB1",#N/A,TRUE,"GENERAL";"TAB2",#N/A,TRUE,"GENERAL";"TAB3",#N/A,TRUE,"GENERAL";"TAB4",#N/A,TRUE,"GENERAL";"TAB5",#N/A,TRUE,"GENERAL"}</definedName>
    <definedName name="____t66" localSheetId="25">{"TAB1",#N/A,TRUE,"GENERAL";"TAB2",#N/A,TRUE,"GENERAL";"TAB3",#N/A,TRUE,"GENERAL";"TAB4",#N/A,TRUE,"GENERAL";"TAB5",#N/A,TRUE,"GENERAL"}</definedName>
    <definedName name="____t66" localSheetId="33">{"TAB1",#N/A,TRUE,"GENERAL";"TAB2",#N/A,TRUE,"GENERAL";"TAB3",#N/A,TRUE,"GENERAL";"TAB4",#N/A,TRUE,"GENERAL";"TAB5",#N/A,TRUE,"GENERAL"}</definedName>
    <definedName name="____t66" localSheetId="34">{"TAB1",#N/A,TRUE,"GENERAL";"TAB2",#N/A,TRUE,"GENERAL";"TAB3",#N/A,TRUE,"GENERAL";"TAB4",#N/A,TRUE,"GENERAL";"TAB5",#N/A,TRUE,"GENERAL"}</definedName>
    <definedName name="____t66">{"TAB1",#N/A,TRUE,"GENERAL";"TAB2",#N/A,TRUE,"GENERAL";"TAB3",#N/A,TRUE,"GENERAL";"TAB4",#N/A,TRUE,"GENERAL";"TAB5",#N/A,TRUE,"GENERAL"}</definedName>
    <definedName name="____t7" localSheetId="14">{"via1",#N/A,TRUE,"general";"via2",#N/A,TRUE,"general";"via3",#N/A,TRUE,"general"}</definedName>
    <definedName name="____t7" localSheetId="19">{"via1",#N/A,TRUE,"general";"via2",#N/A,TRUE,"general";"via3",#N/A,TRUE,"general"}</definedName>
    <definedName name="____t7" localSheetId="20">{"via1",#N/A,TRUE,"general";"via2",#N/A,TRUE,"general";"via3",#N/A,TRUE,"general"}</definedName>
    <definedName name="____t7" localSheetId="25">{"via1",#N/A,TRUE,"general";"via2",#N/A,TRUE,"general";"via3",#N/A,TRUE,"general"}</definedName>
    <definedName name="____t7" localSheetId="33">{"via1",#N/A,TRUE,"general";"via2",#N/A,TRUE,"general";"via3",#N/A,TRUE,"general"}</definedName>
    <definedName name="____t7" localSheetId="34">{"via1",#N/A,TRUE,"general";"via2",#N/A,TRUE,"general";"via3",#N/A,TRUE,"general"}</definedName>
    <definedName name="____t7">{"via1",#N/A,TRUE,"general";"via2",#N/A,TRUE,"general";"via3",#N/A,TRUE,"general"}</definedName>
    <definedName name="____t77" localSheetId="14">{"TAB1",#N/A,TRUE,"GENERAL";"TAB2",#N/A,TRUE,"GENERAL";"TAB3",#N/A,TRUE,"GENERAL";"TAB4",#N/A,TRUE,"GENERAL";"TAB5",#N/A,TRUE,"GENERAL"}</definedName>
    <definedName name="____t77" localSheetId="19">{"TAB1",#N/A,TRUE,"GENERAL";"TAB2",#N/A,TRUE,"GENERAL";"TAB3",#N/A,TRUE,"GENERAL";"TAB4",#N/A,TRUE,"GENERAL";"TAB5",#N/A,TRUE,"GENERAL"}</definedName>
    <definedName name="____t77" localSheetId="20">{"TAB1",#N/A,TRUE,"GENERAL";"TAB2",#N/A,TRUE,"GENERAL";"TAB3",#N/A,TRUE,"GENERAL";"TAB4",#N/A,TRUE,"GENERAL";"TAB5",#N/A,TRUE,"GENERAL"}</definedName>
    <definedName name="____t77" localSheetId="25">{"TAB1",#N/A,TRUE,"GENERAL";"TAB2",#N/A,TRUE,"GENERAL";"TAB3",#N/A,TRUE,"GENERAL";"TAB4",#N/A,TRUE,"GENERAL";"TAB5",#N/A,TRUE,"GENERAL"}</definedName>
    <definedName name="____t77" localSheetId="33">{"TAB1",#N/A,TRUE,"GENERAL";"TAB2",#N/A,TRUE,"GENERAL";"TAB3",#N/A,TRUE,"GENERAL";"TAB4",#N/A,TRUE,"GENERAL";"TAB5",#N/A,TRUE,"GENERAL"}</definedName>
    <definedName name="____t77" localSheetId="34">{"TAB1",#N/A,TRUE,"GENERAL";"TAB2",#N/A,TRUE,"GENERAL";"TAB3",#N/A,TRUE,"GENERAL";"TAB4",#N/A,TRUE,"GENERAL";"TAB5",#N/A,TRUE,"GENERAL"}</definedName>
    <definedName name="____t77">{"TAB1",#N/A,TRUE,"GENERAL";"TAB2",#N/A,TRUE,"GENERAL";"TAB3",#N/A,TRUE,"GENERAL";"TAB4",#N/A,TRUE,"GENERAL";"TAB5",#N/A,TRUE,"GENERAL"}</definedName>
    <definedName name="____t8" localSheetId="14">{"TAB1",#N/A,TRUE,"GENERAL";"TAB2",#N/A,TRUE,"GENERAL";"TAB3",#N/A,TRUE,"GENERAL";"TAB4",#N/A,TRUE,"GENERAL";"TAB5",#N/A,TRUE,"GENERAL"}</definedName>
    <definedName name="____t8" localSheetId="19">{"TAB1",#N/A,TRUE,"GENERAL";"TAB2",#N/A,TRUE,"GENERAL";"TAB3",#N/A,TRUE,"GENERAL";"TAB4",#N/A,TRUE,"GENERAL";"TAB5",#N/A,TRUE,"GENERAL"}</definedName>
    <definedName name="____t8" localSheetId="20">{"TAB1",#N/A,TRUE,"GENERAL";"TAB2",#N/A,TRUE,"GENERAL";"TAB3",#N/A,TRUE,"GENERAL";"TAB4",#N/A,TRUE,"GENERAL";"TAB5",#N/A,TRUE,"GENERAL"}</definedName>
    <definedName name="____t8" localSheetId="25">{"TAB1",#N/A,TRUE,"GENERAL";"TAB2",#N/A,TRUE,"GENERAL";"TAB3",#N/A,TRUE,"GENERAL";"TAB4",#N/A,TRUE,"GENERAL";"TAB5",#N/A,TRUE,"GENERAL"}</definedName>
    <definedName name="____t8" localSheetId="33">{"TAB1",#N/A,TRUE,"GENERAL";"TAB2",#N/A,TRUE,"GENERAL";"TAB3",#N/A,TRUE,"GENERAL";"TAB4",#N/A,TRUE,"GENERAL";"TAB5",#N/A,TRUE,"GENERAL"}</definedName>
    <definedName name="____t8" localSheetId="34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 localSheetId="14">{"via1",#N/A,TRUE,"general";"via2",#N/A,TRUE,"general";"via3",#N/A,TRUE,"general"}</definedName>
    <definedName name="____t88" localSheetId="19">{"via1",#N/A,TRUE,"general";"via2",#N/A,TRUE,"general";"via3",#N/A,TRUE,"general"}</definedName>
    <definedName name="____t88" localSheetId="20">{"via1",#N/A,TRUE,"general";"via2",#N/A,TRUE,"general";"via3",#N/A,TRUE,"general"}</definedName>
    <definedName name="____t88" localSheetId="25">{"via1",#N/A,TRUE,"general";"via2",#N/A,TRUE,"general";"via3",#N/A,TRUE,"general"}</definedName>
    <definedName name="____t88" localSheetId="33">{"via1",#N/A,TRUE,"general";"via2",#N/A,TRUE,"general";"via3",#N/A,TRUE,"general"}</definedName>
    <definedName name="____t88" localSheetId="34">{"via1",#N/A,TRUE,"general";"via2",#N/A,TRUE,"general";"via3",#N/A,TRUE,"general"}</definedName>
    <definedName name="____t88">{"via1",#N/A,TRUE,"general";"via2",#N/A,TRUE,"general";"via3",#N/A,TRUE,"general"}</definedName>
    <definedName name="____t9" localSheetId="14">{"TAB1",#N/A,TRUE,"GENERAL";"TAB2",#N/A,TRUE,"GENERAL";"TAB3",#N/A,TRUE,"GENERAL";"TAB4",#N/A,TRUE,"GENERAL";"TAB5",#N/A,TRUE,"GENERAL"}</definedName>
    <definedName name="____t9" localSheetId="19">{"TAB1",#N/A,TRUE,"GENERAL";"TAB2",#N/A,TRUE,"GENERAL";"TAB3",#N/A,TRUE,"GENERAL";"TAB4",#N/A,TRUE,"GENERAL";"TAB5",#N/A,TRUE,"GENERAL"}</definedName>
    <definedName name="____t9" localSheetId="20">{"TAB1",#N/A,TRUE,"GENERAL";"TAB2",#N/A,TRUE,"GENERAL";"TAB3",#N/A,TRUE,"GENERAL";"TAB4",#N/A,TRUE,"GENERAL";"TAB5",#N/A,TRUE,"GENERAL"}</definedName>
    <definedName name="____t9" localSheetId="25">{"TAB1",#N/A,TRUE,"GENERAL";"TAB2",#N/A,TRUE,"GENERAL";"TAB3",#N/A,TRUE,"GENERAL";"TAB4",#N/A,TRUE,"GENERAL";"TAB5",#N/A,TRUE,"GENERAL"}</definedName>
    <definedName name="____t9" localSheetId="33">{"TAB1",#N/A,TRUE,"GENERAL";"TAB2",#N/A,TRUE,"GENERAL";"TAB3",#N/A,TRUE,"GENERAL";"TAB4",#N/A,TRUE,"GENERAL";"TAB5",#N/A,TRUE,"GENERAL"}</definedName>
    <definedName name="____t9" localSheetId="34">{"TAB1",#N/A,TRUE,"GENERAL";"TAB2",#N/A,TRUE,"GENERAL";"TAB3",#N/A,TRUE,"GENERAL";"TAB4",#N/A,TRUE,"GENERAL";"TAB5",#N/A,TRUE,"GENERAL"}</definedName>
    <definedName name="____t9">{"TAB1",#N/A,TRUE,"GENERAL";"TAB2",#N/A,TRUE,"GENERAL";"TAB3",#N/A,TRUE,"GENERAL";"TAB4",#N/A,TRUE,"GENERAL";"TAB5",#N/A,TRUE,"GENERAL"}</definedName>
    <definedName name="____t99" localSheetId="14">{"via1",#N/A,TRUE,"general";"via2",#N/A,TRUE,"general";"via3",#N/A,TRUE,"general"}</definedName>
    <definedName name="____t99" localSheetId="19">{"via1",#N/A,TRUE,"general";"via2",#N/A,TRUE,"general";"via3",#N/A,TRUE,"general"}</definedName>
    <definedName name="____t99" localSheetId="20">{"via1",#N/A,TRUE,"general";"via2",#N/A,TRUE,"general";"via3",#N/A,TRUE,"general"}</definedName>
    <definedName name="____t99" localSheetId="25">{"via1",#N/A,TRUE,"general";"via2",#N/A,TRUE,"general";"via3",#N/A,TRUE,"general"}</definedName>
    <definedName name="____t99" localSheetId="33">{"via1",#N/A,TRUE,"general";"via2",#N/A,TRUE,"general";"via3",#N/A,TRUE,"general"}</definedName>
    <definedName name="____t99" localSheetId="34">{"via1",#N/A,TRUE,"general";"via2",#N/A,TRUE,"general";"via3",#N/A,TRUE,"general"}</definedName>
    <definedName name="____t99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14">{"TAB1",#N/A,TRUE,"GENERAL";"TAB2",#N/A,TRUE,"GENERAL";"TAB3",#N/A,TRUE,"GENERAL";"TAB4",#N/A,TRUE,"GENERAL";"TAB5",#N/A,TRUE,"GENERAL"}</definedName>
    <definedName name="____u4" localSheetId="19">{"TAB1",#N/A,TRUE,"GENERAL";"TAB2",#N/A,TRUE,"GENERAL";"TAB3",#N/A,TRUE,"GENERAL";"TAB4",#N/A,TRUE,"GENERAL";"TAB5",#N/A,TRUE,"GENERAL"}</definedName>
    <definedName name="____u4" localSheetId="20">{"TAB1",#N/A,TRUE,"GENERAL";"TAB2",#N/A,TRUE,"GENERAL";"TAB3",#N/A,TRUE,"GENERAL";"TAB4",#N/A,TRUE,"GENERAL";"TAB5",#N/A,TRUE,"GENERAL"}</definedName>
    <definedName name="____u4" localSheetId="25">{"TAB1",#N/A,TRUE,"GENERAL";"TAB2",#N/A,TRUE,"GENERAL";"TAB3",#N/A,TRUE,"GENERAL";"TAB4",#N/A,TRUE,"GENERAL";"TAB5",#N/A,TRUE,"GENERAL"}</definedName>
    <definedName name="____u4" localSheetId="33">{"TAB1",#N/A,TRUE,"GENERAL";"TAB2",#N/A,TRUE,"GENERAL";"TAB3",#N/A,TRUE,"GENERAL";"TAB4",#N/A,TRUE,"GENERAL";"TAB5",#N/A,TRUE,"GENERAL"}</definedName>
    <definedName name="____u4" localSheetId="34">{"TAB1",#N/A,TRUE,"GENERAL";"TAB2",#N/A,TRUE,"GENERAL";"TAB3",#N/A,TRUE,"GENERAL";"TAB4",#N/A,TRUE,"GENERAL";"TAB5",#N/A,TRUE,"GENERAL"}</definedName>
    <definedName name="____u4">{"TAB1",#N/A,TRUE,"GENERAL";"TAB2",#N/A,TRUE,"GENERAL";"TAB3",#N/A,TRUE,"GENERAL";"TAB4",#N/A,TRUE,"GENERAL";"TAB5",#N/A,TRUE,"GENERAL"}</definedName>
    <definedName name="____u5" localSheetId="14">{"TAB1",#N/A,TRUE,"GENERAL";"TAB2",#N/A,TRUE,"GENERAL";"TAB3",#N/A,TRUE,"GENERAL";"TAB4",#N/A,TRUE,"GENERAL";"TAB5",#N/A,TRUE,"GENERAL"}</definedName>
    <definedName name="____u5" localSheetId="19">{"TAB1",#N/A,TRUE,"GENERAL";"TAB2",#N/A,TRUE,"GENERAL";"TAB3",#N/A,TRUE,"GENERAL";"TAB4",#N/A,TRUE,"GENERAL";"TAB5",#N/A,TRUE,"GENERAL"}</definedName>
    <definedName name="____u5" localSheetId="20">{"TAB1",#N/A,TRUE,"GENERAL";"TAB2",#N/A,TRUE,"GENERAL";"TAB3",#N/A,TRUE,"GENERAL";"TAB4",#N/A,TRUE,"GENERAL";"TAB5",#N/A,TRUE,"GENERAL"}</definedName>
    <definedName name="____u5" localSheetId="25">{"TAB1",#N/A,TRUE,"GENERAL";"TAB2",#N/A,TRUE,"GENERAL";"TAB3",#N/A,TRUE,"GENERAL";"TAB4",#N/A,TRUE,"GENERAL";"TAB5",#N/A,TRUE,"GENERAL"}</definedName>
    <definedName name="____u5" localSheetId="33">{"TAB1",#N/A,TRUE,"GENERAL";"TAB2",#N/A,TRUE,"GENERAL";"TAB3",#N/A,TRUE,"GENERAL";"TAB4",#N/A,TRUE,"GENERAL";"TAB5",#N/A,TRUE,"GENERAL"}</definedName>
    <definedName name="____u5" localSheetId="3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 localSheetId="14">{"TAB1",#N/A,TRUE,"GENERAL";"TAB2",#N/A,TRUE,"GENERAL";"TAB3",#N/A,TRUE,"GENERAL";"TAB4",#N/A,TRUE,"GENERAL";"TAB5",#N/A,TRUE,"GENERAL"}</definedName>
    <definedName name="____u6" localSheetId="19">{"TAB1",#N/A,TRUE,"GENERAL";"TAB2",#N/A,TRUE,"GENERAL";"TAB3",#N/A,TRUE,"GENERAL";"TAB4",#N/A,TRUE,"GENERAL";"TAB5",#N/A,TRUE,"GENERAL"}</definedName>
    <definedName name="____u6" localSheetId="20">{"TAB1",#N/A,TRUE,"GENERAL";"TAB2",#N/A,TRUE,"GENERAL";"TAB3",#N/A,TRUE,"GENERAL";"TAB4",#N/A,TRUE,"GENERAL";"TAB5",#N/A,TRUE,"GENERAL"}</definedName>
    <definedName name="____u6" localSheetId="25">{"TAB1",#N/A,TRUE,"GENERAL";"TAB2",#N/A,TRUE,"GENERAL";"TAB3",#N/A,TRUE,"GENERAL";"TAB4",#N/A,TRUE,"GENERAL";"TAB5",#N/A,TRUE,"GENERAL"}</definedName>
    <definedName name="____u6" localSheetId="33">{"TAB1",#N/A,TRUE,"GENERAL";"TAB2",#N/A,TRUE,"GENERAL";"TAB3",#N/A,TRUE,"GENERAL";"TAB4",#N/A,TRUE,"GENERAL";"TAB5",#N/A,TRUE,"GENERAL"}</definedName>
    <definedName name="____u6" localSheetId="34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 localSheetId="14">{"via1",#N/A,TRUE,"general";"via2",#N/A,TRUE,"general";"via3",#N/A,TRUE,"general"}</definedName>
    <definedName name="____u7" localSheetId="19">{"via1",#N/A,TRUE,"general";"via2",#N/A,TRUE,"general";"via3",#N/A,TRUE,"general"}</definedName>
    <definedName name="____u7" localSheetId="20">{"via1",#N/A,TRUE,"general";"via2",#N/A,TRUE,"general";"via3",#N/A,TRUE,"general"}</definedName>
    <definedName name="____u7" localSheetId="25">{"via1",#N/A,TRUE,"general";"via2",#N/A,TRUE,"general";"via3",#N/A,TRUE,"general"}</definedName>
    <definedName name="____u7" localSheetId="33">{"via1",#N/A,TRUE,"general";"via2",#N/A,TRUE,"general";"via3",#N/A,TRUE,"general"}</definedName>
    <definedName name="____u7" localSheetId="34">{"via1",#N/A,TRUE,"general";"via2",#N/A,TRUE,"general";"via3",#N/A,TRUE,"general"}</definedName>
    <definedName name="____u7">{"via1",#N/A,TRUE,"general";"via2",#N/A,TRUE,"general";"via3",#N/A,TRUE,"general"}</definedName>
    <definedName name="____u8" localSheetId="14">{"TAB1",#N/A,TRUE,"GENERAL";"TAB2",#N/A,TRUE,"GENERAL";"TAB3",#N/A,TRUE,"GENERAL";"TAB4",#N/A,TRUE,"GENERAL";"TAB5",#N/A,TRUE,"GENERAL"}</definedName>
    <definedName name="____u8" localSheetId="19">{"TAB1",#N/A,TRUE,"GENERAL";"TAB2",#N/A,TRUE,"GENERAL";"TAB3",#N/A,TRUE,"GENERAL";"TAB4",#N/A,TRUE,"GENERAL";"TAB5",#N/A,TRUE,"GENERAL"}</definedName>
    <definedName name="____u8" localSheetId="20">{"TAB1",#N/A,TRUE,"GENERAL";"TAB2",#N/A,TRUE,"GENERAL";"TAB3",#N/A,TRUE,"GENERAL";"TAB4",#N/A,TRUE,"GENERAL";"TAB5",#N/A,TRUE,"GENERAL"}</definedName>
    <definedName name="____u8" localSheetId="25">{"TAB1",#N/A,TRUE,"GENERAL";"TAB2",#N/A,TRUE,"GENERAL";"TAB3",#N/A,TRUE,"GENERAL";"TAB4",#N/A,TRUE,"GENERAL";"TAB5",#N/A,TRUE,"GENERAL"}</definedName>
    <definedName name="____u8" localSheetId="33">{"TAB1",#N/A,TRUE,"GENERAL";"TAB2",#N/A,TRUE,"GENERAL";"TAB3",#N/A,TRUE,"GENERAL";"TAB4",#N/A,TRUE,"GENERAL";"TAB5",#N/A,TRUE,"GENERAL"}</definedName>
    <definedName name="____u8" localSheetId="34">{"TAB1",#N/A,TRUE,"GENERAL";"TAB2",#N/A,TRUE,"GENERAL";"TAB3",#N/A,TRUE,"GENERAL";"TAB4",#N/A,TRUE,"GENERAL";"TAB5",#N/A,TRUE,"GENERAL"}</definedName>
    <definedName name="____u8">{"TAB1",#N/A,TRUE,"GENERAL";"TAB2",#N/A,TRUE,"GENERAL";"TAB3",#N/A,TRUE,"GENERAL";"TAB4",#N/A,TRUE,"GENERAL";"TAB5",#N/A,TRUE,"GENERAL"}</definedName>
    <definedName name="____u9" localSheetId="14">{"TAB1",#N/A,TRUE,"GENERAL";"TAB2",#N/A,TRUE,"GENERAL";"TAB3",#N/A,TRUE,"GENERAL";"TAB4",#N/A,TRUE,"GENERAL";"TAB5",#N/A,TRUE,"GENERAL"}</definedName>
    <definedName name="____u9" localSheetId="19">{"TAB1",#N/A,TRUE,"GENERAL";"TAB2",#N/A,TRUE,"GENERAL";"TAB3",#N/A,TRUE,"GENERAL";"TAB4",#N/A,TRUE,"GENERAL";"TAB5",#N/A,TRUE,"GENERAL"}</definedName>
    <definedName name="____u9" localSheetId="20">{"TAB1",#N/A,TRUE,"GENERAL";"TAB2",#N/A,TRUE,"GENERAL";"TAB3",#N/A,TRUE,"GENERAL";"TAB4",#N/A,TRUE,"GENERAL";"TAB5",#N/A,TRUE,"GENERAL"}</definedName>
    <definedName name="____u9" localSheetId="25">{"TAB1",#N/A,TRUE,"GENERAL";"TAB2",#N/A,TRUE,"GENERAL";"TAB3",#N/A,TRUE,"GENERAL";"TAB4",#N/A,TRUE,"GENERAL";"TAB5",#N/A,TRUE,"GENERAL"}</definedName>
    <definedName name="____u9" localSheetId="33">{"TAB1",#N/A,TRUE,"GENERAL";"TAB2",#N/A,TRUE,"GENERAL";"TAB3",#N/A,TRUE,"GENERAL";"TAB4",#N/A,TRUE,"GENERAL";"TAB5",#N/A,TRUE,"GENERAL"}</definedName>
    <definedName name="____u9" localSheetId="34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 localSheetId="14">{"TAB1",#N/A,TRUE,"GENERAL";"TAB2",#N/A,TRUE,"GENERAL";"TAB3",#N/A,TRUE,"GENERAL";"TAB4",#N/A,TRUE,"GENERAL";"TAB5",#N/A,TRUE,"GENERAL"}</definedName>
    <definedName name="____ur7" localSheetId="19">{"TAB1",#N/A,TRUE,"GENERAL";"TAB2",#N/A,TRUE,"GENERAL";"TAB3",#N/A,TRUE,"GENERAL";"TAB4",#N/A,TRUE,"GENERAL";"TAB5",#N/A,TRUE,"GENERAL"}</definedName>
    <definedName name="____ur7" localSheetId="20">{"TAB1",#N/A,TRUE,"GENERAL";"TAB2",#N/A,TRUE,"GENERAL";"TAB3",#N/A,TRUE,"GENERAL";"TAB4",#N/A,TRUE,"GENERAL";"TAB5",#N/A,TRUE,"GENERAL"}</definedName>
    <definedName name="____ur7" localSheetId="25">{"TAB1",#N/A,TRUE,"GENERAL";"TAB2",#N/A,TRUE,"GENERAL";"TAB3",#N/A,TRUE,"GENERAL";"TAB4",#N/A,TRUE,"GENERAL";"TAB5",#N/A,TRUE,"GENERAL"}</definedName>
    <definedName name="____ur7" localSheetId="33">{"TAB1",#N/A,TRUE,"GENERAL";"TAB2",#N/A,TRUE,"GENERAL";"TAB3",#N/A,TRUE,"GENERAL";"TAB4",#N/A,TRUE,"GENERAL";"TAB5",#N/A,TRUE,"GENERAL"}</definedName>
    <definedName name="____ur7" localSheetId="34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 localSheetId="14">IF('2.1'!____v8,[0]!Header_Row+'2.1'!____v4,[0]!Header_Row)</definedName>
    <definedName name="____v1" localSheetId="19">IF('2.6'!____v8,[0]!Header_Row+'2.6'!____v4,[0]!Header_Row)</definedName>
    <definedName name="____v1" localSheetId="20">IF('2.7'!____v8,[0]!Header_Row+'2.7'!____v4,[0]!Header_Row)</definedName>
    <definedName name="____v1" localSheetId="25">IF('3.5'!____v8,[0]!Header_Row+'3.5'!____v4,[0]!Header_Row)</definedName>
    <definedName name="____v1" localSheetId="33">IF('4.8'!____v8,[0]!Header_Row+'4.8'!____v4,[0]!Header_Row)</definedName>
    <definedName name="____v1" localSheetId="34">IF('5.1'!____v8,[0]!Header_Row+'5.1'!____v4,[0]!Header_Row)</definedName>
    <definedName name="____v1">IF([0]!____v8,[0]!Header_Row+[0]!____v4,[0]!Header_Row)</definedName>
    <definedName name="____v2" localSheetId="14">{"via1",#N/A,TRUE,"general";"via2",#N/A,TRUE,"general";"via3",#N/A,TRUE,"general"}</definedName>
    <definedName name="____v2" localSheetId="19">{"via1",#N/A,TRUE,"general";"via2",#N/A,TRUE,"general";"via3",#N/A,TRUE,"general"}</definedName>
    <definedName name="____v2" localSheetId="20">{"via1",#N/A,TRUE,"general";"via2",#N/A,TRUE,"general";"via3",#N/A,TRUE,"general"}</definedName>
    <definedName name="____v2" localSheetId="25">{"via1",#N/A,TRUE,"general";"via2",#N/A,TRUE,"general";"via3",#N/A,TRUE,"general"}</definedName>
    <definedName name="____v2" localSheetId="33">{"via1",#N/A,TRUE,"general";"via2",#N/A,TRUE,"general";"via3",#N/A,TRUE,"general"}</definedName>
    <definedName name="____v2" localSheetId="34">{"via1",#N/A,TRUE,"general";"via2",#N/A,TRUE,"general";"via3",#N/A,TRUE,"general"}</definedName>
    <definedName name="____v2">{"via1",#N/A,TRUE,"general";"via2",#N/A,TRUE,"general";"via3",#N/A,TRUE,"general"}</definedName>
    <definedName name="____v3" localSheetId="14">{"TAB1",#N/A,TRUE,"GENERAL";"TAB2",#N/A,TRUE,"GENERAL";"TAB3",#N/A,TRUE,"GENERAL";"TAB4",#N/A,TRUE,"GENERAL";"TAB5",#N/A,TRUE,"GENERAL"}</definedName>
    <definedName name="____v3" localSheetId="19">{"TAB1",#N/A,TRUE,"GENERAL";"TAB2",#N/A,TRUE,"GENERAL";"TAB3",#N/A,TRUE,"GENERAL";"TAB4",#N/A,TRUE,"GENERAL";"TAB5",#N/A,TRUE,"GENERAL"}</definedName>
    <definedName name="____v3" localSheetId="20">{"TAB1",#N/A,TRUE,"GENERAL";"TAB2",#N/A,TRUE,"GENERAL";"TAB3",#N/A,TRUE,"GENERAL";"TAB4",#N/A,TRUE,"GENERAL";"TAB5",#N/A,TRUE,"GENERAL"}</definedName>
    <definedName name="____v3" localSheetId="25">{"TAB1",#N/A,TRUE,"GENERAL";"TAB2",#N/A,TRUE,"GENERAL";"TAB3",#N/A,TRUE,"GENERAL";"TAB4",#N/A,TRUE,"GENERAL";"TAB5",#N/A,TRUE,"GENERAL"}</definedName>
    <definedName name="____v3" localSheetId="33">{"TAB1",#N/A,TRUE,"GENERAL";"TAB2",#N/A,TRUE,"GENERAL";"TAB3",#N/A,TRUE,"GENERAL";"TAB4",#N/A,TRUE,"GENERAL";"TAB5",#N/A,TRUE,"GENERAL"}</definedName>
    <definedName name="____v3" localSheetId="34">{"TAB1",#N/A,TRUE,"GENERAL";"TAB2",#N/A,TRUE,"GENERAL";"TAB3",#N/A,TRUE,"GENERAL";"TAB4",#N/A,TRUE,"GENERAL";"TAB5",#N/A,TRUE,"GENERAL"}</definedName>
    <definedName name="____v3">{"TAB1",#N/A,TRUE,"GENERAL";"TAB2",#N/A,TRUE,"GENERAL";"TAB3",#N/A,TRUE,"GENERAL";"TAB4",#N/A,TRUE,"GENERAL";"TAB5",#N/A,TRUE,"GENERAL"}</definedName>
    <definedName name="____v4" localSheetId="14">{"TAB1",#N/A,TRUE,"GENERAL";"TAB2",#N/A,TRUE,"GENERAL";"TAB3",#N/A,TRUE,"GENERAL";"TAB4",#N/A,TRUE,"GENERAL";"TAB5",#N/A,TRUE,"GENERAL"}</definedName>
    <definedName name="____v4" localSheetId="19">{"TAB1",#N/A,TRUE,"GENERAL";"TAB2",#N/A,TRUE,"GENERAL";"TAB3",#N/A,TRUE,"GENERAL";"TAB4",#N/A,TRUE,"GENERAL";"TAB5",#N/A,TRUE,"GENERAL"}</definedName>
    <definedName name="____v4" localSheetId="20">{"TAB1",#N/A,TRUE,"GENERAL";"TAB2",#N/A,TRUE,"GENERAL";"TAB3",#N/A,TRUE,"GENERAL";"TAB4",#N/A,TRUE,"GENERAL";"TAB5",#N/A,TRUE,"GENERAL"}</definedName>
    <definedName name="____v4" localSheetId="25">{"TAB1",#N/A,TRUE,"GENERAL";"TAB2",#N/A,TRUE,"GENERAL";"TAB3",#N/A,TRUE,"GENERAL";"TAB4",#N/A,TRUE,"GENERAL";"TAB5",#N/A,TRUE,"GENERAL"}</definedName>
    <definedName name="____v4" localSheetId="33">{"TAB1",#N/A,TRUE,"GENERAL";"TAB2",#N/A,TRUE,"GENERAL";"TAB3",#N/A,TRUE,"GENERAL";"TAB4",#N/A,TRUE,"GENERAL";"TAB5",#N/A,TRUE,"GENERAL"}</definedName>
    <definedName name="____v4" localSheetId="34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 localSheetId="14">{"TAB1",#N/A,TRUE,"GENERAL";"TAB2",#N/A,TRUE,"GENERAL";"TAB3",#N/A,TRUE,"GENERAL";"TAB4",#N/A,TRUE,"GENERAL";"TAB5",#N/A,TRUE,"GENERAL"}</definedName>
    <definedName name="____v5" localSheetId="19">{"TAB1",#N/A,TRUE,"GENERAL";"TAB2",#N/A,TRUE,"GENERAL";"TAB3",#N/A,TRUE,"GENERAL";"TAB4",#N/A,TRUE,"GENERAL";"TAB5",#N/A,TRUE,"GENERAL"}</definedName>
    <definedName name="____v5" localSheetId="20">{"TAB1",#N/A,TRUE,"GENERAL";"TAB2",#N/A,TRUE,"GENERAL";"TAB3",#N/A,TRUE,"GENERAL";"TAB4",#N/A,TRUE,"GENERAL";"TAB5",#N/A,TRUE,"GENERAL"}</definedName>
    <definedName name="____v5" localSheetId="25">{"TAB1",#N/A,TRUE,"GENERAL";"TAB2",#N/A,TRUE,"GENERAL";"TAB3",#N/A,TRUE,"GENERAL";"TAB4",#N/A,TRUE,"GENERAL";"TAB5",#N/A,TRUE,"GENERAL"}</definedName>
    <definedName name="____v5" localSheetId="33">{"TAB1",#N/A,TRUE,"GENERAL";"TAB2",#N/A,TRUE,"GENERAL";"TAB3",#N/A,TRUE,"GENERAL";"TAB4",#N/A,TRUE,"GENERAL";"TAB5",#N/A,TRUE,"GENERAL"}</definedName>
    <definedName name="____v5" localSheetId="3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 localSheetId="14">{"TAB1",#N/A,TRUE,"GENERAL";"TAB2",#N/A,TRUE,"GENERAL";"TAB3",#N/A,TRUE,"GENERAL";"TAB4",#N/A,TRUE,"GENERAL";"TAB5",#N/A,TRUE,"GENERAL"}</definedName>
    <definedName name="____v6" localSheetId="19">{"TAB1",#N/A,TRUE,"GENERAL";"TAB2",#N/A,TRUE,"GENERAL";"TAB3",#N/A,TRUE,"GENERAL";"TAB4",#N/A,TRUE,"GENERAL";"TAB5",#N/A,TRUE,"GENERAL"}</definedName>
    <definedName name="____v6" localSheetId="20">{"TAB1",#N/A,TRUE,"GENERAL";"TAB2",#N/A,TRUE,"GENERAL";"TAB3",#N/A,TRUE,"GENERAL";"TAB4",#N/A,TRUE,"GENERAL";"TAB5",#N/A,TRUE,"GENERAL"}</definedName>
    <definedName name="____v6" localSheetId="25">{"TAB1",#N/A,TRUE,"GENERAL";"TAB2",#N/A,TRUE,"GENERAL";"TAB3",#N/A,TRUE,"GENERAL";"TAB4",#N/A,TRUE,"GENERAL";"TAB5",#N/A,TRUE,"GENERAL"}</definedName>
    <definedName name="____v6" localSheetId="33">{"TAB1",#N/A,TRUE,"GENERAL";"TAB2",#N/A,TRUE,"GENERAL";"TAB3",#N/A,TRUE,"GENERAL";"TAB4",#N/A,TRUE,"GENERAL";"TAB5",#N/A,TRUE,"GENERAL"}</definedName>
    <definedName name="____v6" localSheetId="34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 localSheetId="14">{"via1",#N/A,TRUE,"general";"via2",#N/A,TRUE,"general";"via3",#N/A,TRUE,"general"}</definedName>
    <definedName name="____v7" localSheetId="19">{"via1",#N/A,TRUE,"general";"via2",#N/A,TRUE,"general";"via3",#N/A,TRUE,"general"}</definedName>
    <definedName name="____v7" localSheetId="20">{"via1",#N/A,TRUE,"general";"via2",#N/A,TRUE,"general";"via3",#N/A,TRUE,"general"}</definedName>
    <definedName name="____v7" localSheetId="25">{"via1",#N/A,TRUE,"general";"via2",#N/A,TRUE,"general";"via3",#N/A,TRUE,"general"}</definedName>
    <definedName name="____v7" localSheetId="33">{"via1",#N/A,TRUE,"general";"via2",#N/A,TRUE,"general";"via3",#N/A,TRUE,"general"}</definedName>
    <definedName name="____v7" localSheetId="34">{"via1",#N/A,TRUE,"general";"via2",#N/A,TRUE,"general";"via3",#N/A,TRUE,"general"}</definedName>
    <definedName name="____v7">{"via1",#N/A,TRUE,"general";"via2",#N/A,TRUE,"general";"via3",#N/A,TRUE,"general"}</definedName>
    <definedName name="____v8" localSheetId="14">{"TAB1",#N/A,TRUE,"GENERAL";"TAB2",#N/A,TRUE,"GENERAL";"TAB3",#N/A,TRUE,"GENERAL";"TAB4",#N/A,TRUE,"GENERAL";"TAB5",#N/A,TRUE,"GENERAL"}</definedName>
    <definedName name="____v8" localSheetId="19">{"TAB1",#N/A,TRUE,"GENERAL";"TAB2",#N/A,TRUE,"GENERAL";"TAB3",#N/A,TRUE,"GENERAL";"TAB4",#N/A,TRUE,"GENERAL";"TAB5",#N/A,TRUE,"GENERAL"}</definedName>
    <definedName name="____v8" localSheetId="20">{"TAB1",#N/A,TRUE,"GENERAL";"TAB2",#N/A,TRUE,"GENERAL";"TAB3",#N/A,TRUE,"GENERAL";"TAB4",#N/A,TRUE,"GENERAL";"TAB5",#N/A,TRUE,"GENERAL"}</definedName>
    <definedName name="____v8" localSheetId="25">{"TAB1",#N/A,TRUE,"GENERAL";"TAB2",#N/A,TRUE,"GENERAL";"TAB3",#N/A,TRUE,"GENERAL";"TAB4",#N/A,TRUE,"GENERAL";"TAB5",#N/A,TRUE,"GENERAL"}</definedName>
    <definedName name="____v8" localSheetId="33">{"TAB1",#N/A,TRUE,"GENERAL";"TAB2",#N/A,TRUE,"GENERAL";"TAB3",#N/A,TRUE,"GENERAL";"TAB4",#N/A,TRUE,"GENERAL";"TAB5",#N/A,TRUE,"GENERAL"}</definedName>
    <definedName name="____v8" localSheetId="34">{"TAB1",#N/A,TRUE,"GENERAL";"TAB2",#N/A,TRUE,"GENERAL";"TAB3",#N/A,TRUE,"GENERAL";"TAB4",#N/A,TRUE,"GENERAL";"TAB5",#N/A,TRUE,"GENERAL"}</definedName>
    <definedName name="____v8">{"TAB1",#N/A,TRUE,"GENERAL";"TAB2",#N/A,TRUE,"GENERAL";"TAB3",#N/A,TRUE,"GENERAL";"TAB4",#N/A,TRUE,"GENERAL";"TAB5",#N/A,TRUE,"GENERAL"}</definedName>
    <definedName name="____v9" localSheetId="14">{"TAB1",#N/A,TRUE,"GENERAL";"TAB2",#N/A,TRUE,"GENERAL";"TAB3",#N/A,TRUE,"GENERAL";"TAB4",#N/A,TRUE,"GENERAL";"TAB5",#N/A,TRUE,"GENERAL"}</definedName>
    <definedName name="____v9" localSheetId="19">{"TAB1",#N/A,TRUE,"GENERAL";"TAB2",#N/A,TRUE,"GENERAL";"TAB3",#N/A,TRUE,"GENERAL";"TAB4",#N/A,TRUE,"GENERAL";"TAB5",#N/A,TRUE,"GENERAL"}</definedName>
    <definedName name="____v9" localSheetId="20">{"TAB1",#N/A,TRUE,"GENERAL";"TAB2",#N/A,TRUE,"GENERAL";"TAB3",#N/A,TRUE,"GENERAL";"TAB4",#N/A,TRUE,"GENERAL";"TAB5",#N/A,TRUE,"GENERAL"}</definedName>
    <definedName name="____v9" localSheetId="25">{"TAB1",#N/A,TRUE,"GENERAL";"TAB2",#N/A,TRUE,"GENERAL";"TAB3",#N/A,TRUE,"GENERAL";"TAB4",#N/A,TRUE,"GENERAL";"TAB5",#N/A,TRUE,"GENERAL"}</definedName>
    <definedName name="____v9" localSheetId="33">{"TAB1",#N/A,TRUE,"GENERAL";"TAB2",#N/A,TRUE,"GENERAL";"TAB3",#N/A,TRUE,"GENERAL";"TAB4",#N/A,TRUE,"GENERAL";"TAB5",#N/A,TRUE,"GENERAL"}</definedName>
    <definedName name="____v9" localSheetId="34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14">{"via1",#N/A,TRUE,"general";"via2",#N/A,TRUE,"general";"via3",#N/A,TRUE,"general"}</definedName>
    <definedName name="____vfv4" localSheetId="19">{"via1",#N/A,TRUE,"general";"via2",#N/A,TRUE,"general";"via3",#N/A,TRUE,"general"}</definedName>
    <definedName name="____vfv4" localSheetId="20">{"via1",#N/A,TRUE,"general";"via2",#N/A,TRUE,"general";"via3",#N/A,TRUE,"general"}</definedName>
    <definedName name="____vfv4" localSheetId="25">{"via1",#N/A,TRUE,"general";"via2",#N/A,TRUE,"general";"via3",#N/A,TRUE,"general"}</definedName>
    <definedName name="____vfv4" localSheetId="33">{"via1",#N/A,TRUE,"general";"via2",#N/A,TRUE,"general";"via3",#N/A,TRUE,"general"}</definedName>
    <definedName name="____vfv4" localSheetId="34">{"via1",#N/A,TRUE,"general";"via2",#N/A,TRUE,"general";"via3",#N/A,TRUE,"general"}</definedName>
    <definedName name="____vfv4">{"via1",#N/A,TRUE,"general";"via2",#N/A,TRUE,"general";"via3",#N/A,TRUE,"general"}</definedName>
    <definedName name="____vib90">#REF!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w1" localSheetId="14">IF('2.1'!____w7,[0]!Header_Row+'2.1'!____w3,[0]!Header_Row)</definedName>
    <definedName name="____w1" localSheetId="19">IF('2.6'!____w7,[0]!Header_Row+'2.6'!____w3,[0]!Header_Row)</definedName>
    <definedName name="____w1" localSheetId="20">IF('2.7'!____w7,[0]!Header_Row+'2.7'!____w3,[0]!Header_Row)</definedName>
    <definedName name="____w1" localSheetId="25">IF(____w7,[0]!Header_Row+____w3,[0]!Header_Row)</definedName>
    <definedName name="____w1" localSheetId="33">IF('4.8'!____w7,[0]!Header_Row+'4.8'!____w3,[0]!Header_Row)</definedName>
    <definedName name="____w1" localSheetId="34">IF('5.1'!____w7,[0]!Header_Row+'5.1'!____w3,[0]!Header_Row)</definedName>
    <definedName name="____w1">IF(____w7,[0]!Header_Row+____w3,[0]!Header_Row)</definedName>
    <definedName name="____w2" localSheetId="14">IF('2.1'!____w7,[0]!Header_Row+'2.1'!____w3,[0]!Header_Row)</definedName>
    <definedName name="____w2" localSheetId="19">IF('2.6'!____w7,[0]!Header_Row+'2.6'!____w3,[0]!Header_Row)</definedName>
    <definedName name="____w2" localSheetId="20">IF('2.7'!____w7,[0]!Header_Row+'2.7'!____w3,[0]!Header_Row)</definedName>
    <definedName name="____w2" localSheetId="25">IF(____w7,[0]!Header_Row+____w3,[0]!Header_Row)</definedName>
    <definedName name="____w2" localSheetId="33">IF('4.8'!____w7,[0]!Header_Row+'4.8'!____w3,[0]!Header_Row)</definedName>
    <definedName name="____w2" localSheetId="34">IF('5.1'!____w7,[0]!Header_Row+'5.1'!____w3,[0]!Header_Row)</definedName>
    <definedName name="____w2">IF(____w7,[0]!Header_Row+____w3,[0]!Header_Row)</definedName>
    <definedName name="____w3" localSheetId="14">#REF!</definedName>
    <definedName name="____w3" localSheetId="19">#REF!</definedName>
    <definedName name="____w3" localSheetId="20">#REF!</definedName>
    <definedName name="____w3" localSheetId="33">#REF!</definedName>
    <definedName name="____w3" localSheetId="34">#REF!</definedName>
    <definedName name="____w3">#REF!</definedName>
    <definedName name="____w4" localSheetId="14">#REF!</definedName>
    <definedName name="____w4" localSheetId="19">#REF!</definedName>
    <definedName name="____w4" localSheetId="20">#REF!</definedName>
    <definedName name="____w4" localSheetId="33">#REF!</definedName>
    <definedName name="____w4" localSheetId="34">#REF!</definedName>
    <definedName name="____w4">#REF!</definedName>
    <definedName name="____w5" localSheetId="14">#REF!</definedName>
    <definedName name="____w5" localSheetId="19">#REF!</definedName>
    <definedName name="____w5" localSheetId="20">#REF!</definedName>
    <definedName name="____w5" localSheetId="33">#REF!</definedName>
    <definedName name="____w5" localSheetId="34">#REF!</definedName>
    <definedName name="____w5">#REF!</definedName>
    <definedName name="____w6" localSheetId="12">Scheduled_Payment+Extra_Payment</definedName>
    <definedName name="____w6" localSheetId="13">Scheduled_Payment+Extra_Payment</definedName>
    <definedName name="____w6" localSheetId="8">Scheduled_Payment+Extra_Payment</definedName>
    <definedName name="____w6" localSheetId="9">Scheduled_Payment+Extra_Payment</definedName>
    <definedName name="____w6" localSheetId="10">Scheduled_Payment+Extra_Payment</definedName>
    <definedName name="____w6" localSheetId="11">Scheduled_Payment+Extra_Payment</definedName>
    <definedName name="____w6" localSheetId="153">Scheduled_Payment+Extra_Payment</definedName>
    <definedName name="____w6" localSheetId="158">Scheduled_Payment+Extra_Payment</definedName>
    <definedName name="____w6" localSheetId="14">Scheduled_Payment+Extra_Payment</definedName>
    <definedName name="____w6" localSheetId="19">Scheduled_Payment+Extra_Payment</definedName>
    <definedName name="____w6" localSheetId="20">Scheduled_Payment+Extra_Payment</definedName>
    <definedName name="____w6" localSheetId="25">Scheduled_Payment+Extra_Payment</definedName>
    <definedName name="____w6" localSheetId="27">Scheduled_Payment+Extra_Payment</definedName>
    <definedName name="____w6" localSheetId="28">Scheduled_Payment+Extra_Payment</definedName>
    <definedName name="____w6" localSheetId="29">Scheduled_Payment+Extra_Payment</definedName>
    <definedName name="____w6" localSheetId="30">Scheduled_Payment+Extra_Payment</definedName>
    <definedName name="____w6" localSheetId="31">Scheduled_Payment+Extra_Payment</definedName>
    <definedName name="____w6" localSheetId="32">Scheduled_Payment+Extra_Payment</definedName>
    <definedName name="____w6" localSheetId="33">Scheduled_Payment+Extra_Payment</definedName>
    <definedName name="____w6" localSheetId="34">Scheduled_Payment+Extra_Payment</definedName>
    <definedName name="____w6" localSheetId="36">Scheduled_Payment+Extra_Payment</definedName>
    <definedName name="____w6" localSheetId="37">Scheduled_Payment+Extra_Payment</definedName>
    <definedName name="____w6" localSheetId="39">Scheduled_Payment+Extra_Payment</definedName>
    <definedName name="____w6" localSheetId="40">Scheduled_Payment+Extra_Payment</definedName>
    <definedName name="____w6" localSheetId="41">Scheduled_Payment+Extra_Payment</definedName>
    <definedName name="____w6" localSheetId="42">Scheduled_Payment+Extra_Payment</definedName>
    <definedName name="____w6" localSheetId="56">Scheduled_Payment+Extra_Payment</definedName>
    <definedName name="____w6" localSheetId="45">Scheduled_Payment+Extra_Payment</definedName>
    <definedName name="____w6" localSheetId="46">Scheduled_Payment+Extra_Payment</definedName>
    <definedName name="____w6" localSheetId="74">Scheduled_Payment+Extra_Payment</definedName>
    <definedName name="____w6" localSheetId="90">Scheduled_Payment+Extra_Payment</definedName>
    <definedName name="____w6" localSheetId="92">Scheduled_Payment+Extra_Payment</definedName>
    <definedName name="____w6" localSheetId="113">Scheduled_Payment+Extra_Payment</definedName>
    <definedName name="____w6" localSheetId="114">Scheduled_Payment+Extra_Payment</definedName>
    <definedName name="____w6" localSheetId="115">Scheduled_Payment+Extra_Payment</definedName>
    <definedName name="____w6" localSheetId="116">Scheduled_Payment+Extra_Payment</definedName>
    <definedName name="____w6" localSheetId="117">Scheduled_Payment+Extra_Payment</definedName>
    <definedName name="____w6" localSheetId="118">Scheduled_Payment+Extra_Payment</definedName>
    <definedName name="____w6" localSheetId="119">Scheduled_Payment+Extra_Payment</definedName>
    <definedName name="____w6" localSheetId="120">Scheduled_Payment+Extra_Payment</definedName>
    <definedName name="____w6" localSheetId="121">Scheduled_Payment+Extra_Payment</definedName>
    <definedName name="____w6" localSheetId="131">Scheduled_Payment+Extra_Payment</definedName>
    <definedName name="____w6" localSheetId="134">Scheduled_Payment+Extra_Payment</definedName>
    <definedName name="____w6" localSheetId="141">Scheduled_Payment+Extra_Payment</definedName>
    <definedName name="____w6" localSheetId="142">Scheduled_Payment+Extra_Payment</definedName>
    <definedName name="____w6" localSheetId="149">Scheduled_Payment+Extra_Payment</definedName>
    <definedName name="____w6" localSheetId="150">Scheduled_Payment+Extra_Payment</definedName>
    <definedName name="____w6" localSheetId="151">Scheduled_Payment+Extra_Payment</definedName>
    <definedName name="____w6" localSheetId="125">Scheduled_Payment+Extra_Payment</definedName>
    <definedName name="____w6" localSheetId="129">Scheduled_Payment+Extra_Payment</definedName>
    <definedName name="____w6" localSheetId="130">Scheduled_Payment+Extra_Payment</definedName>
    <definedName name="____w6">Scheduled_Payment+Extra_Payment</definedName>
    <definedName name="____w7" localSheetId="14">#REF!</definedName>
    <definedName name="____w7" localSheetId="19">#REF!</definedName>
    <definedName name="____w7" localSheetId="20">#REF!</definedName>
    <definedName name="____w7" localSheetId="33">#REF!</definedName>
    <definedName name="____w7" localSheetId="34">#REF!</definedName>
    <definedName name="____w7">#REF!</definedName>
    <definedName name="____x1" localSheetId="14">{"TAB1",#N/A,TRUE,"GENERAL";"TAB2",#N/A,TRUE,"GENERAL";"TAB3",#N/A,TRUE,"GENERAL";"TAB4",#N/A,TRUE,"GENERAL";"TAB5",#N/A,TRUE,"GENERAL"}</definedName>
    <definedName name="____x1" localSheetId="19">{"TAB1",#N/A,TRUE,"GENERAL";"TAB2",#N/A,TRUE,"GENERAL";"TAB3",#N/A,TRUE,"GENERAL";"TAB4",#N/A,TRUE,"GENERAL";"TAB5",#N/A,TRUE,"GENERAL"}</definedName>
    <definedName name="____x1" localSheetId="20">{"TAB1",#N/A,TRUE,"GENERAL";"TAB2",#N/A,TRUE,"GENERAL";"TAB3",#N/A,TRUE,"GENERAL";"TAB4",#N/A,TRUE,"GENERAL";"TAB5",#N/A,TRUE,"GENERAL"}</definedName>
    <definedName name="____x1" localSheetId="25">{"TAB1",#N/A,TRUE,"GENERAL";"TAB2",#N/A,TRUE,"GENERAL";"TAB3",#N/A,TRUE,"GENERAL";"TAB4",#N/A,TRUE,"GENERAL";"TAB5",#N/A,TRUE,"GENERAL"}</definedName>
    <definedName name="____x1" localSheetId="33">{"TAB1",#N/A,TRUE,"GENERAL";"TAB2",#N/A,TRUE,"GENERAL";"TAB3",#N/A,TRUE,"GENERAL";"TAB4",#N/A,TRUE,"GENERAL";"TAB5",#N/A,TRUE,"GENERAL"}</definedName>
    <definedName name="____x1" localSheetId="34">{"TAB1",#N/A,TRUE,"GENERAL";"TAB2",#N/A,TRUE,"GENERAL";"TAB3",#N/A,TRUE,"GENERAL";"TAB4",#N/A,TRUE,"GENERAL";"TAB5",#N/A,TRUE,"GENERAL"}</definedName>
    <definedName name="____x1">{"TAB1",#N/A,TRUE,"GENERAL";"TAB2",#N/A,TRUE,"GENERAL";"TAB3",#N/A,TRUE,"GENERAL";"TAB4",#N/A,TRUE,"GENERAL";"TAB5",#N/A,TRUE,"GENERAL"}</definedName>
    <definedName name="____x2" localSheetId="14">{"via1",#N/A,TRUE,"general";"via2",#N/A,TRUE,"general";"via3",#N/A,TRUE,"general"}</definedName>
    <definedName name="____x2" localSheetId="19">{"via1",#N/A,TRUE,"general";"via2",#N/A,TRUE,"general";"via3",#N/A,TRUE,"general"}</definedName>
    <definedName name="____x2" localSheetId="20">{"via1",#N/A,TRUE,"general";"via2",#N/A,TRUE,"general";"via3",#N/A,TRUE,"general"}</definedName>
    <definedName name="____x2" localSheetId="25">{"via1",#N/A,TRUE,"general";"via2",#N/A,TRUE,"general";"via3",#N/A,TRUE,"general"}</definedName>
    <definedName name="____x2" localSheetId="33">{"via1",#N/A,TRUE,"general";"via2",#N/A,TRUE,"general";"via3",#N/A,TRUE,"general"}</definedName>
    <definedName name="____x2" localSheetId="34">{"via1",#N/A,TRUE,"general";"via2",#N/A,TRUE,"general";"via3",#N/A,TRUE,"general"}</definedName>
    <definedName name="____x2">{"via1",#N/A,TRUE,"general";"via2",#N/A,TRUE,"general";"via3",#N/A,TRUE,"general"}</definedName>
    <definedName name="____x3" localSheetId="14">{"via1",#N/A,TRUE,"general";"via2",#N/A,TRUE,"general";"via3",#N/A,TRUE,"general"}</definedName>
    <definedName name="____x3" localSheetId="19">{"via1",#N/A,TRUE,"general";"via2",#N/A,TRUE,"general";"via3",#N/A,TRUE,"general"}</definedName>
    <definedName name="____x3" localSheetId="20">{"via1",#N/A,TRUE,"general";"via2",#N/A,TRUE,"general";"via3",#N/A,TRUE,"general"}</definedName>
    <definedName name="____x3" localSheetId="25">{"via1",#N/A,TRUE,"general";"via2",#N/A,TRUE,"general";"via3",#N/A,TRUE,"general"}</definedName>
    <definedName name="____x3" localSheetId="33">{"via1",#N/A,TRUE,"general";"via2",#N/A,TRUE,"general";"via3",#N/A,TRUE,"general"}</definedName>
    <definedName name="____x3" localSheetId="34">{"via1",#N/A,TRUE,"general";"via2",#N/A,TRUE,"general";"via3",#N/A,TRUE,"general"}</definedName>
    <definedName name="____x3">{"via1",#N/A,TRUE,"general";"via2",#N/A,TRUE,"general";"via3",#N/A,TRUE,"general"}</definedName>
    <definedName name="____x4" localSheetId="14">{"via1",#N/A,TRUE,"general";"via2",#N/A,TRUE,"general";"via3",#N/A,TRUE,"general"}</definedName>
    <definedName name="____x4" localSheetId="19">{"via1",#N/A,TRUE,"general";"via2",#N/A,TRUE,"general";"via3",#N/A,TRUE,"general"}</definedName>
    <definedName name="____x4" localSheetId="20">{"via1",#N/A,TRUE,"general";"via2",#N/A,TRUE,"general";"via3",#N/A,TRUE,"general"}</definedName>
    <definedName name="____x4" localSheetId="25">{"via1",#N/A,TRUE,"general";"via2",#N/A,TRUE,"general";"via3",#N/A,TRUE,"general"}</definedName>
    <definedName name="____x4" localSheetId="33">{"via1",#N/A,TRUE,"general";"via2",#N/A,TRUE,"general";"via3",#N/A,TRUE,"general"}</definedName>
    <definedName name="____x4" localSheetId="34">{"via1",#N/A,TRUE,"general";"via2",#N/A,TRUE,"general";"via3",#N/A,TRUE,"general"}</definedName>
    <definedName name="____x4">{"via1",#N/A,TRUE,"general";"via2",#N/A,TRUE,"general";"via3",#N/A,TRUE,"general"}</definedName>
    <definedName name="____x5" localSheetId="14">{"TAB1",#N/A,TRUE,"GENERAL";"TAB2",#N/A,TRUE,"GENERAL";"TAB3",#N/A,TRUE,"GENERAL";"TAB4",#N/A,TRUE,"GENERAL";"TAB5",#N/A,TRUE,"GENERAL"}</definedName>
    <definedName name="____x5" localSheetId="19">{"TAB1",#N/A,TRUE,"GENERAL";"TAB2",#N/A,TRUE,"GENERAL";"TAB3",#N/A,TRUE,"GENERAL";"TAB4",#N/A,TRUE,"GENERAL";"TAB5",#N/A,TRUE,"GENERAL"}</definedName>
    <definedName name="____x5" localSheetId="20">{"TAB1",#N/A,TRUE,"GENERAL";"TAB2",#N/A,TRUE,"GENERAL";"TAB3",#N/A,TRUE,"GENERAL";"TAB4",#N/A,TRUE,"GENERAL";"TAB5",#N/A,TRUE,"GENERAL"}</definedName>
    <definedName name="____x5" localSheetId="25">{"TAB1",#N/A,TRUE,"GENERAL";"TAB2",#N/A,TRUE,"GENERAL";"TAB3",#N/A,TRUE,"GENERAL";"TAB4",#N/A,TRUE,"GENERAL";"TAB5",#N/A,TRUE,"GENERAL"}</definedName>
    <definedName name="____x5" localSheetId="33">{"TAB1",#N/A,TRUE,"GENERAL";"TAB2",#N/A,TRUE,"GENERAL";"TAB3",#N/A,TRUE,"GENERAL";"TAB4",#N/A,TRUE,"GENERAL";"TAB5",#N/A,TRUE,"GENERAL"}</definedName>
    <definedName name="____x5" localSheetId="34">{"TAB1",#N/A,TRUE,"GENERAL";"TAB2",#N/A,TRUE,"GENERAL";"TAB3",#N/A,TRUE,"GENERAL";"TAB4",#N/A,TRUE,"GENERAL";"TAB5",#N/A,TRUE,"GENERAL"}</definedName>
    <definedName name="____x5">{"TAB1",#N/A,TRUE,"GENERAL";"TAB2",#N/A,TRUE,"GENERAL";"TAB3",#N/A,TRUE,"GENERAL";"TAB4",#N/A,TRUE,"GENERAL";"TAB5",#N/A,TRUE,"GENERAL"}</definedName>
    <definedName name="____x6" localSheetId="14">{"TAB1",#N/A,TRUE,"GENERAL";"TAB2",#N/A,TRUE,"GENERAL";"TAB3",#N/A,TRUE,"GENERAL";"TAB4",#N/A,TRUE,"GENERAL";"TAB5",#N/A,TRUE,"GENERAL"}</definedName>
    <definedName name="____x6" localSheetId="19">{"TAB1",#N/A,TRUE,"GENERAL";"TAB2",#N/A,TRUE,"GENERAL";"TAB3",#N/A,TRUE,"GENERAL";"TAB4",#N/A,TRUE,"GENERAL";"TAB5",#N/A,TRUE,"GENERAL"}</definedName>
    <definedName name="____x6" localSheetId="20">{"TAB1",#N/A,TRUE,"GENERAL";"TAB2",#N/A,TRUE,"GENERAL";"TAB3",#N/A,TRUE,"GENERAL";"TAB4",#N/A,TRUE,"GENERAL";"TAB5",#N/A,TRUE,"GENERAL"}</definedName>
    <definedName name="____x6" localSheetId="25">{"TAB1",#N/A,TRUE,"GENERAL";"TAB2",#N/A,TRUE,"GENERAL";"TAB3",#N/A,TRUE,"GENERAL";"TAB4",#N/A,TRUE,"GENERAL";"TAB5",#N/A,TRUE,"GENERAL"}</definedName>
    <definedName name="____x6" localSheetId="33">{"TAB1",#N/A,TRUE,"GENERAL";"TAB2",#N/A,TRUE,"GENERAL";"TAB3",#N/A,TRUE,"GENERAL";"TAB4",#N/A,TRUE,"GENERAL";"TAB5",#N/A,TRUE,"GENERAL"}</definedName>
    <definedName name="____x6" localSheetId="34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 localSheetId="14">{"TAB1",#N/A,TRUE,"GENERAL";"TAB2",#N/A,TRUE,"GENERAL";"TAB3",#N/A,TRUE,"GENERAL";"TAB4",#N/A,TRUE,"GENERAL";"TAB5",#N/A,TRUE,"GENERAL"}</definedName>
    <definedName name="____x7" localSheetId="19">{"TAB1",#N/A,TRUE,"GENERAL";"TAB2",#N/A,TRUE,"GENERAL";"TAB3",#N/A,TRUE,"GENERAL";"TAB4",#N/A,TRUE,"GENERAL";"TAB5",#N/A,TRUE,"GENERAL"}</definedName>
    <definedName name="____x7" localSheetId="20">{"TAB1",#N/A,TRUE,"GENERAL";"TAB2",#N/A,TRUE,"GENERAL";"TAB3",#N/A,TRUE,"GENERAL";"TAB4",#N/A,TRUE,"GENERAL";"TAB5",#N/A,TRUE,"GENERAL"}</definedName>
    <definedName name="____x7" localSheetId="25">{"TAB1",#N/A,TRUE,"GENERAL";"TAB2",#N/A,TRUE,"GENERAL";"TAB3",#N/A,TRUE,"GENERAL";"TAB4",#N/A,TRUE,"GENERAL";"TAB5",#N/A,TRUE,"GENERAL"}</definedName>
    <definedName name="____x7" localSheetId="33">{"TAB1",#N/A,TRUE,"GENERAL";"TAB2",#N/A,TRUE,"GENERAL";"TAB3",#N/A,TRUE,"GENERAL";"TAB4",#N/A,TRUE,"GENERAL";"TAB5",#N/A,TRUE,"GENERAL"}</definedName>
    <definedName name="____x7" localSheetId="34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 localSheetId="14">{"via1",#N/A,TRUE,"general";"via2",#N/A,TRUE,"general";"via3",#N/A,TRUE,"general"}</definedName>
    <definedName name="____x8" localSheetId="19">{"via1",#N/A,TRUE,"general";"via2",#N/A,TRUE,"general";"via3",#N/A,TRUE,"general"}</definedName>
    <definedName name="____x8" localSheetId="20">{"via1",#N/A,TRUE,"general";"via2",#N/A,TRUE,"general";"via3",#N/A,TRUE,"general"}</definedName>
    <definedName name="____x8" localSheetId="25">{"via1",#N/A,TRUE,"general";"via2",#N/A,TRUE,"general";"via3",#N/A,TRUE,"general"}</definedName>
    <definedName name="____x8" localSheetId="33">{"via1",#N/A,TRUE,"general";"via2",#N/A,TRUE,"general";"via3",#N/A,TRUE,"general"}</definedName>
    <definedName name="____x8" localSheetId="34">{"via1",#N/A,TRUE,"general";"via2",#N/A,TRUE,"general";"via3",#N/A,TRUE,"general"}</definedName>
    <definedName name="____x8">{"via1",#N/A,TRUE,"general";"via2",#N/A,TRUE,"general";"via3",#N/A,TRUE,"general"}</definedName>
    <definedName name="____x9" localSheetId="14">{"TAB1",#N/A,TRUE,"GENERAL";"TAB2",#N/A,TRUE,"GENERAL";"TAB3",#N/A,TRUE,"GENERAL";"TAB4",#N/A,TRUE,"GENERAL";"TAB5",#N/A,TRUE,"GENERAL"}</definedName>
    <definedName name="____x9" localSheetId="19">{"TAB1",#N/A,TRUE,"GENERAL";"TAB2",#N/A,TRUE,"GENERAL";"TAB3",#N/A,TRUE,"GENERAL";"TAB4",#N/A,TRUE,"GENERAL";"TAB5",#N/A,TRUE,"GENERAL"}</definedName>
    <definedName name="____x9" localSheetId="20">{"TAB1",#N/A,TRUE,"GENERAL";"TAB2",#N/A,TRUE,"GENERAL";"TAB3",#N/A,TRUE,"GENERAL";"TAB4",#N/A,TRUE,"GENERAL";"TAB5",#N/A,TRUE,"GENERAL"}</definedName>
    <definedName name="____x9" localSheetId="25">{"TAB1",#N/A,TRUE,"GENERAL";"TAB2",#N/A,TRUE,"GENERAL";"TAB3",#N/A,TRUE,"GENERAL";"TAB4",#N/A,TRUE,"GENERAL";"TAB5",#N/A,TRUE,"GENERAL"}</definedName>
    <definedName name="____x9" localSheetId="33">{"TAB1",#N/A,TRUE,"GENERAL";"TAB2",#N/A,TRUE,"GENERAL";"TAB3",#N/A,TRUE,"GENERAL";"TAB4",#N/A,TRUE,"GENERAL";"TAB5",#N/A,TRUE,"GENERAL"}</definedName>
    <definedName name="____x9" localSheetId="34">{"TAB1",#N/A,TRUE,"GENERAL";"TAB2",#N/A,TRUE,"GENERAL";"TAB3",#N/A,TRUE,"GENERAL";"TAB4",#N/A,TRUE,"GENERAL";"TAB5",#N/A,TRUE,"GENERAL"}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 localSheetId="14">IF('2.1'!____y7,[0]!Header_Row+'2.1'!____y3,[0]!Header_Row)</definedName>
    <definedName name="____y1" localSheetId="19">IF('2.6'!____y7,[0]!Header_Row+'2.6'!____y3,[0]!Header_Row)</definedName>
    <definedName name="____y1" localSheetId="20">IF('2.7'!____y7,[0]!Header_Row+'2.7'!____y3,[0]!Header_Row)</definedName>
    <definedName name="____y1" localSheetId="25">IF('3.5'!____y7,[0]!Header_Row+'3.5'!____y3,[0]!Header_Row)</definedName>
    <definedName name="____y1" localSheetId="33">IF('4.8'!____y7,[0]!Header_Row+'4.8'!____y3,[0]!Header_Row)</definedName>
    <definedName name="____y1" localSheetId="34">IF('5.1'!____y7,[0]!Header_Row+'5.1'!____y3,[0]!Header_Row)</definedName>
    <definedName name="____y1">IF([0]!____y7,[0]!Header_Row+[0]!____y3,[0]!Header_Row)</definedName>
    <definedName name="____y2" localSheetId="14">{"TAB1",#N/A,TRUE,"GENERAL";"TAB2",#N/A,TRUE,"GENERAL";"TAB3",#N/A,TRUE,"GENERAL";"TAB4",#N/A,TRUE,"GENERAL";"TAB5",#N/A,TRUE,"GENERAL"}</definedName>
    <definedName name="____y2" localSheetId="19">{"TAB1",#N/A,TRUE,"GENERAL";"TAB2",#N/A,TRUE,"GENERAL";"TAB3",#N/A,TRUE,"GENERAL";"TAB4",#N/A,TRUE,"GENERAL";"TAB5",#N/A,TRUE,"GENERAL"}</definedName>
    <definedName name="____y2" localSheetId="20">{"TAB1",#N/A,TRUE,"GENERAL";"TAB2",#N/A,TRUE,"GENERAL";"TAB3",#N/A,TRUE,"GENERAL";"TAB4",#N/A,TRUE,"GENERAL";"TAB5",#N/A,TRUE,"GENERAL"}</definedName>
    <definedName name="____y2" localSheetId="25">{"TAB1",#N/A,TRUE,"GENERAL";"TAB2",#N/A,TRUE,"GENERAL";"TAB3",#N/A,TRUE,"GENERAL";"TAB4",#N/A,TRUE,"GENERAL";"TAB5",#N/A,TRUE,"GENERAL"}</definedName>
    <definedName name="____y2" localSheetId="33">{"TAB1",#N/A,TRUE,"GENERAL";"TAB2",#N/A,TRUE,"GENERAL";"TAB3",#N/A,TRUE,"GENERAL";"TAB4",#N/A,TRUE,"GENERAL";"TAB5",#N/A,TRUE,"GENERAL"}</definedName>
    <definedName name="____y2" localSheetId="34">{"TAB1",#N/A,TRUE,"GENERAL";"TAB2",#N/A,TRUE,"GENERAL";"TAB3",#N/A,TRUE,"GENERAL";"TAB4",#N/A,TRUE,"GENERAL";"TAB5",#N/A,TRUE,"GENERAL"}</definedName>
    <definedName name="____y2">{"TAB1",#N/A,TRUE,"GENERAL";"TAB2",#N/A,TRUE,"GENERAL";"TAB3",#N/A,TRUE,"GENERAL";"TAB4",#N/A,TRUE,"GENERAL";"TAB5",#N/A,TRUE,"GENERAL"}</definedName>
    <definedName name="____y3" localSheetId="14">{"via1",#N/A,TRUE,"general";"via2",#N/A,TRUE,"general";"via3",#N/A,TRUE,"general"}</definedName>
    <definedName name="____y3" localSheetId="19">{"via1",#N/A,TRUE,"general";"via2",#N/A,TRUE,"general";"via3",#N/A,TRUE,"general"}</definedName>
    <definedName name="____y3" localSheetId="20">{"via1",#N/A,TRUE,"general";"via2",#N/A,TRUE,"general";"via3",#N/A,TRUE,"general"}</definedName>
    <definedName name="____y3" localSheetId="25">{"via1",#N/A,TRUE,"general";"via2",#N/A,TRUE,"general";"via3",#N/A,TRUE,"general"}</definedName>
    <definedName name="____y3" localSheetId="33">{"via1",#N/A,TRUE,"general";"via2",#N/A,TRUE,"general";"via3",#N/A,TRUE,"general"}</definedName>
    <definedName name="____y3" localSheetId="34">{"via1",#N/A,TRUE,"general";"via2",#N/A,TRUE,"general";"via3",#N/A,TRUE,"general"}</definedName>
    <definedName name="____y3">{"via1",#N/A,TRUE,"general";"via2",#N/A,TRUE,"general";"via3",#N/A,TRUE,"general"}</definedName>
    <definedName name="____y4" localSheetId="14">{"via1",#N/A,TRUE,"general";"via2",#N/A,TRUE,"general";"via3",#N/A,TRUE,"general"}</definedName>
    <definedName name="____y4" localSheetId="19">{"via1",#N/A,TRUE,"general";"via2",#N/A,TRUE,"general";"via3",#N/A,TRUE,"general"}</definedName>
    <definedName name="____y4" localSheetId="20">{"via1",#N/A,TRUE,"general";"via2",#N/A,TRUE,"general";"via3",#N/A,TRUE,"general"}</definedName>
    <definedName name="____y4" localSheetId="25">{"via1",#N/A,TRUE,"general";"via2",#N/A,TRUE,"general";"via3",#N/A,TRUE,"general"}</definedName>
    <definedName name="____y4" localSheetId="33">{"via1",#N/A,TRUE,"general";"via2",#N/A,TRUE,"general";"via3",#N/A,TRUE,"general"}</definedName>
    <definedName name="____y4" localSheetId="34">{"via1",#N/A,TRUE,"general";"via2",#N/A,TRUE,"general";"via3",#N/A,TRUE,"general"}</definedName>
    <definedName name="____y4">{"via1",#N/A,TRUE,"general";"via2",#N/A,TRUE,"general";"via3",#N/A,TRUE,"general"}</definedName>
    <definedName name="____y5" localSheetId="14">{"TAB1",#N/A,TRUE,"GENERAL";"TAB2",#N/A,TRUE,"GENERAL";"TAB3",#N/A,TRUE,"GENERAL";"TAB4",#N/A,TRUE,"GENERAL";"TAB5",#N/A,TRUE,"GENERAL"}</definedName>
    <definedName name="____y5" localSheetId="19">{"TAB1",#N/A,TRUE,"GENERAL";"TAB2",#N/A,TRUE,"GENERAL";"TAB3",#N/A,TRUE,"GENERAL";"TAB4",#N/A,TRUE,"GENERAL";"TAB5",#N/A,TRUE,"GENERAL"}</definedName>
    <definedName name="____y5" localSheetId="20">{"TAB1",#N/A,TRUE,"GENERAL";"TAB2",#N/A,TRUE,"GENERAL";"TAB3",#N/A,TRUE,"GENERAL";"TAB4",#N/A,TRUE,"GENERAL";"TAB5",#N/A,TRUE,"GENERAL"}</definedName>
    <definedName name="____y5" localSheetId="25">{"TAB1",#N/A,TRUE,"GENERAL";"TAB2",#N/A,TRUE,"GENERAL";"TAB3",#N/A,TRUE,"GENERAL";"TAB4",#N/A,TRUE,"GENERAL";"TAB5",#N/A,TRUE,"GENERAL"}</definedName>
    <definedName name="____y5" localSheetId="33">{"TAB1",#N/A,TRUE,"GENERAL";"TAB2",#N/A,TRUE,"GENERAL";"TAB3",#N/A,TRUE,"GENERAL";"TAB4",#N/A,TRUE,"GENERAL";"TAB5",#N/A,TRUE,"GENERAL"}</definedName>
    <definedName name="____y5" localSheetId="34">{"TAB1",#N/A,TRUE,"GENERAL";"TAB2",#N/A,TRUE,"GENERAL";"TAB3",#N/A,TRUE,"GENERAL";"TAB4",#N/A,TRUE,"GENERAL";"TAB5",#N/A,TRUE,"GENERAL"}</definedName>
    <definedName name="____y5">{"TAB1",#N/A,TRUE,"GENERAL";"TAB2",#N/A,TRUE,"GENERAL";"TAB3",#N/A,TRUE,"GENERAL";"TAB4",#N/A,TRUE,"GENERAL";"TAB5",#N/A,TRUE,"GENERAL"}</definedName>
    <definedName name="____y6" localSheetId="14">{"via1",#N/A,TRUE,"general";"via2",#N/A,TRUE,"general";"via3",#N/A,TRUE,"general"}</definedName>
    <definedName name="____y6" localSheetId="19">{"via1",#N/A,TRUE,"general";"via2",#N/A,TRUE,"general";"via3",#N/A,TRUE,"general"}</definedName>
    <definedName name="____y6" localSheetId="20">{"via1",#N/A,TRUE,"general";"via2",#N/A,TRUE,"general";"via3",#N/A,TRUE,"general"}</definedName>
    <definedName name="____y6" localSheetId="25">{"via1",#N/A,TRUE,"general";"via2",#N/A,TRUE,"general";"via3",#N/A,TRUE,"general"}</definedName>
    <definedName name="____y6" localSheetId="33">{"via1",#N/A,TRUE,"general";"via2",#N/A,TRUE,"general";"via3",#N/A,TRUE,"general"}</definedName>
    <definedName name="____y6" localSheetId="34">{"via1",#N/A,TRUE,"general";"via2",#N/A,TRUE,"general";"via3",#N/A,TRUE,"general"}</definedName>
    <definedName name="____y6">{"via1",#N/A,TRUE,"general";"via2",#N/A,TRUE,"general";"via3",#N/A,TRUE,"general"}</definedName>
    <definedName name="____y7" localSheetId="14">{"via1",#N/A,TRUE,"general";"via2",#N/A,TRUE,"general";"via3",#N/A,TRUE,"general"}</definedName>
    <definedName name="____y7" localSheetId="19">{"via1",#N/A,TRUE,"general";"via2",#N/A,TRUE,"general";"via3",#N/A,TRUE,"general"}</definedName>
    <definedName name="____y7" localSheetId="20">{"via1",#N/A,TRUE,"general";"via2",#N/A,TRUE,"general";"via3",#N/A,TRUE,"general"}</definedName>
    <definedName name="____y7" localSheetId="25">{"via1",#N/A,TRUE,"general";"via2",#N/A,TRUE,"general";"via3",#N/A,TRUE,"general"}</definedName>
    <definedName name="____y7" localSheetId="33">{"via1",#N/A,TRUE,"general";"via2",#N/A,TRUE,"general";"via3",#N/A,TRUE,"general"}</definedName>
    <definedName name="____y7" localSheetId="34">{"via1",#N/A,TRUE,"general";"via2",#N/A,TRUE,"general";"via3",#N/A,TRUE,"general"}</definedName>
    <definedName name="____y7">{"via1",#N/A,TRUE,"general";"via2",#N/A,TRUE,"general";"via3",#N/A,TRUE,"general"}</definedName>
    <definedName name="____y8" localSheetId="14">{"via1",#N/A,TRUE,"general";"via2",#N/A,TRUE,"general";"via3",#N/A,TRUE,"general"}</definedName>
    <definedName name="____y8" localSheetId="19">{"via1",#N/A,TRUE,"general";"via2",#N/A,TRUE,"general";"via3",#N/A,TRUE,"general"}</definedName>
    <definedName name="____y8" localSheetId="20">{"via1",#N/A,TRUE,"general";"via2",#N/A,TRUE,"general";"via3",#N/A,TRUE,"general"}</definedName>
    <definedName name="____y8" localSheetId="25">{"via1",#N/A,TRUE,"general";"via2",#N/A,TRUE,"general";"via3",#N/A,TRUE,"general"}</definedName>
    <definedName name="____y8" localSheetId="33">{"via1",#N/A,TRUE,"general";"via2",#N/A,TRUE,"general";"via3",#N/A,TRUE,"general"}</definedName>
    <definedName name="____y8" localSheetId="34">{"via1",#N/A,TRUE,"general";"via2",#N/A,TRUE,"general";"via3",#N/A,TRUE,"general"}</definedName>
    <definedName name="____y8">{"via1",#N/A,TRUE,"general";"via2",#N/A,TRUE,"general";"via3",#N/A,TRUE,"general"}</definedName>
    <definedName name="____y9" localSheetId="14">{"TAB1",#N/A,TRUE,"GENERAL";"TAB2",#N/A,TRUE,"GENERAL";"TAB3",#N/A,TRUE,"GENERAL";"TAB4",#N/A,TRUE,"GENERAL";"TAB5",#N/A,TRUE,"GENERAL"}</definedName>
    <definedName name="____y9" localSheetId="19">{"TAB1",#N/A,TRUE,"GENERAL";"TAB2",#N/A,TRUE,"GENERAL";"TAB3",#N/A,TRUE,"GENERAL";"TAB4",#N/A,TRUE,"GENERAL";"TAB5",#N/A,TRUE,"GENERAL"}</definedName>
    <definedName name="____y9" localSheetId="20">{"TAB1",#N/A,TRUE,"GENERAL";"TAB2",#N/A,TRUE,"GENERAL";"TAB3",#N/A,TRUE,"GENERAL";"TAB4",#N/A,TRUE,"GENERAL";"TAB5",#N/A,TRUE,"GENERAL"}</definedName>
    <definedName name="____y9" localSheetId="25">{"TAB1",#N/A,TRUE,"GENERAL";"TAB2",#N/A,TRUE,"GENERAL";"TAB3",#N/A,TRUE,"GENERAL";"TAB4",#N/A,TRUE,"GENERAL";"TAB5",#N/A,TRUE,"GENERAL"}</definedName>
    <definedName name="____y9" localSheetId="33">{"TAB1",#N/A,TRUE,"GENERAL";"TAB2",#N/A,TRUE,"GENERAL";"TAB3",#N/A,TRUE,"GENERAL";"TAB4",#N/A,TRUE,"GENERAL";"TAB5",#N/A,TRUE,"GENERAL"}</definedName>
    <definedName name="____y9" localSheetId="34">{"TAB1",#N/A,TRUE,"GENERAL";"TAB2",#N/A,TRUE,"GENERAL";"TAB3",#N/A,TRUE,"GENERAL";"TAB4",#N/A,TRUE,"GENERAL";"TAB5",#N/A,TRUE,"GENERAL"}</definedName>
    <definedName name="____y9">{"TAB1",#N/A,TRUE,"GENERAL";"TAB2",#N/A,TRUE,"GENERAL";"TAB3",#N/A,TRUE,"GENERAL";"TAB4",#N/A,TRUE,"GENERAL";"TAB5",#N/A,TRUE,"GENERAL"}</definedName>
    <definedName name="____z1" localSheetId="14">{"TAB1",#N/A,TRUE,"GENERAL";"TAB2",#N/A,TRUE,"GENERAL";"TAB3",#N/A,TRUE,"GENERAL";"TAB4",#N/A,TRUE,"GENERAL";"TAB5",#N/A,TRUE,"GENERAL"}</definedName>
    <definedName name="____z1" localSheetId="19">{"TAB1",#N/A,TRUE,"GENERAL";"TAB2",#N/A,TRUE,"GENERAL";"TAB3",#N/A,TRUE,"GENERAL";"TAB4",#N/A,TRUE,"GENERAL";"TAB5",#N/A,TRUE,"GENERAL"}</definedName>
    <definedName name="____z1" localSheetId="20">{"TAB1",#N/A,TRUE,"GENERAL";"TAB2",#N/A,TRUE,"GENERAL";"TAB3",#N/A,TRUE,"GENERAL";"TAB4",#N/A,TRUE,"GENERAL";"TAB5",#N/A,TRUE,"GENERAL"}</definedName>
    <definedName name="____z1" localSheetId="25">{"TAB1",#N/A,TRUE,"GENERAL";"TAB2",#N/A,TRUE,"GENERAL";"TAB3",#N/A,TRUE,"GENERAL";"TAB4",#N/A,TRUE,"GENERAL";"TAB5",#N/A,TRUE,"GENERAL"}</definedName>
    <definedName name="____z1" localSheetId="33">{"TAB1",#N/A,TRUE,"GENERAL";"TAB2",#N/A,TRUE,"GENERAL";"TAB3",#N/A,TRUE,"GENERAL";"TAB4",#N/A,TRUE,"GENERAL";"TAB5",#N/A,TRUE,"GENERAL"}</definedName>
    <definedName name="____z1" localSheetId="34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 localSheetId="14">{"via1",#N/A,TRUE,"general";"via2",#N/A,TRUE,"general";"via3",#N/A,TRUE,"general"}</definedName>
    <definedName name="____z2" localSheetId="19">{"via1",#N/A,TRUE,"general";"via2",#N/A,TRUE,"general";"via3",#N/A,TRUE,"general"}</definedName>
    <definedName name="____z2" localSheetId="20">{"via1",#N/A,TRUE,"general";"via2",#N/A,TRUE,"general";"via3",#N/A,TRUE,"general"}</definedName>
    <definedName name="____z2" localSheetId="25">{"via1",#N/A,TRUE,"general";"via2",#N/A,TRUE,"general";"via3",#N/A,TRUE,"general"}</definedName>
    <definedName name="____z2" localSheetId="33">{"via1",#N/A,TRUE,"general";"via2",#N/A,TRUE,"general";"via3",#N/A,TRUE,"general"}</definedName>
    <definedName name="____z2" localSheetId="34">{"via1",#N/A,TRUE,"general";"via2",#N/A,TRUE,"general";"via3",#N/A,TRUE,"general"}</definedName>
    <definedName name="____z2">{"via1",#N/A,TRUE,"general";"via2",#N/A,TRUE,"general";"via3",#N/A,TRUE,"general"}</definedName>
    <definedName name="____z3" localSheetId="14">{"via1",#N/A,TRUE,"general";"via2",#N/A,TRUE,"general";"via3",#N/A,TRUE,"general"}</definedName>
    <definedName name="____z3" localSheetId="19">{"via1",#N/A,TRUE,"general";"via2",#N/A,TRUE,"general";"via3",#N/A,TRUE,"general"}</definedName>
    <definedName name="____z3" localSheetId="20">{"via1",#N/A,TRUE,"general";"via2",#N/A,TRUE,"general";"via3",#N/A,TRUE,"general"}</definedName>
    <definedName name="____z3" localSheetId="25">{"via1",#N/A,TRUE,"general";"via2",#N/A,TRUE,"general";"via3",#N/A,TRUE,"general"}</definedName>
    <definedName name="____z3" localSheetId="33">{"via1",#N/A,TRUE,"general";"via2",#N/A,TRUE,"general";"via3",#N/A,TRUE,"general"}</definedName>
    <definedName name="____z3" localSheetId="34">{"via1",#N/A,TRUE,"general";"via2",#N/A,TRUE,"general";"via3",#N/A,TRUE,"general"}</definedName>
    <definedName name="____z3">{"via1",#N/A,TRUE,"general";"via2",#N/A,TRUE,"general";"via3",#N/A,TRUE,"general"}</definedName>
    <definedName name="____z4" localSheetId="14">{"TAB1",#N/A,TRUE,"GENERAL";"TAB2",#N/A,TRUE,"GENERAL";"TAB3",#N/A,TRUE,"GENERAL";"TAB4",#N/A,TRUE,"GENERAL";"TAB5",#N/A,TRUE,"GENERAL"}</definedName>
    <definedName name="____z4" localSheetId="19">{"TAB1",#N/A,TRUE,"GENERAL";"TAB2",#N/A,TRUE,"GENERAL";"TAB3",#N/A,TRUE,"GENERAL";"TAB4",#N/A,TRUE,"GENERAL";"TAB5",#N/A,TRUE,"GENERAL"}</definedName>
    <definedName name="____z4" localSheetId="20">{"TAB1",#N/A,TRUE,"GENERAL";"TAB2",#N/A,TRUE,"GENERAL";"TAB3",#N/A,TRUE,"GENERAL";"TAB4",#N/A,TRUE,"GENERAL";"TAB5",#N/A,TRUE,"GENERAL"}</definedName>
    <definedName name="____z4" localSheetId="25">{"TAB1",#N/A,TRUE,"GENERAL";"TAB2",#N/A,TRUE,"GENERAL";"TAB3",#N/A,TRUE,"GENERAL";"TAB4",#N/A,TRUE,"GENERAL";"TAB5",#N/A,TRUE,"GENERAL"}</definedName>
    <definedName name="____z4" localSheetId="33">{"TAB1",#N/A,TRUE,"GENERAL";"TAB2",#N/A,TRUE,"GENERAL";"TAB3",#N/A,TRUE,"GENERAL";"TAB4",#N/A,TRUE,"GENERAL";"TAB5",#N/A,TRUE,"GENERAL"}</definedName>
    <definedName name="____z4" localSheetId="34">{"TAB1",#N/A,TRUE,"GENERAL";"TAB2",#N/A,TRUE,"GENERAL";"TAB3",#N/A,TRUE,"GENERAL";"TAB4",#N/A,TRUE,"GENERAL";"TAB5",#N/A,TRUE,"GENERAL"}</definedName>
    <definedName name="____z4">{"TAB1",#N/A,TRUE,"GENERAL";"TAB2",#N/A,TRUE,"GENERAL";"TAB3",#N/A,TRUE,"GENERAL";"TAB4",#N/A,TRUE,"GENERAL";"TAB5",#N/A,TRUE,"GENERAL"}</definedName>
    <definedName name="____z5" localSheetId="14">{"via1",#N/A,TRUE,"general";"via2",#N/A,TRUE,"general";"via3",#N/A,TRUE,"general"}</definedName>
    <definedName name="____z5" localSheetId="19">{"via1",#N/A,TRUE,"general";"via2",#N/A,TRUE,"general";"via3",#N/A,TRUE,"general"}</definedName>
    <definedName name="____z5" localSheetId="20">{"via1",#N/A,TRUE,"general";"via2",#N/A,TRUE,"general";"via3",#N/A,TRUE,"general"}</definedName>
    <definedName name="____z5" localSheetId="25">{"via1",#N/A,TRUE,"general";"via2",#N/A,TRUE,"general";"via3",#N/A,TRUE,"general"}</definedName>
    <definedName name="____z5" localSheetId="33">{"via1",#N/A,TRUE,"general";"via2",#N/A,TRUE,"general";"via3",#N/A,TRUE,"general"}</definedName>
    <definedName name="____z5" localSheetId="34">{"via1",#N/A,TRUE,"general";"via2",#N/A,TRUE,"general";"via3",#N/A,TRUE,"general"}</definedName>
    <definedName name="____z5">{"via1",#N/A,TRUE,"general";"via2",#N/A,TRUE,"general";"via3",#N/A,TRUE,"general"}</definedName>
    <definedName name="____z6" localSheetId="14">{"TAB1",#N/A,TRUE,"GENERAL";"TAB2",#N/A,TRUE,"GENERAL";"TAB3",#N/A,TRUE,"GENERAL";"TAB4",#N/A,TRUE,"GENERAL";"TAB5",#N/A,TRUE,"GENERAL"}</definedName>
    <definedName name="____z6" localSheetId="19">{"TAB1",#N/A,TRUE,"GENERAL";"TAB2",#N/A,TRUE,"GENERAL";"TAB3",#N/A,TRUE,"GENERAL";"TAB4",#N/A,TRUE,"GENERAL";"TAB5",#N/A,TRUE,"GENERAL"}</definedName>
    <definedName name="____z6" localSheetId="20">{"TAB1",#N/A,TRUE,"GENERAL";"TAB2",#N/A,TRUE,"GENERAL";"TAB3",#N/A,TRUE,"GENERAL";"TAB4",#N/A,TRUE,"GENERAL";"TAB5",#N/A,TRUE,"GENERAL"}</definedName>
    <definedName name="____z6" localSheetId="25">{"TAB1",#N/A,TRUE,"GENERAL";"TAB2",#N/A,TRUE,"GENERAL";"TAB3",#N/A,TRUE,"GENERAL";"TAB4",#N/A,TRUE,"GENERAL";"TAB5",#N/A,TRUE,"GENERAL"}</definedName>
    <definedName name="____z6" localSheetId="33">{"TAB1",#N/A,TRUE,"GENERAL";"TAB2",#N/A,TRUE,"GENERAL";"TAB3",#N/A,TRUE,"GENERAL";"TAB4",#N/A,TRUE,"GENERAL";"TAB5",#N/A,TRUE,"GENERAL"}</definedName>
    <definedName name="____z6" localSheetId="34">{"TAB1",#N/A,TRUE,"GENERAL";"TAB2",#N/A,TRUE,"GENERAL";"TAB3",#N/A,TRUE,"GENERAL";"TAB4",#N/A,TRUE,"GENERAL";"TAB5",#N/A,TRUE,"GENERAL"}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 localSheetId="14">{"TAB1",#N/A,TRUE,"GENERAL";"TAB2",#N/A,TRUE,"GENERAL";"TAB3",#N/A,TRUE,"GENERAL";"TAB4",#N/A,TRUE,"GENERAL";"TAB5",#N/A,TRUE,"GENERAL"}</definedName>
    <definedName name="___a1" localSheetId="19">{"TAB1",#N/A,TRUE,"GENERAL";"TAB2",#N/A,TRUE,"GENERAL";"TAB3",#N/A,TRUE,"GENERAL";"TAB4",#N/A,TRUE,"GENERAL";"TAB5",#N/A,TRUE,"GENERAL"}</definedName>
    <definedName name="___a1" localSheetId="20">{"TAB1",#N/A,TRUE,"GENERAL";"TAB2",#N/A,TRUE,"GENERAL";"TAB3",#N/A,TRUE,"GENERAL";"TAB4",#N/A,TRUE,"GENERAL";"TAB5",#N/A,TRUE,"GENERAL"}</definedName>
    <definedName name="___a1" localSheetId="25">{"TAB1",#N/A,TRUE,"GENERAL";"TAB2",#N/A,TRUE,"GENERAL";"TAB3",#N/A,TRUE,"GENERAL";"TAB4",#N/A,TRUE,"GENERAL";"TAB5",#N/A,TRUE,"GENERAL"}</definedName>
    <definedName name="___a1" localSheetId="33">{"TAB1",#N/A,TRUE,"GENERAL";"TAB2",#N/A,TRUE,"GENERAL";"TAB3",#N/A,TRUE,"GENERAL";"TAB4",#N/A,TRUE,"GENERAL";"TAB5",#N/A,TRUE,"GENERAL"}</definedName>
    <definedName name="___a1" localSheetId="34">{"TAB1",#N/A,TRUE,"GENERAL";"TAB2",#N/A,TRUE,"GENERAL";"TAB3",#N/A,TRUE,"GENERAL";"TAB4",#N/A,TRUE,"GENERAL";"TAB5",#N/A,TRUE,"GENERAL"}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4">{"TAB1",#N/A,TRUE,"GENERAL";"TAB2",#N/A,TRUE,"GENERAL";"TAB3",#N/A,TRUE,"GENERAL";"TAB4",#N/A,TRUE,"GENERAL";"TAB5",#N/A,TRUE,"GENERAL"}</definedName>
    <definedName name="___a3" localSheetId="19">{"TAB1",#N/A,TRUE,"GENERAL";"TAB2",#N/A,TRUE,"GENERAL";"TAB3",#N/A,TRUE,"GENERAL";"TAB4",#N/A,TRUE,"GENERAL";"TAB5",#N/A,TRUE,"GENERAL"}</definedName>
    <definedName name="___a3" localSheetId="20">{"TAB1",#N/A,TRUE,"GENERAL";"TAB2",#N/A,TRUE,"GENERAL";"TAB3",#N/A,TRUE,"GENERAL";"TAB4",#N/A,TRUE,"GENERAL";"TAB5",#N/A,TRUE,"GENERAL"}</definedName>
    <definedName name="___a3" localSheetId="25">{"TAB1",#N/A,TRUE,"GENERAL";"TAB2",#N/A,TRUE,"GENERAL";"TAB3",#N/A,TRUE,"GENERAL";"TAB4",#N/A,TRUE,"GENERAL";"TAB5",#N/A,TRUE,"GENERAL"}</definedName>
    <definedName name="___a3" localSheetId="33">{"TAB1",#N/A,TRUE,"GENERAL";"TAB2",#N/A,TRUE,"GENERAL";"TAB3",#N/A,TRUE,"GENERAL";"TAB4",#N/A,TRUE,"GENERAL";"TAB5",#N/A,TRUE,"GENERAL"}</definedName>
    <definedName name="___a3" localSheetId="34">{"TAB1",#N/A,TRUE,"GENERAL";"TAB2",#N/A,TRUE,"GENERAL";"TAB3",#N/A,TRUE,"GENERAL";"TAB4",#N/A,TRUE,"GENERAL";"TAB5",#N/A,TRUE,"GENERAL"}</definedName>
    <definedName name="___a3">{"TAB1",#N/A,TRUE,"GENERAL";"TAB2",#N/A,TRUE,"GENERAL";"TAB3",#N/A,TRUE,"GENERAL";"TAB4",#N/A,TRUE,"GENERAL";"TAB5",#N/A,TRUE,"GENERAL"}</definedName>
    <definedName name="___A30000">#REF!</definedName>
    <definedName name="___a4" localSheetId="14">{"via1",#N/A,TRUE,"general";"via2",#N/A,TRUE,"general";"via3",#N/A,TRUE,"general"}</definedName>
    <definedName name="___a4" localSheetId="19">{"via1",#N/A,TRUE,"general";"via2",#N/A,TRUE,"general";"via3",#N/A,TRUE,"general"}</definedName>
    <definedName name="___a4" localSheetId="20">{"via1",#N/A,TRUE,"general";"via2",#N/A,TRUE,"general";"via3",#N/A,TRUE,"general"}</definedName>
    <definedName name="___a4" localSheetId="25">{"via1",#N/A,TRUE,"general";"via2",#N/A,TRUE,"general";"via3",#N/A,TRUE,"general"}</definedName>
    <definedName name="___a4" localSheetId="33">{"via1",#N/A,TRUE,"general";"via2",#N/A,TRUE,"general";"via3",#N/A,TRUE,"general"}</definedName>
    <definedName name="___a4" localSheetId="34">{"via1",#N/A,TRUE,"general";"via2",#N/A,TRUE,"general";"via3",#N/A,TRUE,"general"}</definedName>
    <definedName name="___a4">{"via1",#N/A,TRUE,"general";"via2",#N/A,TRUE,"general";"via3",#N/A,TRUE,"general"}</definedName>
    <definedName name="___a5" localSheetId="14">{"TAB1",#N/A,TRUE,"GENERAL";"TAB2",#N/A,TRUE,"GENERAL";"TAB3",#N/A,TRUE,"GENERAL";"TAB4",#N/A,TRUE,"GENERAL";"TAB5",#N/A,TRUE,"GENERAL"}</definedName>
    <definedName name="___a5" localSheetId="19">{"TAB1",#N/A,TRUE,"GENERAL";"TAB2",#N/A,TRUE,"GENERAL";"TAB3",#N/A,TRUE,"GENERAL";"TAB4",#N/A,TRUE,"GENERAL";"TAB5",#N/A,TRUE,"GENERAL"}</definedName>
    <definedName name="___a5" localSheetId="20">{"TAB1",#N/A,TRUE,"GENERAL";"TAB2",#N/A,TRUE,"GENERAL";"TAB3",#N/A,TRUE,"GENERAL";"TAB4",#N/A,TRUE,"GENERAL";"TAB5",#N/A,TRUE,"GENERAL"}</definedName>
    <definedName name="___a5" localSheetId="25">{"TAB1",#N/A,TRUE,"GENERAL";"TAB2",#N/A,TRUE,"GENERAL";"TAB3",#N/A,TRUE,"GENERAL";"TAB4",#N/A,TRUE,"GENERAL";"TAB5",#N/A,TRUE,"GENERAL"}</definedName>
    <definedName name="___a5" localSheetId="33">{"TAB1",#N/A,TRUE,"GENERAL";"TAB2",#N/A,TRUE,"GENERAL";"TAB3",#N/A,TRUE,"GENERAL";"TAB4",#N/A,TRUE,"GENERAL";"TAB5",#N/A,TRUE,"GENERAL"}</definedName>
    <definedName name="___a5" localSheetId="34">{"TAB1",#N/A,TRUE,"GENERAL";"TAB2",#N/A,TRUE,"GENERAL";"TAB3",#N/A,TRUE,"GENERAL";"TAB4",#N/A,TRUE,"GENERAL";"TAB5",#N/A,TRUE,"GENERAL"}</definedName>
    <definedName name="___a5">{"TAB1",#N/A,TRUE,"GENERAL";"TAB2",#N/A,TRUE,"GENERAL";"TAB3",#N/A,TRUE,"GENERAL";"TAB4",#N/A,TRUE,"GENERAL";"TAB5",#N/A,TRUE,"GENERAL"}</definedName>
    <definedName name="___a6" localSheetId="14">{"TAB1",#N/A,TRUE,"GENERAL";"TAB2",#N/A,TRUE,"GENERAL";"TAB3",#N/A,TRUE,"GENERAL";"TAB4",#N/A,TRUE,"GENERAL";"TAB5",#N/A,TRUE,"GENERAL"}</definedName>
    <definedName name="___a6" localSheetId="19">{"TAB1",#N/A,TRUE,"GENERAL";"TAB2",#N/A,TRUE,"GENERAL";"TAB3",#N/A,TRUE,"GENERAL";"TAB4",#N/A,TRUE,"GENERAL";"TAB5",#N/A,TRUE,"GENERAL"}</definedName>
    <definedName name="___a6" localSheetId="20">{"TAB1",#N/A,TRUE,"GENERAL";"TAB2",#N/A,TRUE,"GENERAL";"TAB3",#N/A,TRUE,"GENERAL";"TAB4",#N/A,TRUE,"GENERAL";"TAB5",#N/A,TRUE,"GENERAL"}</definedName>
    <definedName name="___a6" localSheetId="25">{"TAB1",#N/A,TRUE,"GENERAL";"TAB2",#N/A,TRUE,"GENERAL";"TAB3",#N/A,TRUE,"GENERAL";"TAB4",#N/A,TRUE,"GENERAL";"TAB5",#N/A,TRUE,"GENERAL"}</definedName>
    <definedName name="___a6" localSheetId="33">{"TAB1",#N/A,TRUE,"GENERAL";"TAB2",#N/A,TRUE,"GENERAL";"TAB3",#N/A,TRUE,"GENERAL";"TAB4",#N/A,TRUE,"GENERAL";"TAB5",#N/A,TRUE,"GENERAL"}</definedName>
    <definedName name="___a6" localSheetId="34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AA88">#REF!</definedName>
    <definedName name="___AAA89">#REF!</definedName>
    <definedName name="___adi1">#REF!</definedName>
    <definedName name="___adi2">#REF!</definedName>
    <definedName name="___AFC1">#REF!</definedName>
    <definedName name="___AFC3">#REF!</definedName>
    <definedName name="___AFC5">#REF!</definedName>
    <definedName name="___aiu2">#REF!</definedName>
    <definedName name="___ALA110">#REF!</definedName>
    <definedName name="___ALL4">#REF!</definedName>
    <definedName name="___ane7">#REF!</definedName>
    <definedName name="___ane8">#REF!</definedName>
    <definedName name="___ANT90">#REF!</definedName>
    <definedName name="___APU221">#REF!</definedName>
    <definedName name="___APU465">#REF!</definedName>
    <definedName name="___Atp2">#REF!</definedName>
    <definedName name="___b2" localSheetId="14">{"TAB1",#N/A,TRUE,"GENERAL";"TAB2",#N/A,TRUE,"GENERAL";"TAB3",#N/A,TRUE,"GENERAL";"TAB4",#N/A,TRUE,"GENERAL";"TAB5",#N/A,TRUE,"GENERAL"}</definedName>
    <definedName name="___b2" localSheetId="19">{"TAB1",#N/A,TRUE,"GENERAL";"TAB2",#N/A,TRUE,"GENERAL";"TAB3",#N/A,TRUE,"GENERAL";"TAB4",#N/A,TRUE,"GENERAL";"TAB5",#N/A,TRUE,"GENERAL"}</definedName>
    <definedName name="___b2" localSheetId="20">{"TAB1",#N/A,TRUE,"GENERAL";"TAB2",#N/A,TRUE,"GENERAL";"TAB3",#N/A,TRUE,"GENERAL";"TAB4",#N/A,TRUE,"GENERAL";"TAB5",#N/A,TRUE,"GENERAL"}</definedName>
    <definedName name="___b2" localSheetId="25">{"TAB1",#N/A,TRUE,"GENERAL";"TAB2",#N/A,TRUE,"GENERAL";"TAB3",#N/A,TRUE,"GENERAL";"TAB4",#N/A,TRUE,"GENERAL";"TAB5",#N/A,TRUE,"GENERAL"}</definedName>
    <definedName name="___b2" localSheetId="33">{"TAB1",#N/A,TRUE,"GENERAL";"TAB2",#N/A,TRUE,"GENERAL";"TAB3",#N/A,TRUE,"GENERAL";"TAB4",#N/A,TRUE,"GENERAL";"TAB5",#N/A,TRUE,"GENERAL"}</definedName>
    <definedName name="___b2" localSheetId="34">{"TAB1",#N/A,TRUE,"GENERAL";"TAB2",#N/A,TRUE,"GENERAL";"TAB3",#N/A,TRUE,"GENERAL";"TAB4",#N/A,TRUE,"GENERAL";"TAB5",#N/A,TRUE,"GENERAL"}</definedName>
    <definedName name="___b2">{"TAB1",#N/A,TRUE,"GENERAL";"TAB2",#N/A,TRUE,"GENERAL";"TAB3",#N/A,TRUE,"GENERAL";"TAB4",#N/A,TRUE,"GENERAL";"TAB5",#N/A,TRUE,"GENERAL"}</definedName>
    <definedName name="___b3" localSheetId="14">{"TAB1",#N/A,TRUE,"GENERAL";"TAB2",#N/A,TRUE,"GENERAL";"TAB3",#N/A,TRUE,"GENERAL";"TAB4",#N/A,TRUE,"GENERAL";"TAB5",#N/A,TRUE,"GENERAL"}</definedName>
    <definedName name="___b3" localSheetId="19">{"TAB1",#N/A,TRUE,"GENERAL";"TAB2",#N/A,TRUE,"GENERAL";"TAB3",#N/A,TRUE,"GENERAL";"TAB4",#N/A,TRUE,"GENERAL";"TAB5",#N/A,TRUE,"GENERAL"}</definedName>
    <definedName name="___b3" localSheetId="20">{"TAB1",#N/A,TRUE,"GENERAL";"TAB2",#N/A,TRUE,"GENERAL";"TAB3",#N/A,TRUE,"GENERAL";"TAB4",#N/A,TRUE,"GENERAL";"TAB5",#N/A,TRUE,"GENERAL"}</definedName>
    <definedName name="___b3" localSheetId="25">{"TAB1",#N/A,TRUE,"GENERAL";"TAB2",#N/A,TRUE,"GENERAL";"TAB3",#N/A,TRUE,"GENERAL";"TAB4",#N/A,TRUE,"GENERAL";"TAB5",#N/A,TRUE,"GENERAL"}</definedName>
    <definedName name="___b3" localSheetId="33">{"TAB1",#N/A,TRUE,"GENERAL";"TAB2",#N/A,TRUE,"GENERAL";"TAB3",#N/A,TRUE,"GENERAL";"TAB4",#N/A,TRUE,"GENERAL";"TAB5",#N/A,TRUE,"GENERAL"}</definedName>
    <definedName name="___b3" localSheetId="34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 localSheetId="14">{"TAB1",#N/A,TRUE,"GENERAL";"TAB2",#N/A,TRUE,"GENERAL";"TAB3",#N/A,TRUE,"GENERAL";"TAB4",#N/A,TRUE,"GENERAL";"TAB5",#N/A,TRUE,"GENERAL"}</definedName>
    <definedName name="___b4" localSheetId="19">{"TAB1",#N/A,TRUE,"GENERAL";"TAB2",#N/A,TRUE,"GENERAL";"TAB3",#N/A,TRUE,"GENERAL";"TAB4",#N/A,TRUE,"GENERAL";"TAB5",#N/A,TRUE,"GENERAL"}</definedName>
    <definedName name="___b4" localSheetId="20">{"TAB1",#N/A,TRUE,"GENERAL";"TAB2",#N/A,TRUE,"GENERAL";"TAB3",#N/A,TRUE,"GENERAL";"TAB4",#N/A,TRUE,"GENERAL";"TAB5",#N/A,TRUE,"GENERAL"}</definedName>
    <definedName name="___b4" localSheetId="25">{"TAB1",#N/A,TRUE,"GENERAL";"TAB2",#N/A,TRUE,"GENERAL";"TAB3",#N/A,TRUE,"GENERAL";"TAB4",#N/A,TRUE,"GENERAL";"TAB5",#N/A,TRUE,"GENERAL"}</definedName>
    <definedName name="___b4" localSheetId="33">{"TAB1",#N/A,TRUE,"GENERAL";"TAB2",#N/A,TRUE,"GENERAL";"TAB3",#N/A,TRUE,"GENERAL";"TAB4",#N/A,TRUE,"GENERAL";"TAB5",#N/A,TRUE,"GENERAL"}</definedName>
    <definedName name="___b4" localSheetId="34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 localSheetId="14">{"TAB1",#N/A,TRUE,"GENERAL";"TAB2",#N/A,TRUE,"GENERAL";"TAB3",#N/A,TRUE,"GENERAL";"TAB4",#N/A,TRUE,"GENERAL";"TAB5",#N/A,TRUE,"GENERAL"}</definedName>
    <definedName name="___b5" localSheetId="19">{"TAB1",#N/A,TRUE,"GENERAL";"TAB2",#N/A,TRUE,"GENERAL";"TAB3",#N/A,TRUE,"GENERAL";"TAB4",#N/A,TRUE,"GENERAL";"TAB5",#N/A,TRUE,"GENERAL"}</definedName>
    <definedName name="___b5" localSheetId="20">{"TAB1",#N/A,TRUE,"GENERAL";"TAB2",#N/A,TRUE,"GENERAL";"TAB3",#N/A,TRUE,"GENERAL";"TAB4",#N/A,TRUE,"GENERAL";"TAB5",#N/A,TRUE,"GENERAL"}</definedName>
    <definedName name="___b5" localSheetId="25">{"TAB1",#N/A,TRUE,"GENERAL";"TAB2",#N/A,TRUE,"GENERAL";"TAB3",#N/A,TRUE,"GENERAL";"TAB4",#N/A,TRUE,"GENERAL";"TAB5",#N/A,TRUE,"GENERAL"}</definedName>
    <definedName name="___b5" localSheetId="33">{"TAB1",#N/A,TRUE,"GENERAL";"TAB2",#N/A,TRUE,"GENERAL";"TAB3",#N/A,TRUE,"GENERAL";"TAB4",#N/A,TRUE,"GENERAL";"TAB5",#N/A,TRUE,"GENERAL"}</definedName>
    <definedName name="___b5" localSheetId="3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 localSheetId="14">{"TAB1",#N/A,TRUE,"GENERAL";"TAB2",#N/A,TRUE,"GENERAL";"TAB3",#N/A,TRUE,"GENERAL";"TAB4",#N/A,TRUE,"GENERAL";"TAB5",#N/A,TRUE,"GENERAL"}</definedName>
    <definedName name="___b6" localSheetId="19">{"TAB1",#N/A,TRUE,"GENERAL";"TAB2",#N/A,TRUE,"GENERAL";"TAB3",#N/A,TRUE,"GENERAL";"TAB4",#N/A,TRUE,"GENERAL";"TAB5",#N/A,TRUE,"GENERAL"}</definedName>
    <definedName name="___b6" localSheetId="20">{"TAB1",#N/A,TRUE,"GENERAL";"TAB2",#N/A,TRUE,"GENERAL";"TAB3",#N/A,TRUE,"GENERAL";"TAB4",#N/A,TRUE,"GENERAL";"TAB5",#N/A,TRUE,"GENERAL"}</definedName>
    <definedName name="___b6" localSheetId="25">{"TAB1",#N/A,TRUE,"GENERAL";"TAB2",#N/A,TRUE,"GENERAL";"TAB3",#N/A,TRUE,"GENERAL";"TAB4",#N/A,TRUE,"GENERAL";"TAB5",#N/A,TRUE,"GENERAL"}</definedName>
    <definedName name="___b6" localSheetId="33">{"TAB1",#N/A,TRUE,"GENERAL";"TAB2",#N/A,TRUE,"GENERAL";"TAB3",#N/A,TRUE,"GENERAL";"TAB4",#N/A,TRUE,"GENERAL";"TAB5",#N/A,TRUE,"GENERAL"}</definedName>
    <definedName name="___b6" localSheetId="34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 localSheetId="14">{"via1",#N/A,TRUE,"general";"via2",#N/A,TRUE,"general";"via3",#N/A,TRUE,"general"}</definedName>
    <definedName name="___b7" localSheetId="19">{"via1",#N/A,TRUE,"general";"via2",#N/A,TRUE,"general";"via3",#N/A,TRUE,"general"}</definedName>
    <definedName name="___b7" localSheetId="20">{"via1",#N/A,TRUE,"general";"via2",#N/A,TRUE,"general";"via3",#N/A,TRUE,"general"}</definedName>
    <definedName name="___b7" localSheetId="25">{"via1",#N/A,TRUE,"general";"via2",#N/A,TRUE,"general";"via3",#N/A,TRUE,"general"}</definedName>
    <definedName name="___b7" localSheetId="33">{"via1",#N/A,TRUE,"general";"via2",#N/A,TRUE,"general";"via3",#N/A,TRUE,"general"}</definedName>
    <definedName name="___b7" localSheetId="34">{"via1",#N/A,TRUE,"general";"via2",#N/A,TRUE,"general";"via3",#N/A,TRUE,"general"}</definedName>
    <definedName name="___b7">{"via1",#N/A,TRUE,"general";"via2",#N/A,TRUE,"general";"via3",#N/A,TRUE,"general"}</definedName>
    <definedName name="___b8" localSheetId="14">{"via1",#N/A,TRUE,"general";"via2",#N/A,TRUE,"general";"via3",#N/A,TRUE,"general"}</definedName>
    <definedName name="___b8" localSheetId="19">{"via1",#N/A,TRUE,"general";"via2",#N/A,TRUE,"general";"via3",#N/A,TRUE,"general"}</definedName>
    <definedName name="___b8" localSheetId="20">{"via1",#N/A,TRUE,"general";"via2",#N/A,TRUE,"general";"via3",#N/A,TRUE,"general"}</definedName>
    <definedName name="___b8" localSheetId="25">{"via1",#N/A,TRUE,"general";"via2",#N/A,TRUE,"general";"via3",#N/A,TRUE,"general"}</definedName>
    <definedName name="___b8" localSheetId="33">{"via1",#N/A,TRUE,"general";"via2",#N/A,TRUE,"general";"via3",#N/A,TRUE,"general"}</definedName>
    <definedName name="___b8" localSheetId="34">{"via1",#N/A,TRUE,"general";"via2",#N/A,TRUE,"general";"via3",#N/A,TRUE,"general"}</definedName>
    <definedName name="___b8">{"via1",#N/A,TRUE,"general";"via2",#N/A,TRUE,"general";"via3",#N/A,TRUE,"general"}</definedName>
    <definedName name="___bb9" localSheetId="14">{"TAB1",#N/A,TRUE,"GENERAL";"TAB2",#N/A,TRUE,"GENERAL";"TAB3",#N/A,TRUE,"GENERAL";"TAB4",#N/A,TRUE,"GENERAL";"TAB5",#N/A,TRUE,"GENERAL"}</definedName>
    <definedName name="___bb9" localSheetId="19">{"TAB1",#N/A,TRUE,"GENERAL";"TAB2",#N/A,TRUE,"GENERAL";"TAB3",#N/A,TRUE,"GENERAL";"TAB4",#N/A,TRUE,"GENERAL";"TAB5",#N/A,TRUE,"GENERAL"}</definedName>
    <definedName name="___bb9" localSheetId="20">{"TAB1",#N/A,TRUE,"GENERAL";"TAB2",#N/A,TRUE,"GENERAL";"TAB3",#N/A,TRUE,"GENERAL";"TAB4",#N/A,TRUE,"GENERAL";"TAB5",#N/A,TRUE,"GENERAL"}</definedName>
    <definedName name="___bb9" localSheetId="25">{"TAB1",#N/A,TRUE,"GENERAL";"TAB2",#N/A,TRUE,"GENERAL";"TAB3",#N/A,TRUE,"GENERAL";"TAB4",#N/A,TRUE,"GENERAL";"TAB5",#N/A,TRUE,"GENERAL"}</definedName>
    <definedName name="___bb9" localSheetId="33">{"TAB1",#N/A,TRUE,"GENERAL";"TAB2",#N/A,TRUE,"GENERAL";"TAB3",#N/A,TRUE,"GENERAL";"TAB4",#N/A,TRUE,"GENERAL";"TAB5",#N/A,TRUE,"GENERAL"}</definedName>
    <definedName name="___bb9" localSheetId="34">{"TAB1",#N/A,TRUE,"GENERAL";"TAB2",#N/A,TRUE,"GENERAL";"TAB3",#N/A,TRUE,"GENERAL";"TAB4",#N/A,TRUE,"GENERAL";"TAB5",#N/A,TRUE,"GENERAL"}</definedName>
    <definedName name="___bb9">{"TAB1",#N/A,TRUE,"GENERAL";"TAB2",#N/A,TRUE,"GENERAL";"TAB3",#N/A,TRUE,"GENERAL";"TAB4",#N/A,TRUE,"GENERAL";"TAB5",#N/A,TRUE,"GENERAL"}</definedName>
    <definedName name="___bgb5" localSheetId="14">{"TAB1",#N/A,TRUE,"GENERAL";"TAB2",#N/A,TRUE,"GENERAL";"TAB3",#N/A,TRUE,"GENERAL";"TAB4",#N/A,TRUE,"GENERAL";"TAB5",#N/A,TRUE,"GENERAL"}</definedName>
    <definedName name="___bgb5" localSheetId="19">{"TAB1",#N/A,TRUE,"GENERAL";"TAB2",#N/A,TRUE,"GENERAL";"TAB3",#N/A,TRUE,"GENERAL";"TAB4",#N/A,TRUE,"GENERAL";"TAB5",#N/A,TRUE,"GENERAL"}</definedName>
    <definedName name="___bgb5" localSheetId="20">{"TAB1",#N/A,TRUE,"GENERAL";"TAB2",#N/A,TRUE,"GENERAL";"TAB3",#N/A,TRUE,"GENERAL";"TAB4",#N/A,TRUE,"GENERAL";"TAB5",#N/A,TRUE,"GENERAL"}</definedName>
    <definedName name="___bgb5" localSheetId="25">{"TAB1",#N/A,TRUE,"GENERAL";"TAB2",#N/A,TRUE,"GENERAL";"TAB3",#N/A,TRUE,"GENERAL";"TAB4",#N/A,TRUE,"GENERAL";"TAB5",#N/A,TRUE,"GENERAL"}</definedName>
    <definedName name="___bgb5" localSheetId="33">{"TAB1",#N/A,TRUE,"GENERAL";"TAB2",#N/A,TRUE,"GENERAL";"TAB3",#N/A,TRUE,"GENERAL";"TAB4",#N/A,TRUE,"GENERAL";"TAB5",#N/A,TRUE,"GENERAL"}</definedName>
    <definedName name="___bgb5" localSheetId="34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HI38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20">#REF!</definedName>
    <definedName name="___cua1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G1">#REF!</definedName>
    <definedName name="___g2" localSheetId="14">{"TAB1",#N/A,TRUE,"GENERAL";"TAB2",#N/A,TRUE,"GENERAL";"TAB3",#N/A,TRUE,"GENERAL";"TAB4",#N/A,TRUE,"GENERAL";"TAB5",#N/A,TRUE,"GENERAL"}</definedName>
    <definedName name="___g2" localSheetId="19">{"TAB1",#N/A,TRUE,"GENERAL";"TAB2",#N/A,TRUE,"GENERAL";"TAB3",#N/A,TRUE,"GENERAL";"TAB4",#N/A,TRUE,"GENERAL";"TAB5",#N/A,TRUE,"GENERAL"}</definedName>
    <definedName name="___g2" localSheetId="20">{"TAB1",#N/A,TRUE,"GENERAL";"TAB2",#N/A,TRUE,"GENERAL";"TAB3",#N/A,TRUE,"GENERAL";"TAB4",#N/A,TRUE,"GENERAL";"TAB5",#N/A,TRUE,"GENERAL"}</definedName>
    <definedName name="___g2" localSheetId="25">{"TAB1",#N/A,TRUE,"GENERAL";"TAB2",#N/A,TRUE,"GENERAL";"TAB3",#N/A,TRUE,"GENERAL";"TAB4",#N/A,TRUE,"GENERAL";"TAB5",#N/A,TRUE,"GENERAL"}</definedName>
    <definedName name="___g2" localSheetId="33">{"TAB1",#N/A,TRUE,"GENERAL";"TAB2",#N/A,TRUE,"GENERAL";"TAB3",#N/A,TRUE,"GENERAL";"TAB4",#N/A,TRUE,"GENERAL";"TAB5",#N/A,TRUE,"GENERAL"}</definedName>
    <definedName name="___g2" localSheetId="34">{"TAB1",#N/A,TRUE,"GENERAL";"TAB2",#N/A,TRUE,"GENERAL";"TAB3",#N/A,TRUE,"GENERAL";"TAB4",#N/A,TRUE,"GENERAL";"TAB5",#N/A,TRUE,"GENERAL"}</definedName>
    <definedName name="___g2">{"TAB1",#N/A,TRUE,"GENERAL";"TAB2",#N/A,TRUE,"GENERAL";"TAB3",#N/A,TRUE,"GENERAL";"TAB4",#N/A,TRUE,"GENERAL";"TAB5",#N/A,TRUE,"GENERAL"}</definedName>
    <definedName name="___g3" localSheetId="14">{"via1",#N/A,TRUE,"general";"via2",#N/A,TRUE,"general";"via3",#N/A,TRUE,"general"}</definedName>
    <definedName name="___g3" localSheetId="19">{"via1",#N/A,TRUE,"general";"via2",#N/A,TRUE,"general";"via3",#N/A,TRUE,"general"}</definedName>
    <definedName name="___g3" localSheetId="20">{"via1",#N/A,TRUE,"general";"via2",#N/A,TRUE,"general";"via3",#N/A,TRUE,"general"}</definedName>
    <definedName name="___g3" localSheetId="25">{"via1",#N/A,TRUE,"general";"via2",#N/A,TRUE,"general";"via3",#N/A,TRUE,"general"}</definedName>
    <definedName name="___g3" localSheetId="33">{"via1",#N/A,TRUE,"general";"via2",#N/A,TRUE,"general";"via3",#N/A,TRUE,"general"}</definedName>
    <definedName name="___g3" localSheetId="34">{"via1",#N/A,TRUE,"general";"via2",#N/A,TRUE,"general";"via3",#N/A,TRUE,"general"}</definedName>
    <definedName name="___g3">{"via1",#N/A,TRUE,"general";"via2",#N/A,TRUE,"general";"via3",#N/A,TRUE,"general"}</definedName>
    <definedName name="___g4" localSheetId="14">{"via1",#N/A,TRUE,"general";"via2",#N/A,TRUE,"general";"via3",#N/A,TRUE,"general"}</definedName>
    <definedName name="___g4" localSheetId="19">{"via1",#N/A,TRUE,"general";"via2",#N/A,TRUE,"general";"via3",#N/A,TRUE,"general"}</definedName>
    <definedName name="___g4" localSheetId="20">{"via1",#N/A,TRUE,"general";"via2",#N/A,TRUE,"general";"via3",#N/A,TRUE,"general"}</definedName>
    <definedName name="___g4" localSheetId="25">{"via1",#N/A,TRUE,"general";"via2",#N/A,TRUE,"general";"via3",#N/A,TRUE,"general"}</definedName>
    <definedName name="___g4" localSheetId="33">{"via1",#N/A,TRUE,"general";"via2",#N/A,TRUE,"general";"via3",#N/A,TRUE,"general"}</definedName>
    <definedName name="___g4" localSheetId="34">{"via1",#N/A,TRUE,"general";"via2",#N/A,TRUE,"general";"via3",#N/A,TRUE,"general"}</definedName>
    <definedName name="___g4">{"via1",#N/A,TRUE,"general";"via2",#N/A,TRUE,"general";"via3",#N/A,TRUE,"general"}</definedName>
    <definedName name="___g5" localSheetId="14">{"via1",#N/A,TRUE,"general";"via2",#N/A,TRUE,"general";"via3",#N/A,TRUE,"general"}</definedName>
    <definedName name="___g5" localSheetId="19">{"via1",#N/A,TRUE,"general";"via2",#N/A,TRUE,"general";"via3",#N/A,TRUE,"general"}</definedName>
    <definedName name="___g5" localSheetId="20">{"via1",#N/A,TRUE,"general";"via2",#N/A,TRUE,"general";"via3",#N/A,TRUE,"general"}</definedName>
    <definedName name="___g5" localSheetId="25">{"via1",#N/A,TRUE,"general";"via2",#N/A,TRUE,"general";"via3",#N/A,TRUE,"general"}</definedName>
    <definedName name="___g5" localSheetId="33">{"via1",#N/A,TRUE,"general";"via2",#N/A,TRUE,"general";"via3",#N/A,TRUE,"general"}</definedName>
    <definedName name="___g5" localSheetId="34">{"via1",#N/A,TRUE,"general";"via2",#N/A,TRUE,"general";"via3",#N/A,TRUE,"general"}</definedName>
    <definedName name="___g5">{"via1",#N/A,TRUE,"general";"via2",#N/A,TRUE,"general";"via3",#N/A,TRUE,"general"}</definedName>
    <definedName name="___g6" localSheetId="14">{"via1",#N/A,TRUE,"general";"via2",#N/A,TRUE,"general";"via3",#N/A,TRUE,"general"}</definedName>
    <definedName name="___g6" localSheetId="19">{"via1",#N/A,TRUE,"general";"via2",#N/A,TRUE,"general";"via3",#N/A,TRUE,"general"}</definedName>
    <definedName name="___g6" localSheetId="20">{"via1",#N/A,TRUE,"general";"via2",#N/A,TRUE,"general";"via3",#N/A,TRUE,"general"}</definedName>
    <definedName name="___g6" localSheetId="25">{"via1",#N/A,TRUE,"general";"via2",#N/A,TRUE,"general";"via3",#N/A,TRUE,"general"}</definedName>
    <definedName name="___g6" localSheetId="33">{"via1",#N/A,TRUE,"general";"via2",#N/A,TRUE,"general";"via3",#N/A,TRUE,"general"}</definedName>
    <definedName name="___g6" localSheetId="34">{"via1",#N/A,TRUE,"general";"via2",#N/A,TRUE,"general";"via3",#N/A,TRUE,"general"}</definedName>
    <definedName name="___g6">{"via1",#N/A,TRUE,"general";"via2",#N/A,TRUE,"general";"via3",#N/A,TRUE,"general"}</definedName>
    <definedName name="___g7" localSheetId="14">{"TAB1",#N/A,TRUE,"GENERAL";"TAB2",#N/A,TRUE,"GENERAL";"TAB3",#N/A,TRUE,"GENERAL";"TAB4",#N/A,TRUE,"GENERAL";"TAB5",#N/A,TRUE,"GENERAL"}</definedName>
    <definedName name="___g7" localSheetId="19">{"TAB1",#N/A,TRUE,"GENERAL";"TAB2",#N/A,TRUE,"GENERAL";"TAB3",#N/A,TRUE,"GENERAL";"TAB4",#N/A,TRUE,"GENERAL";"TAB5",#N/A,TRUE,"GENERAL"}</definedName>
    <definedName name="___g7" localSheetId="20">{"TAB1",#N/A,TRUE,"GENERAL";"TAB2",#N/A,TRUE,"GENERAL";"TAB3",#N/A,TRUE,"GENERAL";"TAB4",#N/A,TRUE,"GENERAL";"TAB5",#N/A,TRUE,"GENERAL"}</definedName>
    <definedName name="___g7" localSheetId="25">{"TAB1",#N/A,TRUE,"GENERAL";"TAB2",#N/A,TRUE,"GENERAL";"TAB3",#N/A,TRUE,"GENERAL";"TAB4",#N/A,TRUE,"GENERAL";"TAB5",#N/A,TRUE,"GENERAL"}</definedName>
    <definedName name="___g7" localSheetId="33">{"TAB1",#N/A,TRUE,"GENERAL";"TAB2",#N/A,TRUE,"GENERAL";"TAB3",#N/A,TRUE,"GENERAL";"TAB4",#N/A,TRUE,"GENERAL";"TAB5",#N/A,TRUE,"GENERAL"}</definedName>
    <definedName name="___g7" localSheetId="34">{"TAB1",#N/A,TRUE,"GENERAL";"TAB2",#N/A,TRUE,"GENERAL";"TAB3",#N/A,TRUE,"GENERAL";"TAB4",#N/A,TRUE,"GENERAL";"TAB5",#N/A,TRUE,"GENERAL"}</definedName>
    <definedName name="___g7">{"TAB1",#N/A,TRUE,"GENERAL";"TAB2",#N/A,TRUE,"GENERAL";"TAB3",#N/A,TRUE,"GENERAL";"TAB4",#N/A,TRUE,"GENERAL";"TAB5",#N/A,TRUE,"GENERAL"}</definedName>
    <definedName name="___GR1" localSheetId="14">{"TAB1",#N/A,TRUE,"GENERAL";"TAB2",#N/A,TRUE,"GENERAL";"TAB3",#N/A,TRUE,"GENERAL";"TAB4",#N/A,TRUE,"GENERAL";"TAB5",#N/A,TRUE,"GENERAL"}</definedName>
    <definedName name="___GR1" localSheetId="19">{"TAB1",#N/A,TRUE,"GENERAL";"TAB2",#N/A,TRUE,"GENERAL";"TAB3",#N/A,TRUE,"GENERAL";"TAB4",#N/A,TRUE,"GENERAL";"TAB5",#N/A,TRUE,"GENERAL"}</definedName>
    <definedName name="___GR1" localSheetId="20">{"TAB1",#N/A,TRUE,"GENERAL";"TAB2",#N/A,TRUE,"GENERAL";"TAB3",#N/A,TRUE,"GENERAL";"TAB4",#N/A,TRUE,"GENERAL";"TAB5",#N/A,TRUE,"GENERAL"}</definedName>
    <definedName name="___GR1" localSheetId="25">{"TAB1",#N/A,TRUE,"GENERAL";"TAB2",#N/A,TRUE,"GENERAL";"TAB3",#N/A,TRUE,"GENERAL";"TAB4",#N/A,TRUE,"GENERAL";"TAB5",#N/A,TRUE,"GENERAL"}</definedName>
    <definedName name="___GR1" localSheetId="33">{"TAB1",#N/A,TRUE,"GENERAL";"TAB2",#N/A,TRUE,"GENERAL";"TAB3",#N/A,TRUE,"GENERAL";"TAB4",#N/A,TRUE,"GENERAL";"TAB5",#N/A,TRUE,"GENERAL"}</definedName>
    <definedName name="___GR1" localSheetId="34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 localSheetId="14">{"via1",#N/A,TRUE,"general";"via2",#N/A,TRUE,"general";"via3",#N/A,TRUE,"general"}</definedName>
    <definedName name="___gtr4" localSheetId="19">{"via1",#N/A,TRUE,"general";"via2",#N/A,TRUE,"general";"via3",#N/A,TRUE,"general"}</definedName>
    <definedName name="___gtr4" localSheetId="20">{"via1",#N/A,TRUE,"general";"via2",#N/A,TRUE,"general";"via3",#N/A,TRUE,"general"}</definedName>
    <definedName name="___gtr4" localSheetId="25">{"via1",#N/A,TRUE,"general";"via2",#N/A,TRUE,"general";"via3",#N/A,TRUE,"general"}</definedName>
    <definedName name="___gtr4" localSheetId="33">{"via1",#N/A,TRUE,"general";"via2",#N/A,TRUE,"general";"via3",#N/A,TRUE,"general"}</definedName>
    <definedName name="___gtr4" localSheetId="34">{"via1",#N/A,TRUE,"general";"via2",#N/A,TRUE,"general";"via3",#N/A,TRUE,"general"}</definedName>
    <definedName name="___gtr4">{"via1",#N/A,TRUE,"general";"via2",#N/A,TRUE,"general";"via3",#N/A,TRUE,"general"}</definedName>
    <definedName name="___h2" localSheetId="14">{"via1",#N/A,TRUE,"general";"via2",#N/A,TRUE,"general";"via3",#N/A,TRUE,"general"}</definedName>
    <definedName name="___h2" localSheetId="19">{"via1",#N/A,TRUE,"general";"via2",#N/A,TRUE,"general";"via3",#N/A,TRUE,"general"}</definedName>
    <definedName name="___h2" localSheetId="20">{"via1",#N/A,TRUE,"general";"via2",#N/A,TRUE,"general";"via3",#N/A,TRUE,"general"}</definedName>
    <definedName name="___h2" localSheetId="25">{"via1",#N/A,TRUE,"general";"via2",#N/A,TRUE,"general";"via3",#N/A,TRUE,"general"}</definedName>
    <definedName name="___h2" localSheetId="33">{"via1",#N/A,TRUE,"general";"via2",#N/A,TRUE,"general";"via3",#N/A,TRUE,"general"}</definedName>
    <definedName name="___h2" localSheetId="34">{"via1",#N/A,TRUE,"general";"via2",#N/A,TRUE,"general";"via3",#N/A,TRUE,"general"}</definedName>
    <definedName name="___h2">{"via1",#N/A,TRUE,"general";"via2",#N/A,TRUE,"general";"via3",#N/A,TRUE,"general"}</definedName>
    <definedName name="___h3" localSheetId="14">{"via1",#N/A,TRUE,"general";"via2",#N/A,TRUE,"general";"via3",#N/A,TRUE,"general"}</definedName>
    <definedName name="___h3" localSheetId="19">{"via1",#N/A,TRUE,"general";"via2",#N/A,TRUE,"general";"via3",#N/A,TRUE,"general"}</definedName>
    <definedName name="___h3" localSheetId="20">{"via1",#N/A,TRUE,"general";"via2",#N/A,TRUE,"general";"via3",#N/A,TRUE,"general"}</definedName>
    <definedName name="___h3" localSheetId="25">{"via1",#N/A,TRUE,"general";"via2",#N/A,TRUE,"general";"via3",#N/A,TRUE,"general"}</definedName>
    <definedName name="___h3" localSheetId="33">{"via1",#N/A,TRUE,"general";"via2",#N/A,TRUE,"general";"via3",#N/A,TRUE,"general"}</definedName>
    <definedName name="___h3" localSheetId="34">{"via1",#N/A,TRUE,"general";"via2",#N/A,TRUE,"general";"via3",#N/A,TRUE,"general"}</definedName>
    <definedName name="___h3">{"via1",#N/A,TRUE,"general";"via2",#N/A,TRUE,"general";"via3",#N/A,TRUE,"general"}</definedName>
    <definedName name="___h4" localSheetId="14">{"TAB1",#N/A,TRUE,"GENERAL";"TAB2",#N/A,TRUE,"GENERAL";"TAB3",#N/A,TRUE,"GENERAL";"TAB4",#N/A,TRUE,"GENERAL";"TAB5",#N/A,TRUE,"GENERAL"}</definedName>
    <definedName name="___h4" localSheetId="19">{"TAB1",#N/A,TRUE,"GENERAL";"TAB2",#N/A,TRUE,"GENERAL";"TAB3",#N/A,TRUE,"GENERAL";"TAB4",#N/A,TRUE,"GENERAL";"TAB5",#N/A,TRUE,"GENERAL"}</definedName>
    <definedName name="___h4" localSheetId="20">{"TAB1",#N/A,TRUE,"GENERAL";"TAB2",#N/A,TRUE,"GENERAL";"TAB3",#N/A,TRUE,"GENERAL";"TAB4",#N/A,TRUE,"GENERAL";"TAB5",#N/A,TRUE,"GENERAL"}</definedName>
    <definedName name="___h4" localSheetId="25">{"TAB1",#N/A,TRUE,"GENERAL";"TAB2",#N/A,TRUE,"GENERAL";"TAB3",#N/A,TRUE,"GENERAL";"TAB4",#N/A,TRUE,"GENERAL";"TAB5",#N/A,TRUE,"GENERAL"}</definedName>
    <definedName name="___h4" localSheetId="33">{"TAB1",#N/A,TRUE,"GENERAL";"TAB2",#N/A,TRUE,"GENERAL";"TAB3",#N/A,TRUE,"GENERAL";"TAB4",#N/A,TRUE,"GENERAL";"TAB5",#N/A,TRUE,"GENERAL"}</definedName>
    <definedName name="___h4" localSheetId="34">{"TAB1",#N/A,TRUE,"GENERAL";"TAB2",#N/A,TRUE,"GENERAL";"TAB3",#N/A,TRUE,"GENERAL";"TAB4",#N/A,TRUE,"GENERAL";"TAB5",#N/A,TRUE,"GENERAL"}</definedName>
    <definedName name="___h4">{"TAB1",#N/A,TRUE,"GENERAL";"TAB2",#N/A,TRUE,"GENERAL";"TAB3",#N/A,TRUE,"GENERAL";"TAB4",#N/A,TRUE,"GENERAL";"TAB5",#N/A,TRUE,"GENERAL"}</definedName>
    <definedName name="___h5" localSheetId="14">{"TAB1",#N/A,TRUE,"GENERAL";"TAB2",#N/A,TRUE,"GENERAL";"TAB3",#N/A,TRUE,"GENERAL";"TAB4",#N/A,TRUE,"GENERAL";"TAB5",#N/A,TRUE,"GENERAL"}</definedName>
    <definedName name="___h5" localSheetId="19">{"TAB1",#N/A,TRUE,"GENERAL";"TAB2",#N/A,TRUE,"GENERAL";"TAB3",#N/A,TRUE,"GENERAL";"TAB4",#N/A,TRUE,"GENERAL";"TAB5",#N/A,TRUE,"GENERAL"}</definedName>
    <definedName name="___h5" localSheetId="20">{"TAB1",#N/A,TRUE,"GENERAL";"TAB2",#N/A,TRUE,"GENERAL";"TAB3",#N/A,TRUE,"GENERAL";"TAB4",#N/A,TRUE,"GENERAL";"TAB5",#N/A,TRUE,"GENERAL"}</definedName>
    <definedName name="___h5" localSheetId="25">{"TAB1",#N/A,TRUE,"GENERAL";"TAB2",#N/A,TRUE,"GENERAL";"TAB3",#N/A,TRUE,"GENERAL";"TAB4",#N/A,TRUE,"GENERAL";"TAB5",#N/A,TRUE,"GENERAL"}</definedName>
    <definedName name="___h5" localSheetId="33">{"TAB1",#N/A,TRUE,"GENERAL";"TAB2",#N/A,TRUE,"GENERAL";"TAB3",#N/A,TRUE,"GENERAL";"TAB4",#N/A,TRUE,"GENERAL";"TAB5",#N/A,TRUE,"GENERAL"}</definedName>
    <definedName name="___h5" localSheetId="3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 localSheetId="14">{"via1",#N/A,TRUE,"general";"via2",#N/A,TRUE,"general";"via3",#N/A,TRUE,"general"}</definedName>
    <definedName name="___h6" localSheetId="19">{"via1",#N/A,TRUE,"general";"via2",#N/A,TRUE,"general";"via3",#N/A,TRUE,"general"}</definedName>
    <definedName name="___h6" localSheetId="20">{"via1",#N/A,TRUE,"general";"via2",#N/A,TRUE,"general";"via3",#N/A,TRUE,"general"}</definedName>
    <definedName name="___h6" localSheetId="25">{"via1",#N/A,TRUE,"general";"via2",#N/A,TRUE,"general";"via3",#N/A,TRUE,"general"}</definedName>
    <definedName name="___h6" localSheetId="33">{"via1",#N/A,TRUE,"general";"via2",#N/A,TRUE,"general";"via3",#N/A,TRUE,"general"}</definedName>
    <definedName name="___h6" localSheetId="34">{"via1",#N/A,TRUE,"general";"via2",#N/A,TRUE,"general";"via3",#N/A,TRUE,"general"}</definedName>
    <definedName name="___h6">{"via1",#N/A,TRUE,"general";"via2",#N/A,TRUE,"general";"via3",#N/A,TRUE,"general"}</definedName>
    <definedName name="___h7" localSheetId="14">{"TAB1",#N/A,TRUE,"GENERAL";"TAB2",#N/A,TRUE,"GENERAL";"TAB3",#N/A,TRUE,"GENERAL";"TAB4",#N/A,TRUE,"GENERAL";"TAB5",#N/A,TRUE,"GENERAL"}</definedName>
    <definedName name="___h7" localSheetId="19">{"TAB1",#N/A,TRUE,"GENERAL";"TAB2",#N/A,TRUE,"GENERAL";"TAB3",#N/A,TRUE,"GENERAL";"TAB4",#N/A,TRUE,"GENERAL";"TAB5",#N/A,TRUE,"GENERAL"}</definedName>
    <definedName name="___h7" localSheetId="20">{"TAB1",#N/A,TRUE,"GENERAL";"TAB2",#N/A,TRUE,"GENERAL";"TAB3",#N/A,TRUE,"GENERAL";"TAB4",#N/A,TRUE,"GENERAL";"TAB5",#N/A,TRUE,"GENERAL"}</definedName>
    <definedName name="___h7" localSheetId="25">{"TAB1",#N/A,TRUE,"GENERAL";"TAB2",#N/A,TRUE,"GENERAL";"TAB3",#N/A,TRUE,"GENERAL";"TAB4",#N/A,TRUE,"GENERAL";"TAB5",#N/A,TRUE,"GENERAL"}</definedName>
    <definedName name="___h7" localSheetId="33">{"TAB1",#N/A,TRUE,"GENERAL";"TAB2",#N/A,TRUE,"GENERAL";"TAB3",#N/A,TRUE,"GENERAL";"TAB4",#N/A,TRUE,"GENERAL";"TAB5",#N/A,TRUE,"GENERAL"}</definedName>
    <definedName name="___h7" localSheetId="34">{"TAB1",#N/A,TRUE,"GENERAL";"TAB2",#N/A,TRUE,"GENERAL";"TAB3",#N/A,TRUE,"GENERAL";"TAB4",#N/A,TRUE,"GENERAL";"TAB5",#N/A,TRUE,"GENERAL"}</definedName>
    <definedName name="___h7">{"TAB1",#N/A,TRUE,"GENERAL";"TAB2",#N/A,TRUE,"GENERAL";"TAB3",#N/A,TRUE,"GENERAL";"TAB4",#N/A,TRUE,"GENERAL";"TAB5",#N/A,TRUE,"GENERAL"}</definedName>
    <definedName name="___h8" localSheetId="14">{"via1",#N/A,TRUE,"general";"via2",#N/A,TRUE,"general";"via3",#N/A,TRUE,"general"}</definedName>
    <definedName name="___h8" localSheetId="19">{"via1",#N/A,TRUE,"general";"via2",#N/A,TRUE,"general";"via3",#N/A,TRUE,"general"}</definedName>
    <definedName name="___h8" localSheetId="20">{"via1",#N/A,TRUE,"general";"via2",#N/A,TRUE,"general";"via3",#N/A,TRUE,"general"}</definedName>
    <definedName name="___h8" localSheetId="25">{"via1",#N/A,TRUE,"general";"via2",#N/A,TRUE,"general";"via3",#N/A,TRUE,"general"}</definedName>
    <definedName name="___h8" localSheetId="33">{"via1",#N/A,TRUE,"general";"via2",#N/A,TRUE,"general";"via3",#N/A,TRUE,"general"}</definedName>
    <definedName name="___h8" localSheetId="34">{"via1",#N/A,TRUE,"general";"via2",#N/A,TRUE,"general";"via3",#N/A,TRUE,"general"}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4">{"via1",#N/A,TRUE,"general";"via2",#N/A,TRUE,"general";"via3",#N/A,TRUE,"general"}</definedName>
    <definedName name="___hfh7" localSheetId="19">{"via1",#N/A,TRUE,"general";"via2",#N/A,TRUE,"general";"via3",#N/A,TRUE,"general"}</definedName>
    <definedName name="___hfh7" localSheetId="20">{"via1",#N/A,TRUE,"general";"via2",#N/A,TRUE,"general";"via3",#N/A,TRUE,"general"}</definedName>
    <definedName name="___hfh7" localSheetId="25">{"via1",#N/A,TRUE,"general";"via2",#N/A,TRUE,"general";"via3",#N/A,TRUE,"general"}</definedName>
    <definedName name="___hfh7" localSheetId="33">{"via1",#N/A,TRUE,"general";"via2",#N/A,TRUE,"general";"via3",#N/A,TRUE,"general"}</definedName>
    <definedName name="___hfh7" localSheetId="34">{"via1",#N/A,TRUE,"general";"via2",#N/A,TRUE,"general";"via3",#N/A,TRUE,"general"}</definedName>
    <definedName name="___hfh7">{"via1",#N/A,TRUE,"general";"via2",#N/A,TRUE,"general";"via3",#N/A,TRUE,"general"}</definedName>
    <definedName name="___i1">#REF!</definedName>
    <definedName name="___i4" localSheetId="14">{"via1",#N/A,TRUE,"general";"via2",#N/A,TRUE,"general";"via3",#N/A,TRUE,"general"}</definedName>
    <definedName name="___i4" localSheetId="19">{"via1",#N/A,TRUE,"general";"via2",#N/A,TRUE,"general";"via3",#N/A,TRUE,"general"}</definedName>
    <definedName name="___i4" localSheetId="20">{"via1",#N/A,TRUE,"general";"via2",#N/A,TRUE,"general";"via3",#N/A,TRUE,"general"}</definedName>
    <definedName name="___i4" localSheetId="25">{"via1",#N/A,TRUE,"general";"via2",#N/A,TRUE,"general";"via3",#N/A,TRUE,"general"}</definedName>
    <definedName name="___i4" localSheetId="33">{"via1",#N/A,TRUE,"general";"via2",#N/A,TRUE,"general";"via3",#N/A,TRUE,"general"}</definedName>
    <definedName name="___i4" localSheetId="34">{"via1",#N/A,TRUE,"general";"via2",#N/A,TRUE,"general";"via3",#N/A,TRUE,"general"}</definedName>
    <definedName name="___i4">{"via1",#N/A,TRUE,"general";"via2",#N/A,TRUE,"general";"via3",#N/A,TRUE,"general"}</definedName>
    <definedName name="___i5" localSheetId="14">{"TAB1",#N/A,TRUE,"GENERAL";"TAB2",#N/A,TRUE,"GENERAL";"TAB3",#N/A,TRUE,"GENERAL";"TAB4",#N/A,TRUE,"GENERAL";"TAB5",#N/A,TRUE,"GENERAL"}</definedName>
    <definedName name="___i5" localSheetId="19">{"TAB1",#N/A,TRUE,"GENERAL";"TAB2",#N/A,TRUE,"GENERAL";"TAB3",#N/A,TRUE,"GENERAL";"TAB4",#N/A,TRUE,"GENERAL";"TAB5",#N/A,TRUE,"GENERAL"}</definedName>
    <definedName name="___i5" localSheetId="20">{"TAB1",#N/A,TRUE,"GENERAL";"TAB2",#N/A,TRUE,"GENERAL";"TAB3",#N/A,TRUE,"GENERAL";"TAB4",#N/A,TRUE,"GENERAL";"TAB5",#N/A,TRUE,"GENERAL"}</definedName>
    <definedName name="___i5" localSheetId="25">{"TAB1",#N/A,TRUE,"GENERAL";"TAB2",#N/A,TRUE,"GENERAL";"TAB3",#N/A,TRUE,"GENERAL";"TAB4",#N/A,TRUE,"GENERAL";"TAB5",#N/A,TRUE,"GENERAL"}</definedName>
    <definedName name="___i5" localSheetId="33">{"TAB1",#N/A,TRUE,"GENERAL";"TAB2",#N/A,TRUE,"GENERAL";"TAB3",#N/A,TRUE,"GENERAL";"TAB4",#N/A,TRUE,"GENERAL";"TAB5",#N/A,TRUE,"GENERAL"}</definedName>
    <definedName name="___i5" localSheetId="34">{"TAB1",#N/A,TRUE,"GENERAL";"TAB2",#N/A,TRUE,"GENERAL";"TAB3",#N/A,TRUE,"GENERAL";"TAB4",#N/A,TRUE,"GENERAL";"TAB5",#N/A,TRUE,"GENERAL"}</definedName>
    <definedName name="___i5">{"TAB1",#N/A,TRUE,"GENERAL";"TAB2",#N/A,TRUE,"GENERAL";"TAB3",#N/A,TRUE,"GENERAL";"TAB4",#N/A,TRUE,"GENERAL";"TAB5",#N/A,TRUE,"GENERAL"}</definedName>
    <definedName name="___i6" localSheetId="14">{"TAB1",#N/A,TRUE,"GENERAL";"TAB2",#N/A,TRUE,"GENERAL";"TAB3",#N/A,TRUE,"GENERAL";"TAB4",#N/A,TRUE,"GENERAL";"TAB5",#N/A,TRUE,"GENERAL"}</definedName>
    <definedName name="___i6" localSheetId="19">{"TAB1",#N/A,TRUE,"GENERAL";"TAB2",#N/A,TRUE,"GENERAL";"TAB3",#N/A,TRUE,"GENERAL";"TAB4",#N/A,TRUE,"GENERAL";"TAB5",#N/A,TRUE,"GENERAL"}</definedName>
    <definedName name="___i6" localSheetId="20">{"TAB1",#N/A,TRUE,"GENERAL";"TAB2",#N/A,TRUE,"GENERAL";"TAB3",#N/A,TRUE,"GENERAL";"TAB4",#N/A,TRUE,"GENERAL";"TAB5",#N/A,TRUE,"GENERAL"}</definedName>
    <definedName name="___i6" localSheetId="25">{"TAB1",#N/A,TRUE,"GENERAL";"TAB2",#N/A,TRUE,"GENERAL";"TAB3",#N/A,TRUE,"GENERAL";"TAB4",#N/A,TRUE,"GENERAL";"TAB5",#N/A,TRUE,"GENERAL"}</definedName>
    <definedName name="___i6" localSheetId="33">{"TAB1",#N/A,TRUE,"GENERAL";"TAB2",#N/A,TRUE,"GENERAL";"TAB3",#N/A,TRUE,"GENERAL";"TAB4",#N/A,TRUE,"GENERAL";"TAB5",#N/A,TRUE,"GENERAL"}</definedName>
    <definedName name="___i6" localSheetId="34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 localSheetId="14">{"via1",#N/A,TRUE,"general";"via2",#N/A,TRUE,"general";"via3",#N/A,TRUE,"general"}</definedName>
    <definedName name="___i7" localSheetId="19">{"via1",#N/A,TRUE,"general";"via2",#N/A,TRUE,"general";"via3",#N/A,TRUE,"general"}</definedName>
    <definedName name="___i7" localSheetId="20">{"via1",#N/A,TRUE,"general";"via2",#N/A,TRUE,"general";"via3",#N/A,TRUE,"general"}</definedName>
    <definedName name="___i7" localSheetId="25">{"via1",#N/A,TRUE,"general";"via2",#N/A,TRUE,"general";"via3",#N/A,TRUE,"general"}</definedName>
    <definedName name="___i7" localSheetId="33">{"via1",#N/A,TRUE,"general";"via2",#N/A,TRUE,"general";"via3",#N/A,TRUE,"general"}</definedName>
    <definedName name="___i7" localSheetId="34">{"via1",#N/A,TRUE,"general";"via2",#N/A,TRUE,"general";"via3",#N/A,TRUE,"general"}</definedName>
    <definedName name="___i7">{"via1",#N/A,TRUE,"general";"via2",#N/A,TRUE,"general";"via3",#N/A,TRUE,"general"}</definedName>
    <definedName name="___i77" localSheetId="14">{"TAB1",#N/A,TRUE,"GENERAL";"TAB2",#N/A,TRUE,"GENERAL";"TAB3",#N/A,TRUE,"GENERAL";"TAB4",#N/A,TRUE,"GENERAL";"TAB5",#N/A,TRUE,"GENERAL"}</definedName>
    <definedName name="___i77" localSheetId="19">{"TAB1",#N/A,TRUE,"GENERAL";"TAB2",#N/A,TRUE,"GENERAL";"TAB3",#N/A,TRUE,"GENERAL";"TAB4",#N/A,TRUE,"GENERAL";"TAB5",#N/A,TRUE,"GENERAL"}</definedName>
    <definedName name="___i77" localSheetId="20">{"TAB1",#N/A,TRUE,"GENERAL";"TAB2",#N/A,TRUE,"GENERAL";"TAB3",#N/A,TRUE,"GENERAL";"TAB4",#N/A,TRUE,"GENERAL";"TAB5",#N/A,TRUE,"GENERAL"}</definedName>
    <definedName name="___i77" localSheetId="25">{"TAB1",#N/A,TRUE,"GENERAL";"TAB2",#N/A,TRUE,"GENERAL";"TAB3",#N/A,TRUE,"GENERAL";"TAB4",#N/A,TRUE,"GENERAL";"TAB5",#N/A,TRUE,"GENERAL"}</definedName>
    <definedName name="___i77" localSheetId="33">{"TAB1",#N/A,TRUE,"GENERAL";"TAB2",#N/A,TRUE,"GENERAL";"TAB3",#N/A,TRUE,"GENERAL";"TAB4",#N/A,TRUE,"GENERAL";"TAB5",#N/A,TRUE,"GENERAL"}</definedName>
    <definedName name="___i77" localSheetId="34">{"TAB1",#N/A,TRUE,"GENERAL";"TAB2",#N/A,TRUE,"GENERAL";"TAB3",#N/A,TRUE,"GENERAL";"TAB4",#N/A,TRUE,"GENERAL";"TAB5",#N/A,TRUE,"GENERAL"}</definedName>
    <definedName name="___i77">{"TAB1",#N/A,TRUE,"GENERAL";"TAB2",#N/A,TRUE,"GENERAL";"TAB3",#N/A,TRUE,"GENERAL";"TAB4",#N/A,TRUE,"GENERAL";"TAB5",#N/A,TRUE,"GENERAL"}</definedName>
    <definedName name="___i8" localSheetId="14">{"via1",#N/A,TRUE,"general";"via2",#N/A,TRUE,"general";"via3",#N/A,TRUE,"general"}</definedName>
    <definedName name="___i8" localSheetId="19">{"via1",#N/A,TRUE,"general";"via2",#N/A,TRUE,"general";"via3",#N/A,TRUE,"general"}</definedName>
    <definedName name="___i8" localSheetId="20">{"via1",#N/A,TRUE,"general";"via2",#N/A,TRUE,"general";"via3",#N/A,TRUE,"general"}</definedName>
    <definedName name="___i8" localSheetId="25">{"via1",#N/A,TRUE,"general";"via2",#N/A,TRUE,"general";"via3",#N/A,TRUE,"general"}</definedName>
    <definedName name="___i8" localSheetId="33">{"via1",#N/A,TRUE,"general";"via2",#N/A,TRUE,"general";"via3",#N/A,TRUE,"general"}</definedName>
    <definedName name="___i8" localSheetId="34">{"via1",#N/A,TRUE,"general";"via2",#N/A,TRUE,"general";"via3",#N/A,TRUE,"general"}</definedName>
    <definedName name="___i8">{"via1",#N/A,TRUE,"general";"via2",#N/A,TRUE,"general";"via3",#N/A,TRUE,"general"}</definedName>
    <definedName name="___i9" localSheetId="14">{"TAB1",#N/A,TRUE,"GENERAL";"TAB2",#N/A,TRUE,"GENERAL";"TAB3",#N/A,TRUE,"GENERAL";"TAB4",#N/A,TRUE,"GENERAL";"TAB5",#N/A,TRUE,"GENERAL"}</definedName>
    <definedName name="___i9" localSheetId="19">{"TAB1",#N/A,TRUE,"GENERAL";"TAB2",#N/A,TRUE,"GENERAL";"TAB3",#N/A,TRUE,"GENERAL";"TAB4",#N/A,TRUE,"GENERAL";"TAB5",#N/A,TRUE,"GENERAL"}</definedName>
    <definedName name="___i9" localSheetId="20">{"TAB1",#N/A,TRUE,"GENERAL";"TAB2",#N/A,TRUE,"GENERAL";"TAB3",#N/A,TRUE,"GENERAL";"TAB4",#N/A,TRUE,"GENERAL";"TAB5",#N/A,TRUE,"GENERAL"}</definedName>
    <definedName name="___i9" localSheetId="25">{"TAB1",#N/A,TRUE,"GENERAL";"TAB2",#N/A,TRUE,"GENERAL";"TAB3",#N/A,TRUE,"GENERAL";"TAB4",#N/A,TRUE,"GENERAL";"TAB5",#N/A,TRUE,"GENERAL"}</definedName>
    <definedName name="___i9" localSheetId="33">{"TAB1",#N/A,TRUE,"GENERAL";"TAB2",#N/A,TRUE,"GENERAL";"TAB3",#N/A,TRUE,"GENERAL";"TAB4",#N/A,TRUE,"GENERAL";"TAB5",#N/A,TRUE,"GENERAL"}</definedName>
    <definedName name="___i9" localSheetId="34">{"TAB1",#N/A,TRUE,"GENERAL";"TAB2",#N/A,TRUE,"GENERAL";"TAB3",#N/A,TRUE,"GENERAL";"TAB4",#N/A,TRUE,"GENERAL";"TAB5",#N/A,TRUE,"GENERAL"}</definedName>
    <definedName name="___i9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PC2002">#REF!</definedName>
    <definedName name="___k3" localSheetId="14">{"TAB1",#N/A,TRUE,"GENERAL";"TAB2",#N/A,TRUE,"GENERAL";"TAB3",#N/A,TRUE,"GENERAL";"TAB4",#N/A,TRUE,"GENERAL";"TAB5",#N/A,TRUE,"GENERAL"}</definedName>
    <definedName name="___k3" localSheetId="19">{"TAB1",#N/A,TRUE,"GENERAL";"TAB2",#N/A,TRUE,"GENERAL";"TAB3",#N/A,TRUE,"GENERAL";"TAB4",#N/A,TRUE,"GENERAL";"TAB5",#N/A,TRUE,"GENERAL"}</definedName>
    <definedName name="___k3" localSheetId="20">{"TAB1",#N/A,TRUE,"GENERAL";"TAB2",#N/A,TRUE,"GENERAL";"TAB3",#N/A,TRUE,"GENERAL";"TAB4",#N/A,TRUE,"GENERAL";"TAB5",#N/A,TRUE,"GENERAL"}</definedName>
    <definedName name="___k3" localSheetId="25">{"TAB1",#N/A,TRUE,"GENERAL";"TAB2",#N/A,TRUE,"GENERAL";"TAB3",#N/A,TRUE,"GENERAL";"TAB4",#N/A,TRUE,"GENERAL";"TAB5",#N/A,TRUE,"GENERAL"}</definedName>
    <definedName name="___k3" localSheetId="33">{"TAB1",#N/A,TRUE,"GENERAL";"TAB2",#N/A,TRUE,"GENERAL";"TAB3",#N/A,TRUE,"GENERAL";"TAB4",#N/A,TRUE,"GENERAL";"TAB5",#N/A,TRUE,"GENERAL"}</definedName>
    <definedName name="___k3" localSheetId="34">{"TAB1",#N/A,TRUE,"GENERAL";"TAB2",#N/A,TRUE,"GENERAL";"TAB3",#N/A,TRUE,"GENERAL";"TAB4",#N/A,TRUE,"GENERAL";"TAB5",#N/A,TRUE,"GENERAL"}</definedName>
    <definedName name="___k3">{"TAB1",#N/A,TRUE,"GENERAL";"TAB2",#N/A,TRUE,"GENERAL";"TAB3",#N/A,TRUE,"GENERAL";"TAB4",#N/A,TRUE,"GENERAL";"TAB5",#N/A,TRUE,"GENERAL"}</definedName>
    <definedName name="___k4" localSheetId="14">{"via1",#N/A,TRUE,"general";"via2",#N/A,TRUE,"general";"via3",#N/A,TRUE,"general"}</definedName>
    <definedName name="___k4" localSheetId="19">{"via1",#N/A,TRUE,"general";"via2",#N/A,TRUE,"general";"via3",#N/A,TRUE,"general"}</definedName>
    <definedName name="___k4" localSheetId="20">{"via1",#N/A,TRUE,"general";"via2",#N/A,TRUE,"general";"via3",#N/A,TRUE,"general"}</definedName>
    <definedName name="___k4" localSheetId="25">{"via1",#N/A,TRUE,"general";"via2",#N/A,TRUE,"general";"via3",#N/A,TRUE,"general"}</definedName>
    <definedName name="___k4" localSheetId="33">{"via1",#N/A,TRUE,"general";"via2",#N/A,TRUE,"general";"via3",#N/A,TRUE,"general"}</definedName>
    <definedName name="___k4" localSheetId="34">{"via1",#N/A,TRUE,"general";"via2",#N/A,TRUE,"general";"via3",#N/A,TRUE,"general"}</definedName>
    <definedName name="___k4">{"via1",#N/A,TRUE,"general";"via2",#N/A,TRUE,"general";"via3",#N/A,TRUE,"general"}</definedName>
    <definedName name="___k5" localSheetId="14">{"via1",#N/A,TRUE,"general";"via2",#N/A,TRUE,"general";"via3",#N/A,TRUE,"general"}</definedName>
    <definedName name="___k5" localSheetId="19">{"via1",#N/A,TRUE,"general";"via2",#N/A,TRUE,"general";"via3",#N/A,TRUE,"general"}</definedName>
    <definedName name="___k5" localSheetId="20">{"via1",#N/A,TRUE,"general";"via2",#N/A,TRUE,"general";"via3",#N/A,TRUE,"general"}</definedName>
    <definedName name="___k5" localSheetId="25">{"via1",#N/A,TRUE,"general";"via2",#N/A,TRUE,"general";"via3",#N/A,TRUE,"general"}</definedName>
    <definedName name="___k5" localSheetId="33">{"via1",#N/A,TRUE,"general";"via2",#N/A,TRUE,"general";"via3",#N/A,TRUE,"general"}</definedName>
    <definedName name="___k5" localSheetId="34">{"via1",#N/A,TRUE,"general";"via2",#N/A,TRUE,"general";"via3",#N/A,TRUE,"general"}</definedName>
    <definedName name="___k5">{"via1",#N/A,TRUE,"general";"via2",#N/A,TRUE,"general";"via3",#N/A,TRUE,"general"}</definedName>
    <definedName name="___k6" localSheetId="14">{"TAB1",#N/A,TRUE,"GENERAL";"TAB2",#N/A,TRUE,"GENERAL";"TAB3",#N/A,TRUE,"GENERAL";"TAB4",#N/A,TRUE,"GENERAL";"TAB5",#N/A,TRUE,"GENERAL"}</definedName>
    <definedName name="___k6" localSheetId="19">{"TAB1",#N/A,TRUE,"GENERAL";"TAB2",#N/A,TRUE,"GENERAL";"TAB3",#N/A,TRUE,"GENERAL";"TAB4",#N/A,TRUE,"GENERAL";"TAB5",#N/A,TRUE,"GENERAL"}</definedName>
    <definedName name="___k6" localSheetId="20">{"TAB1",#N/A,TRUE,"GENERAL";"TAB2",#N/A,TRUE,"GENERAL";"TAB3",#N/A,TRUE,"GENERAL";"TAB4",#N/A,TRUE,"GENERAL";"TAB5",#N/A,TRUE,"GENERAL"}</definedName>
    <definedName name="___k6" localSheetId="25">{"TAB1",#N/A,TRUE,"GENERAL";"TAB2",#N/A,TRUE,"GENERAL";"TAB3",#N/A,TRUE,"GENERAL";"TAB4",#N/A,TRUE,"GENERAL";"TAB5",#N/A,TRUE,"GENERAL"}</definedName>
    <definedName name="___k6" localSheetId="33">{"TAB1",#N/A,TRUE,"GENERAL";"TAB2",#N/A,TRUE,"GENERAL";"TAB3",#N/A,TRUE,"GENERAL";"TAB4",#N/A,TRUE,"GENERAL";"TAB5",#N/A,TRUE,"GENERAL"}</definedName>
    <definedName name="___k6" localSheetId="34">{"TAB1",#N/A,TRUE,"GENERAL";"TAB2",#N/A,TRUE,"GENERAL";"TAB3",#N/A,TRUE,"GENERAL";"TAB4",#N/A,TRUE,"GENERAL";"TAB5",#N/A,TRUE,"GENERAL"}</definedName>
    <definedName name="___k6">{"TAB1",#N/A,TRUE,"GENERAL";"TAB2",#N/A,TRUE,"GENERAL";"TAB3",#N/A,TRUE,"GENERAL";"TAB4",#N/A,TRUE,"GENERAL";"TAB5",#N/A,TRUE,"GENERAL"}</definedName>
    <definedName name="___k7" localSheetId="14">{"via1",#N/A,TRUE,"general";"via2",#N/A,TRUE,"general";"via3",#N/A,TRUE,"general"}</definedName>
    <definedName name="___k7" localSheetId="19">{"via1",#N/A,TRUE,"general";"via2",#N/A,TRUE,"general";"via3",#N/A,TRUE,"general"}</definedName>
    <definedName name="___k7" localSheetId="20">{"via1",#N/A,TRUE,"general";"via2",#N/A,TRUE,"general";"via3",#N/A,TRUE,"general"}</definedName>
    <definedName name="___k7" localSheetId="25">{"via1",#N/A,TRUE,"general";"via2",#N/A,TRUE,"general";"via3",#N/A,TRUE,"general"}</definedName>
    <definedName name="___k7" localSheetId="33">{"via1",#N/A,TRUE,"general";"via2",#N/A,TRUE,"general";"via3",#N/A,TRUE,"general"}</definedName>
    <definedName name="___k7" localSheetId="34">{"via1",#N/A,TRUE,"general";"via2",#N/A,TRUE,"general";"via3",#N/A,TRUE,"general"}</definedName>
    <definedName name="___k7">{"via1",#N/A,TRUE,"general";"via2",#N/A,TRUE,"general";"via3",#N/A,TRUE,"general"}</definedName>
    <definedName name="___k8" localSheetId="14">{"via1",#N/A,TRUE,"general";"via2",#N/A,TRUE,"general";"via3",#N/A,TRUE,"general"}</definedName>
    <definedName name="___k8" localSheetId="19">{"via1",#N/A,TRUE,"general";"via2",#N/A,TRUE,"general";"via3",#N/A,TRUE,"general"}</definedName>
    <definedName name="___k8" localSheetId="20">{"via1",#N/A,TRUE,"general";"via2",#N/A,TRUE,"general";"via3",#N/A,TRUE,"general"}</definedName>
    <definedName name="___k8" localSheetId="25">{"via1",#N/A,TRUE,"general";"via2",#N/A,TRUE,"general";"via3",#N/A,TRUE,"general"}</definedName>
    <definedName name="___k8" localSheetId="33">{"via1",#N/A,TRUE,"general";"via2",#N/A,TRUE,"general";"via3",#N/A,TRUE,"general"}</definedName>
    <definedName name="___k8" localSheetId="34">{"via1",#N/A,TRUE,"general";"via2",#N/A,TRUE,"general";"via3",#N/A,TRUE,"general"}</definedName>
    <definedName name="___k8">{"via1",#N/A,TRUE,"general";"via2",#N/A,TRUE,"general";"via3",#N/A,TRUE,"general"}</definedName>
    <definedName name="___k9" localSheetId="14">{"TAB1",#N/A,TRUE,"GENERAL";"TAB2",#N/A,TRUE,"GENERAL";"TAB3",#N/A,TRUE,"GENERAL";"TAB4",#N/A,TRUE,"GENERAL";"TAB5",#N/A,TRUE,"GENERAL"}</definedName>
    <definedName name="___k9" localSheetId="19">{"TAB1",#N/A,TRUE,"GENERAL";"TAB2",#N/A,TRUE,"GENERAL";"TAB3",#N/A,TRUE,"GENERAL";"TAB4",#N/A,TRUE,"GENERAL";"TAB5",#N/A,TRUE,"GENERAL"}</definedName>
    <definedName name="___k9" localSheetId="20">{"TAB1",#N/A,TRUE,"GENERAL";"TAB2",#N/A,TRUE,"GENERAL";"TAB3",#N/A,TRUE,"GENERAL";"TAB4",#N/A,TRUE,"GENERAL";"TAB5",#N/A,TRUE,"GENERAL"}</definedName>
    <definedName name="___k9" localSheetId="25">{"TAB1",#N/A,TRUE,"GENERAL";"TAB2",#N/A,TRUE,"GENERAL";"TAB3",#N/A,TRUE,"GENERAL";"TAB4",#N/A,TRUE,"GENERAL";"TAB5",#N/A,TRUE,"GENERAL"}</definedName>
    <definedName name="___k9" localSheetId="33">{"TAB1",#N/A,TRUE,"GENERAL";"TAB2",#N/A,TRUE,"GENERAL";"TAB3",#N/A,TRUE,"GENERAL";"TAB4",#N/A,TRUE,"GENERAL";"TAB5",#N/A,TRUE,"GENERAL"}</definedName>
    <definedName name="___k9" localSheetId="34">{"TAB1",#N/A,TRUE,"GENERAL";"TAB2",#N/A,TRUE,"GENERAL";"TAB3",#N/A,TRUE,"GENERAL";"TAB4",#N/A,TRUE,"GENERAL";"TAB5",#N/A,TRUE,"GENERAL"}</definedName>
    <definedName name="___k9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14">{"TAB1",#N/A,TRUE,"GENERAL";"TAB2",#N/A,TRUE,"GENERAL";"TAB3",#N/A,TRUE,"GENERAL";"TAB4",#N/A,TRUE,"GENERAL";"TAB5",#N/A,TRUE,"GENERAL"}</definedName>
    <definedName name="___kjk6" localSheetId="19">{"TAB1",#N/A,TRUE,"GENERAL";"TAB2",#N/A,TRUE,"GENERAL";"TAB3",#N/A,TRUE,"GENERAL";"TAB4",#N/A,TRUE,"GENERAL";"TAB5",#N/A,TRUE,"GENERAL"}</definedName>
    <definedName name="___kjk6" localSheetId="20">{"TAB1",#N/A,TRUE,"GENERAL";"TAB2",#N/A,TRUE,"GENERAL";"TAB3",#N/A,TRUE,"GENERAL";"TAB4",#N/A,TRUE,"GENERAL";"TAB5",#N/A,TRUE,"GENERAL"}</definedName>
    <definedName name="___kjk6" localSheetId="25">{"TAB1",#N/A,TRUE,"GENERAL";"TAB2",#N/A,TRUE,"GENERAL";"TAB3",#N/A,TRUE,"GENERAL";"TAB4",#N/A,TRUE,"GENERAL";"TAB5",#N/A,TRUE,"GENERAL"}</definedName>
    <definedName name="___kjk6" localSheetId="33">{"TAB1",#N/A,TRUE,"GENERAL";"TAB2",#N/A,TRUE,"GENERAL";"TAB3",#N/A,TRUE,"GENERAL";"TAB4",#N/A,TRUE,"GENERAL";"TAB5",#N/A,TRUE,"GENERAL"}</definedName>
    <definedName name="___kjk6" localSheetId="34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LEY80">#REF!</definedName>
    <definedName name="___m3" localSheetId="14">{"via1",#N/A,TRUE,"general";"via2",#N/A,TRUE,"general";"via3",#N/A,TRUE,"general"}</definedName>
    <definedName name="___m3" localSheetId="19">{"via1",#N/A,TRUE,"general";"via2",#N/A,TRUE,"general";"via3",#N/A,TRUE,"general"}</definedName>
    <definedName name="___m3" localSheetId="20">{"via1",#N/A,TRUE,"general";"via2",#N/A,TRUE,"general";"via3",#N/A,TRUE,"general"}</definedName>
    <definedName name="___m3" localSheetId="25">{"via1",#N/A,TRUE,"general";"via2",#N/A,TRUE,"general";"via3",#N/A,TRUE,"general"}</definedName>
    <definedName name="___m3" localSheetId="33">{"via1",#N/A,TRUE,"general";"via2",#N/A,TRUE,"general";"via3",#N/A,TRUE,"general"}</definedName>
    <definedName name="___m3" localSheetId="34">{"via1",#N/A,TRUE,"general";"via2",#N/A,TRUE,"general";"via3",#N/A,TRUE,"general"}</definedName>
    <definedName name="___m3">{"via1",#N/A,TRUE,"general";"via2",#N/A,TRUE,"general";"via3",#N/A,TRUE,"general"}</definedName>
    <definedName name="___m4" localSheetId="14">{"TAB1",#N/A,TRUE,"GENERAL";"TAB2",#N/A,TRUE,"GENERAL";"TAB3",#N/A,TRUE,"GENERAL";"TAB4",#N/A,TRUE,"GENERAL";"TAB5",#N/A,TRUE,"GENERAL"}</definedName>
    <definedName name="___m4" localSheetId="19">{"TAB1",#N/A,TRUE,"GENERAL";"TAB2",#N/A,TRUE,"GENERAL";"TAB3",#N/A,TRUE,"GENERAL";"TAB4",#N/A,TRUE,"GENERAL";"TAB5",#N/A,TRUE,"GENERAL"}</definedName>
    <definedName name="___m4" localSheetId="20">{"TAB1",#N/A,TRUE,"GENERAL";"TAB2",#N/A,TRUE,"GENERAL";"TAB3",#N/A,TRUE,"GENERAL";"TAB4",#N/A,TRUE,"GENERAL";"TAB5",#N/A,TRUE,"GENERAL"}</definedName>
    <definedName name="___m4" localSheetId="25">{"TAB1",#N/A,TRUE,"GENERAL";"TAB2",#N/A,TRUE,"GENERAL";"TAB3",#N/A,TRUE,"GENERAL";"TAB4",#N/A,TRUE,"GENERAL";"TAB5",#N/A,TRUE,"GENERAL"}</definedName>
    <definedName name="___m4" localSheetId="33">{"TAB1",#N/A,TRUE,"GENERAL";"TAB2",#N/A,TRUE,"GENERAL";"TAB3",#N/A,TRUE,"GENERAL";"TAB4",#N/A,TRUE,"GENERAL";"TAB5",#N/A,TRUE,"GENERAL"}</definedName>
    <definedName name="___m4" localSheetId="34">{"TAB1",#N/A,TRUE,"GENERAL";"TAB2",#N/A,TRUE,"GENERAL";"TAB3",#N/A,TRUE,"GENERAL";"TAB4",#N/A,TRUE,"GENERAL";"TAB5",#N/A,TRUE,"GENERAL"}</definedName>
    <definedName name="___m4">{"TAB1",#N/A,TRUE,"GENERAL";"TAB2",#N/A,TRUE,"GENERAL";"TAB3",#N/A,TRUE,"GENERAL";"TAB4",#N/A,TRUE,"GENERAL";"TAB5",#N/A,TRUE,"GENERAL"}</definedName>
    <definedName name="___m5" localSheetId="14">{"via1",#N/A,TRUE,"general";"via2",#N/A,TRUE,"general";"via3",#N/A,TRUE,"general"}</definedName>
    <definedName name="___m5" localSheetId="19">{"via1",#N/A,TRUE,"general";"via2",#N/A,TRUE,"general";"via3",#N/A,TRUE,"general"}</definedName>
    <definedName name="___m5" localSheetId="20">{"via1",#N/A,TRUE,"general";"via2",#N/A,TRUE,"general";"via3",#N/A,TRUE,"general"}</definedName>
    <definedName name="___m5" localSheetId="25">{"via1",#N/A,TRUE,"general";"via2",#N/A,TRUE,"general";"via3",#N/A,TRUE,"general"}</definedName>
    <definedName name="___m5" localSheetId="33">{"via1",#N/A,TRUE,"general";"via2",#N/A,TRUE,"general";"via3",#N/A,TRUE,"general"}</definedName>
    <definedName name="___m5" localSheetId="34">{"via1",#N/A,TRUE,"general";"via2",#N/A,TRUE,"general";"via3",#N/A,TRUE,"general"}</definedName>
    <definedName name="___m5">{"via1",#N/A,TRUE,"general";"via2",#N/A,TRUE,"general";"via3",#N/A,TRUE,"general"}</definedName>
    <definedName name="___m6" localSheetId="14">{"TAB1",#N/A,TRUE,"GENERAL";"TAB2",#N/A,TRUE,"GENERAL";"TAB3",#N/A,TRUE,"GENERAL";"TAB4",#N/A,TRUE,"GENERAL";"TAB5",#N/A,TRUE,"GENERAL"}</definedName>
    <definedName name="___m6" localSheetId="19">{"TAB1",#N/A,TRUE,"GENERAL";"TAB2",#N/A,TRUE,"GENERAL";"TAB3",#N/A,TRUE,"GENERAL";"TAB4",#N/A,TRUE,"GENERAL";"TAB5",#N/A,TRUE,"GENERAL"}</definedName>
    <definedName name="___m6" localSheetId="20">{"TAB1",#N/A,TRUE,"GENERAL";"TAB2",#N/A,TRUE,"GENERAL";"TAB3",#N/A,TRUE,"GENERAL";"TAB4",#N/A,TRUE,"GENERAL";"TAB5",#N/A,TRUE,"GENERAL"}</definedName>
    <definedName name="___m6" localSheetId="25">{"TAB1",#N/A,TRUE,"GENERAL";"TAB2",#N/A,TRUE,"GENERAL";"TAB3",#N/A,TRUE,"GENERAL";"TAB4",#N/A,TRUE,"GENERAL";"TAB5",#N/A,TRUE,"GENERAL"}</definedName>
    <definedName name="___m6" localSheetId="33">{"TAB1",#N/A,TRUE,"GENERAL";"TAB2",#N/A,TRUE,"GENERAL";"TAB3",#N/A,TRUE,"GENERAL";"TAB4",#N/A,TRUE,"GENERAL";"TAB5",#N/A,TRUE,"GENERAL"}</definedName>
    <definedName name="___m6" localSheetId="34">{"TAB1",#N/A,TRUE,"GENERAL";"TAB2",#N/A,TRUE,"GENERAL";"TAB3",#N/A,TRUE,"GENERAL";"TAB4",#N/A,TRUE,"GENERAL";"TAB5",#N/A,TRUE,"GENERAL"}</definedName>
    <definedName name="___m6">{"TAB1",#N/A,TRUE,"GENERAL";"TAB2",#N/A,TRUE,"GENERAL";"TAB3",#N/A,TRUE,"GENERAL";"TAB4",#N/A,TRUE,"GENERAL";"TAB5",#N/A,TRUE,"GENERAL"}</definedName>
    <definedName name="___m7" localSheetId="14">{"TAB1",#N/A,TRUE,"GENERAL";"TAB2",#N/A,TRUE,"GENERAL";"TAB3",#N/A,TRUE,"GENERAL";"TAB4",#N/A,TRUE,"GENERAL";"TAB5",#N/A,TRUE,"GENERAL"}</definedName>
    <definedName name="___m7" localSheetId="19">{"TAB1",#N/A,TRUE,"GENERAL";"TAB2",#N/A,TRUE,"GENERAL";"TAB3",#N/A,TRUE,"GENERAL";"TAB4",#N/A,TRUE,"GENERAL";"TAB5",#N/A,TRUE,"GENERAL"}</definedName>
    <definedName name="___m7" localSheetId="20">{"TAB1",#N/A,TRUE,"GENERAL";"TAB2",#N/A,TRUE,"GENERAL";"TAB3",#N/A,TRUE,"GENERAL";"TAB4",#N/A,TRUE,"GENERAL";"TAB5",#N/A,TRUE,"GENERAL"}</definedName>
    <definedName name="___m7" localSheetId="25">{"TAB1",#N/A,TRUE,"GENERAL";"TAB2",#N/A,TRUE,"GENERAL";"TAB3",#N/A,TRUE,"GENERAL";"TAB4",#N/A,TRUE,"GENERAL";"TAB5",#N/A,TRUE,"GENERAL"}</definedName>
    <definedName name="___m7" localSheetId="33">{"TAB1",#N/A,TRUE,"GENERAL";"TAB2",#N/A,TRUE,"GENERAL";"TAB3",#N/A,TRUE,"GENERAL";"TAB4",#N/A,TRUE,"GENERAL";"TAB5",#N/A,TRUE,"GENERAL"}</definedName>
    <definedName name="___m7" localSheetId="34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 localSheetId="14">{"via1",#N/A,TRUE,"general";"via2",#N/A,TRUE,"general";"via3",#N/A,TRUE,"general"}</definedName>
    <definedName name="___m8" localSheetId="19">{"via1",#N/A,TRUE,"general";"via2",#N/A,TRUE,"general";"via3",#N/A,TRUE,"general"}</definedName>
    <definedName name="___m8" localSheetId="20">{"via1",#N/A,TRUE,"general";"via2",#N/A,TRUE,"general";"via3",#N/A,TRUE,"general"}</definedName>
    <definedName name="___m8" localSheetId="25">{"via1",#N/A,TRUE,"general";"via2",#N/A,TRUE,"general";"via3",#N/A,TRUE,"general"}</definedName>
    <definedName name="___m8" localSheetId="33">{"via1",#N/A,TRUE,"general";"via2",#N/A,TRUE,"general";"via3",#N/A,TRUE,"general"}</definedName>
    <definedName name="___m8" localSheetId="34">{"via1",#N/A,TRUE,"general";"via2",#N/A,TRUE,"general";"via3",#N/A,TRUE,"general"}</definedName>
    <definedName name="___m8">{"via1",#N/A,TRUE,"general";"via2",#N/A,TRUE,"general";"via3",#N/A,TRUE,"general"}</definedName>
    <definedName name="___m9" localSheetId="14">{"via1",#N/A,TRUE,"general";"via2",#N/A,TRUE,"general";"via3",#N/A,TRUE,"general"}</definedName>
    <definedName name="___m9" localSheetId="19">{"via1",#N/A,TRUE,"general";"via2",#N/A,TRUE,"general";"via3",#N/A,TRUE,"general"}</definedName>
    <definedName name="___m9" localSheetId="20">{"via1",#N/A,TRUE,"general";"via2",#N/A,TRUE,"general";"via3",#N/A,TRUE,"general"}</definedName>
    <definedName name="___m9" localSheetId="25">{"via1",#N/A,TRUE,"general";"via2",#N/A,TRUE,"general";"via3",#N/A,TRUE,"general"}</definedName>
    <definedName name="___m9" localSheetId="33">{"via1",#N/A,TRUE,"general";"via2",#N/A,TRUE,"general";"via3",#N/A,TRUE,"general"}</definedName>
    <definedName name="___m9" localSheetId="34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MA2_2">#REF!</definedName>
    <definedName name="___MAT1">#REF!</definedName>
    <definedName name="___mez80">#REF!</definedName>
    <definedName name="___mor15">#REF!</definedName>
    <definedName name="___MSC1">#REF!</definedName>
    <definedName name="___n3" localSheetId="14">{"TAB1",#N/A,TRUE,"GENERAL";"TAB2",#N/A,TRUE,"GENERAL";"TAB3",#N/A,TRUE,"GENERAL";"TAB4",#N/A,TRUE,"GENERAL";"TAB5",#N/A,TRUE,"GENERAL"}</definedName>
    <definedName name="___n3" localSheetId="19">{"TAB1",#N/A,TRUE,"GENERAL";"TAB2",#N/A,TRUE,"GENERAL";"TAB3",#N/A,TRUE,"GENERAL";"TAB4",#N/A,TRUE,"GENERAL";"TAB5",#N/A,TRUE,"GENERAL"}</definedName>
    <definedName name="___n3" localSheetId="20">{"TAB1",#N/A,TRUE,"GENERAL";"TAB2",#N/A,TRUE,"GENERAL";"TAB3",#N/A,TRUE,"GENERAL";"TAB4",#N/A,TRUE,"GENERAL";"TAB5",#N/A,TRUE,"GENERAL"}</definedName>
    <definedName name="___n3" localSheetId="25">{"TAB1",#N/A,TRUE,"GENERAL";"TAB2",#N/A,TRUE,"GENERAL";"TAB3",#N/A,TRUE,"GENERAL";"TAB4",#N/A,TRUE,"GENERAL";"TAB5",#N/A,TRUE,"GENERAL"}</definedName>
    <definedName name="___n3" localSheetId="33">{"TAB1",#N/A,TRUE,"GENERAL";"TAB2",#N/A,TRUE,"GENERAL";"TAB3",#N/A,TRUE,"GENERAL";"TAB4",#N/A,TRUE,"GENERAL";"TAB5",#N/A,TRUE,"GENERAL"}</definedName>
    <definedName name="___n3" localSheetId="34">{"TAB1",#N/A,TRUE,"GENERAL";"TAB2",#N/A,TRUE,"GENERAL";"TAB3",#N/A,TRUE,"GENERAL";"TAB4",#N/A,TRUE,"GENERAL";"TAB5",#N/A,TRUE,"GENERAL"}</definedName>
    <definedName name="___n3">{"TAB1",#N/A,TRUE,"GENERAL";"TAB2",#N/A,TRUE,"GENERAL";"TAB3",#N/A,TRUE,"GENERAL";"TAB4",#N/A,TRUE,"GENERAL";"TAB5",#N/A,TRUE,"GENERAL"}</definedName>
    <definedName name="___n4" localSheetId="14">{"via1",#N/A,TRUE,"general";"via2",#N/A,TRUE,"general";"via3",#N/A,TRUE,"general"}</definedName>
    <definedName name="___n4" localSheetId="19">{"via1",#N/A,TRUE,"general";"via2",#N/A,TRUE,"general";"via3",#N/A,TRUE,"general"}</definedName>
    <definedName name="___n4" localSheetId="20">{"via1",#N/A,TRUE,"general";"via2",#N/A,TRUE,"general";"via3",#N/A,TRUE,"general"}</definedName>
    <definedName name="___n4" localSheetId="25">{"via1",#N/A,TRUE,"general";"via2",#N/A,TRUE,"general";"via3",#N/A,TRUE,"general"}</definedName>
    <definedName name="___n4" localSheetId="33">{"via1",#N/A,TRUE,"general";"via2",#N/A,TRUE,"general";"via3",#N/A,TRUE,"general"}</definedName>
    <definedName name="___n4" localSheetId="34">{"via1",#N/A,TRUE,"general";"via2",#N/A,TRUE,"general";"via3",#N/A,TRUE,"general"}</definedName>
    <definedName name="___n4">{"via1",#N/A,TRUE,"general";"via2",#N/A,TRUE,"general";"via3",#N/A,TRUE,"general"}</definedName>
    <definedName name="___n5" localSheetId="14">{"TAB1",#N/A,TRUE,"GENERAL";"TAB2",#N/A,TRUE,"GENERAL";"TAB3",#N/A,TRUE,"GENERAL";"TAB4",#N/A,TRUE,"GENERAL";"TAB5",#N/A,TRUE,"GENERAL"}</definedName>
    <definedName name="___n5" localSheetId="19">{"TAB1",#N/A,TRUE,"GENERAL";"TAB2",#N/A,TRUE,"GENERAL";"TAB3",#N/A,TRUE,"GENERAL";"TAB4",#N/A,TRUE,"GENERAL";"TAB5",#N/A,TRUE,"GENERAL"}</definedName>
    <definedName name="___n5" localSheetId="20">{"TAB1",#N/A,TRUE,"GENERAL";"TAB2",#N/A,TRUE,"GENERAL";"TAB3",#N/A,TRUE,"GENERAL";"TAB4",#N/A,TRUE,"GENERAL";"TAB5",#N/A,TRUE,"GENERAL"}</definedName>
    <definedName name="___n5" localSheetId="25">{"TAB1",#N/A,TRUE,"GENERAL";"TAB2",#N/A,TRUE,"GENERAL";"TAB3",#N/A,TRUE,"GENERAL";"TAB4",#N/A,TRUE,"GENERAL";"TAB5",#N/A,TRUE,"GENERAL"}</definedName>
    <definedName name="___n5" localSheetId="33">{"TAB1",#N/A,TRUE,"GENERAL";"TAB2",#N/A,TRUE,"GENERAL";"TAB3",#N/A,TRUE,"GENERAL";"TAB4",#N/A,TRUE,"GENERAL";"TAB5",#N/A,TRUE,"GENERAL"}</definedName>
    <definedName name="___n5" localSheetId="34">{"TAB1",#N/A,TRUE,"GENERAL";"TAB2",#N/A,TRUE,"GENERAL";"TAB3",#N/A,TRUE,"GENERAL";"TAB4",#N/A,TRUE,"GENERAL";"TAB5",#N/A,TRUE,"GENERAL"}</definedName>
    <definedName name="___n5">{"TAB1",#N/A,TRUE,"GENERAL";"TAB2",#N/A,TRUE,"GENERAL";"TAB3",#N/A,TRUE,"GENERAL";"TAB4",#N/A,TRUE,"GENERAL";"TAB5",#N/A,TRUE,"GENERAL"}</definedName>
    <definedName name="___nyn7" localSheetId="14">{"via1",#N/A,TRUE,"general";"via2",#N/A,TRUE,"general";"via3",#N/A,TRUE,"general"}</definedName>
    <definedName name="___nyn7" localSheetId="19">{"via1",#N/A,TRUE,"general";"via2",#N/A,TRUE,"general";"via3",#N/A,TRUE,"general"}</definedName>
    <definedName name="___nyn7" localSheetId="20">{"via1",#N/A,TRUE,"general";"via2",#N/A,TRUE,"general";"via3",#N/A,TRUE,"general"}</definedName>
    <definedName name="___nyn7" localSheetId="25">{"via1",#N/A,TRUE,"general";"via2",#N/A,TRUE,"general";"via3",#N/A,TRUE,"general"}</definedName>
    <definedName name="___nyn7" localSheetId="33">{"via1",#N/A,TRUE,"general";"via2",#N/A,TRUE,"general";"via3",#N/A,TRUE,"general"}</definedName>
    <definedName name="___nyn7" localSheetId="34">{"via1",#N/A,TRUE,"general";"via2",#N/A,TRUE,"general";"via3",#N/A,TRUE,"general"}</definedName>
    <definedName name="___nyn7">{"via1",#N/A,TRUE,"general";"via2",#N/A,TRUE,"general";"via3",#N/A,TRUE,"general"}</definedName>
    <definedName name="___o4" localSheetId="14">{"via1",#N/A,TRUE,"general";"via2",#N/A,TRUE,"general";"via3",#N/A,TRUE,"general"}</definedName>
    <definedName name="___o4" localSheetId="19">{"via1",#N/A,TRUE,"general";"via2",#N/A,TRUE,"general";"via3",#N/A,TRUE,"general"}</definedName>
    <definedName name="___o4" localSheetId="20">{"via1",#N/A,TRUE,"general";"via2",#N/A,TRUE,"general";"via3",#N/A,TRUE,"general"}</definedName>
    <definedName name="___o4" localSheetId="25">{"via1",#N/A,TRUE,"general";"via2",#N/A,TRUE,"general";"via3",#N/A,TRUE,"general"}</definedName>
    <definedName name="___o4" localSheetId="33">{"via1",#N/A,TRUE,"general";"via2",#N/A,TRUE,"general";"via3",#N/A,TRUE,"general"}</definedName>
    <definedName name="___o4" localSheetId="34">{"via1",#N/A,TRUE,"general";"via2",#N/A,TRUE,"general";"via3",#N/A,TRUE,"general"}</definedName>
    <definedName name="___o4">{"via1",#N/A,TRUE,"general";"via2",#N/A,TRUE,"general";"via3",#N/A,TRUE,"general"}</definedName>
    <definedName name="___o5" localSheetId="14">{"TAB1",#N/A,TRUE,"GENERAL";"TAB2",#N/A,TRUE,"GENERAL";"TAB3",#N/A,TRUE,"GENERAL";"TAB4",#N/A,TRUE,"GENERAL";"TAB5",#N/A,TRUE,"GENERAL"}</definedName>
    <definedName name="___o5" localSheetId="19">{"TAB1",#N/A,TRUE,"GENERAL";"TAB2",#N/A,TRUE,"GENERAL";"TAB3",#N/A,TRUE,"GENERAL";"TAB4",#N/A,TRUE,"GENERAL";"TAB5",#N/A,TRUE,"GENERAL"}</definedName>
    <definedName name="___o5" localSheetId="20">{"TAB1",#N/A,TRUE,"GENERAL";"TAB2",#N/A,TRUE,"GENERAL";"TAB3",#N/A,TRUE,"GENERAL";"TAB4",#N/A,TRUE,"GENERAL";"TAB5",#N/A,TRUE,"GENERAL"}</definedName>
    <definedName name="___o5" localSheetId="25">{"TAB1",#N/A,TRUE,"GENERAL";"TAB2",#N/A,TRUE,"GENERAL";"TAB3",#N/A,TRUE,"GENERAL";"TAB4",#N/A,TRUE,"GENERAL";"TAB5",#N/A,TRUE,"GENERAL"}</definedName>
    <definedName name="___o5" localSheetId="33">{"TAB1",#N/A,TRUE,"GENERAL";"TAB2",#N/A,TRUE,"GENERAL";"TAB3",#N/A,TRUE,"GENERAL";"TAB4",#N/A,TRUE,"GENERAL";"TAB5",#N/A,TRUE,"GENERAL"}</definedName>
    <definedName name="___o5" localSheetId="34">{"TAB1",#N/A,TRUE,"GENERAL";"TAB2",#N/A,TRUE,"GENERAL";"TAB3",#N/A,TRUE,"GENERAL";"TAB4",#N/A,TRUE,"GENERAL";"TAB5",#N/A,TRUE,"GENERAL"}</definedName>
    <definedName name="___o5">{"TAB1",#N/A,TRUE,"GENERAL";"TAB2",#N/A,TRUE,"GENERAL";"TAB3",#N/A,TRUE,"GENERAL";"TAB4",#N/A,TRUE,"GENERAL";"TAB5",#N/A,TRUE,"GENERAL"}</definedName>
    <definedName name="___o6" localSheetId="14">{"TAB1",#N/A,TRUE,"GENERAL";"TAB2",#N/A,TRUE,"GENERAL";"TAB3",#N/A,TRUE,"GENERAL";"TAB4",#N/A,TRUE,"GENERAL";"TAB5",#N/A,TRUE,"GENERAL"}</definedName>
    <definedName name="___o6" localSheetId="19">{"TAB1",#N/A,TRUE,"GENERAL";"TAB2",#N/A,TRUE,"GENERAL";"TAB3",#N/A,TRUE,"GENERAL";"TAB4",#N/A,TRUE,"GENERAL";"TAB5",#N/A,TRUE,"GENERAL"}</definedName>
    <definedName name="___o6" localSheetId="20">{"TAB1",#N/A,TRUE,"GENERAL";"TAB2",#N/A,TRUE,"GENERAL";"TAB3",#N/A,TRUE,"GENERAL";"TAB4",#N/A,TRUE,"GENERAL";"TAB5",#N/A,TRUE,"GENERAL"}</definedName>
    <definedName name="___o6" localSheetId="25">{"TAB1",#N/A,TRUE,"GENERAL";"TAB2",#N/A,TRUE,"GENERAL";"TAB3",#N/A,TRUE,"GENERAL";"TAB4",#N/A,TRUE,"GENERAL";"TAB5",#N/A,TRUE,"GENERAL"}</definedName>
    <definedName name="___o6" localSheetId="33">{"TAB1",#N/A,TRUE,"GENERAL";"TAB2",#N/A,TRUE,"GENERAL";"TAB3",#N/A,TRUE,"GENERAL";"TAB4",#N/A,TRUE,"GENERAL";"TAB5",#N/A,TRUE,"GENERAL"}</definedName>
    <definedName name="___o6" localSheetId="34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 localSheetId="14">{"TAB1",#N/A,TRUE,"GENERAL";"TAB2",#N/A,TRUE,"GENERAL";"TAB3",#N/A,TRUE,"GENERAL";"TAB4",#N/A,TRUE,"GENERAL";"TAB5",#N/A,TRUE,"GENERAL"}</definedName>
    <definedName name="___o7" localSheetId="19">{"TAB1",#N/A,TRUE,"GENERAL";"TAB2",#N/A,TRUE,"GENERAL";"TAB3",#N/A,TRUE,"GENERAL";"TAB4",#N/A,TRUE,"GENERAL";"TAB5",#N/A,TRUE,"GENERAL"}</definedName>
    <definedName name="___o7" localSheetId="20">{"TAB1",#N/A,TRUE,"GENERAL";"TAB2",#N/A,TRUE,"GENERAL";"TAB3",#N/A,TRUE,"GENERAL";"TAB4",#N/A,TRUE,"GENERAL";"TAB5",#N/A,TRUE,"GENERAL"}</definedName>
    <definedName name="___o7" localSheetId="25">{"TAB1",#N/A,TRUE,"GENERAL";"TAB2",#N/A,TRUE,"GENERAL";"TAB3",#N/A,TRUE,"GENERAL";"TAB4",#N/A,TRUE,"GENERAL";"TAB5",#N/A,TRUE,"GENERAL"}</definedName>
    <definedName name="___o7" localSheetId="33">{"TAB1",#N/A,TRUE,"GENERAL";"TAB2",#N/A,TRUE,"GENERAL";"TAB3",#N/A,TRUE,"GENERAL";"TAB4",#N/A,TRUE,"GENERAL";"TAB5",#N/A,TRUE,"GENERAL"}</definedName>
    <definedName name="___o7" localSheetId="34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 localSheetId="14">{"via1",#N/A,TRUE,"general";"via2",#N/A,TRUE,"general";"via3",#N/A,TRUE,"general"}</definedName>
    <definedName name="___o8" localSheetId="19">{"via1",#N/A,TRUE,"general";"via2",#N/A,TRUE,"general";"via3",#N/A,TRUE,"general"}</definedName>
    <definedName name="___o8" localSheetId="20">{"via1",#N/A,TRUE,"general";"via2",#N/A,TRUE,"general";"via3",#N/A,TRUE,"general"}</definedName>
    <definedName name="___o8" localSheetId="25">{"via1",#N/A,TRUE,"general";"via2",#N/A,TRUE,"general";"via3",#N/A,TRUE,"general"}</definedName>
    <definedName name="___o8" localSheetId="33">{"via1",#N/A,TRUE,"general";"via2",#N/A,TRUE,"general";"via3",#N/A,TRUE,"general"}</definedName>
    <definedName name="___o8" localSheetId="34">{"via1",#N/A,TRUE,"general";"via2",#N/A,TRUE,"general";"via3",#N/A,TRUE,"general"}</definedName>
    <definedName name="___o8">{"via1",#N/A,TRUE,"general";"via2",#N/A,TRUE,"general";"via3",#N/A,TRUE,"general"}</definedName>
    <definedName name="___o9" localSheetId="14">{"TAB1",#N/A,TRUE,"GENERAL";"TAB2",#N/A,TRUE,"GENERAL";"TAB3",#N/A,TRUE,"GENERAL";"TAB4",#N/A,TRUE,"GENERAL";"TAB5",#N/A,TRUE,"GENERAL"}</definedName>
    <definedName name="___o9" localSheetId="19">{"TAB1",#N/A,TRUE,"GENERAL";"TAB2",#N/A,TRUE,"GENERAL";"TAB3",#N/A,TRUE,"GENERAL";"TAB4",#N/A,TRUE,"GENERAL";"TAB5",#N/A,TRUE,"GENERAL"}</definedName>
    <definedName name="___o9" localSheetId="20">{"TAB1",#N/A,TRUE,"GENERAL";"TAB2",#N/A,TRUE,"GENERAL";"TAB3",#N/A,TRUE,"GENERAL";"TAB4",#N/A,TRUE,"GENERAL";"TAB5",#N/A,TRUE,"GENERAL"}</definedName>
    <definedName name="___o9" localSheetId="25">{"TAB1",#N/A,TRUE,"GENERAL";"TAB2",#N/A,TRUE,"GENERAL";"TAB3",#N/A,TRUE,"GENERAL";"TAB4",#N/A,TRUE,"GENERAL";"TAB5",#N/A,TRUE,"GENERAL"}</definedName>
    <definedName name="___o9" localSheetId="33">{"TAB1",#N/A,TRUE,"GENERAL";"TAB2",#N/A,TRUE,"GENERAL";"TAB3",#N/A,TRUE,"GENERAL";"TAB4",#N/A,TRUE,"GENERAL";"TAB5",#N/A,TRUE,"GENERAL"}</definedName>
    <definedName name="___o9" localSheetId="34">{"TAB1",#N/A,TRUE,"GENERAL";"TAB2",#N/A,TRUE,"GENERAL";"TAB3",#N/A,TRUE,"GENERAL";"TAB4",#N/A,TRUE,"GENERAL";"TAB5",#N/A,TRUE,"GENERAL"}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14">{"via1",#N/A,TRUE,"general";"via2",#N/A,TRUE,"general";"via3",#N/A,TRUE,"general"}</definedName>
    <definedName name="___p6" localSheetId="19">{"via1",#N/A,TRUE,"general";"via2",#N/A,TRUE,"general";"via3",#N/A,TRUE,"general"}</definedName>
    <definedName name="___p6" localSheetId="20">{"via1",#N/A,TRUE,"general";"via2",#N/A,TRUE,"general";"via3",#N/A,TRUE,"general"}</definedName>
    <definedName name="___p6" localSheetId="25">{"via1",#N/A,TRUE,"general";"via2",#N/A,TRUE,"general";"via3",#N/A,TRUE,"general"}</definedName>
    <definedName name="___p6" localSheetId="33">{"via1",#N/A,TRUE,"general";"via2",#N/A,TRUE,"general";"via3",#N/A,TRUE,"general"}</definedName>
    <definedName name="___p6" localSheetId="34">{"via1",#N/A,TRUE,"general";"via2",#N/A,TRUE,"general";"via3",#N/A,TRUE,"general"}</definedName>
    <definedName name="___p6">{"via1",#N/A,TRUE,"general";"via2",#N/A,TRUE,"general";"via3",#N/A,TRUE,"general"}</definedName>
    <definedName name="___p7" localSheetId="14">{"via1",#N/A,TRUE,"general";"via2",#N/A,TRUE,"general";"via3",#N/A,TRUE,"general"}</definedName>
    <definedName name="___p7" localSheetId="19">{"via1",#N/A,TRUE,"general";"via2",#N/A,TRUE,"general";"via3",#N/A,TRUE,"general"}</definedName>
    <definedName name="___p7" localSheetId="20">{"via1",#N/A,TRUE,"general";"via2",#N/A,TRUE,"general";"via3",#N/A,TRUE,"general"}</definedName>
    <definedName name="___p7" localSheetId="25">{"via1",#N/A,TRUE,"general";"via2",#N/A,TRUE,"general";"via3",#N/A,TRUE,"general"}</definedName>
    <definedName name="___p7" localSheetId="33">{"via1",#N/A,TRUE,"general";"via2",#N/A,TRUE,"general";"via3",#N/A,TRUE,"general"}</definedName>
    <definedName name="___p7" localSheetId="34">{"via1",#N/A,TRUE,"general";"via2",#N/A,TRUE,"general";"via3",#N/A,TRUE,"general"}</definedName>
    <definedName name="___p7">{"via1",#N/A,TRUE,"general";"via2",#N/A,TRUE,"general";"via3",#N/A,TRUE,"general"}</definedName>
    <definedName name="___p8" localSheetId="14">{"TAB1",#N/A,TRUE,"GENERAL";"TAB2",#N/A,TRUE,"GENERAL";"TAB3",#N/A,TRUE,"GENERAL";"TAB4",#N/A,TRUE,"GENERAL";"TAB5",#N/A,TRUE,"GENERAL"}</definedName>
    <definedName name="___p8" localSheetId="19">{"TAB1",#N/A,TRUE,"GENERAL";"TAB2",#N/A,TRUE,"GENERAL";"TAB3",#N/A,TRUE,"GENERAL";"TAB4",#N/A,TRUE,"GENERAL";"TAB5",#N/A,TRUE,"GENERAL"}</definedName>
    <definedName name="___p8" localSheetId="20">{"TAB1",#N/A,TRUE,"GENERAL";"TAB2",#N/A,TRUE,"GENERAL";"TAB3",#N/A,TRUE,"GENERAL";"TAB4",#N/A,TRUE,"GENERAL";"TAB5",#N/A,TRUE,"GENERAL"}</definedName>
    <definedName name="___p8" localSheetId="25">{"TAB1",#N/A,TRUE,"GENERAL";"TAB2",#N/A,TRUE,"GENERAL";"TAB3",#N/A,TRUE,"GENERAL";"TAB4",#N/A,TRUE,"GENERAL";"TAB5",#N/A,TRUE,"GENERAL"}</definedName>
    <definedName name="___p8" localSheetId="33">{"TAB1",#N/A,TRUE,"GENERAL";"TAB2",#N/A,TRUE,"GENERAL";"TAB3",#N/A,TRUE,"GENERAL";"TAB4",#N/A,TRUE,"GENERAL";"TAB5",#N/A,TRUE,"GENERAL"}</definedName>
    <definedName name="___p8" localSheetId="34">{"TAB1",#N/A,TRUE,"GENERAL";"TAB2",#N/A,TRUE,"GENERAL";"TAB3",#N/A,TRUE,"GENERAL";"TAB4",#N/A,TRUE,"GENERAL";"TAB5",#N/A,TRUE,"GENERAL"}</definedName>
    <definedName name="___p8">{"TAB1",#N/A,TRUE,"GENERAL";"TAB2",#N/A,TRUE,"GENERAL";"TAB3",#N/A,TRUE,"GENERAL";"TAB4",#N/A,TRUE,"GENERAL";"TAB5",#N/A,TRUE,"GENERAL"}</definedName>
    <definedName name="___PIS50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L8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r" localSheetId="14">{"TAB1",#N/A,TRUE,"GENERAL";"TAB2",#N/A,TRUE,"GENERAL";"TAB3",#N/A,TRUE,"GENERAL";"TAB4",#N/A,TRUE,"GENERAL";"TAB5",#N/A,TRUE,"GENERAL"}</definedName>
    <definedName name="___r" localSheetId="19">{"TAB1",#N/A,TRUE,"GENERAL";"TAB2",#N/A,TRUE,"GENERAL";"TAB3",#N/A,TRUE,"GENERAL";"TAB4",#N/A,TRUE,"GENERAL";"TAB5",#N/A,TRUE,"GENERAL"}</definedName>
    <definedName name="___r" localSheetId="20">{"TAB1",#N/A,TRUE,"GENERAL";"TAB2",#N/A,TRUE,"GENERAL";"TAB3",#N/A,TRUE,"GENERAL";"TAB4",#N/A,TRUE,"GENERAL";"TAB5",#N/A,TRUE,"GENERAL"}</definedName>
    <definedName name="___r" localSheetId="25">{"TAB1",#N/A,TRUE,"GENERAL";"TAB2",#N/A,TRUE,"GENERAL";"TAB3",#N/A,TRUE,"GENERAL";"TAB4",#N/A,TRUE,"GENERAL";"TAB5",#N/A,TRUE,"GENERAL"}</definedName>
    <definedName name="___r" localSheetId="33">{"TAB1",#N/A,TRUE,"GENERAL";"TAB2",#N/A,TRUE,"GENERAL";"TAB3",#N/A,TRUE,"GENERAL";"TAB4",#N/A,TRUE,"GENERAL";"TAB5",#N/A,TRUE,"GENERAL"}</definedName>
    <definedName name="___r" localSheetId="34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name="___r4r" localSheetId="14">{"via1",#N/A,TRUE,"general";"via2",#N/A,TRUE,"general";"via3",#N/A,TRUE,"general"}</definedName>
    <definedName name="___r4r" localSheetId="19">{"via1",#N/A,TRUE,"general";"via2",#N/A,TRUE,"general";"via3",#N/A,TRUE,"general"}</definedName>
    <definedName name="___r4r" localSheetId="20">{"via1",#N/A,TRUE,"general";"via2",#N/A,TRUE,"general";"via3",#N/A,TRUE,"general"}</definedName>
    <definedName name="___r4r" localSheetId="25">{"via1",#N/A,TRUE,"general";"via2",#N/A,TRUE,"general";"via3",#N/A,TRUE,"general"}</definedName>
    <definedName name="___r4r" localSheetId="33">{"via1",#N/A,TRUE,"general";"via2",#N/A,TRUE,"general";"via3",#N/A,TRUE,"general"}</definedName>
    <definedName name="___r4r" localSheetId="34">{"via1",#N/A,TRUE,"general";"via2",#N/A,TRUE,"general";"via3",#N/A,TRUE,"general"}</definedName>
    <definedName name="___r4r">{"via1",#N/A,TRUE,"general";"via2",#N/A,TRUE,"general";"via3",#N/A,TRUE,"general"}</definedName>
    <definedName name="___RAJ50">#REF!</definedName>
    <definedName name="___rc">#REF!</definedName>
    <definedName name="___ret70">#REF!</definedName>
    <definedName name="___rie100">#REF!</definedName>
    <definedName name="___rtu6" localSheetId="14">{"via1",#N/A,TRUE,"general";"via2",#N/A,TRUE,"general";"via3",#N/A,TRUE,"general"}</definedName>
    <definedName name="___rtu6" localSheetId="19">{"via1",#N/A,TRUE,"general";"via2",#N/A,TRUE,"general";"via3",#N/A,TRUE,"general"}</definedName>
    <definedName name="___rtu6" localSheetId="20">{"via1",#N/A,TRUE,"general";"via2",#N/A,TRUE,"general";"via3",#N/A,TRUE,"general"}</definedName>
    <definedName name="___rtu6" localSheetId="25">{"via1",#N/A,TRUE,"general";"via2",#N/A,TRUE,"general";"via3",#N/A,TRUE,"general"}</definedName>
    <definedName name="___rtu6" localSheetId="33">{"via1",#N/A,TRUE,"general";"via2",#N/A,TRUE,"general";"via3",#N/A,TRUE,"general"}</definedName>
    <definedName name="___rtu6" localSheetId="34">{"via1",#N/A,TRUE,"general";"via2",#N/A,TRUE,"general";"via3",#N/A,TRUE,"general"}</definedName>
    <definedName name="___rtu6">{"via1",#N/A,TRUE,"general";"via2",#N/A,TRUE,"general";"via3",#N/A,TRUE,"general"}</definedName>
    <definedName name="___s1" localSheetId="14">{"via1",#N/A,TRUE,"general";"via2",#N/A,TRUE,"general";"via3",#N/A,TRUE,"general"}</definedName>
    <definedName name="___s1" localSheetId="19">{"via1",#N/A,TRUE,"general";"via2",#N/A,TRUE,"general";"via3",#N/A,TRUE,"general"}</definedName>
    <definedName name="___s1" localSheetId="20">{"via1",#N/A,TRUE,"general";"via2",#N/A,TRUE,"general";"via3",#N/A,TRUE,"general"}</definedName>
    <definedName name="___s1" localSheetId="25">{"via1",#N/A,TRUE,"general";"via2",#N/A,TRUE,"general";"via3",#N/A,TRUE,"general"}</definedName>
    <definedName name="___s1" localSheetId="33">{"via1",#N/A,TRUE,"general";"via2",#N/A,TRUE,"general";"via3",#N/A,TRUE,"general"}</definedName>
    <definedName name="___s1" localSheetId="34">{"via1",#N/A,TRUE,"general";"via2",#N/A,TRUE,"general";"via3",#N/A,TRUE,"general"}</definedName>
    <definedName name="___s1">{"via1",#N/A,TRUE,"general";"via2",#N/A,TRUE,"general";"via3",#N/A,TRUE,"general"}</definedName>
    <definedName name="___s2" localSheetId="14">{"TAB1",#N/A,TRUE,"GENERAL";"TAB2",#N/A,TRUE,"GENERAL";"TAB3",#N/A,TRUE,"GENERAL";"TAB4",#N/A,TRUE,"GENERAL";"TAB5",#N/A,TRUE,"GENERAL"}</definedName>
    <definedName name="___s2" localSheetId="19">{"TAB1",#N/A,TRUE,"GENERAL";"TAB2",#N/A,TRUE,"GENERAL";"TAB3",#N/A,TRUE,"GENERAL";"TAB4",#N/A,TRUE,"GENERAL";"TAB5",#N/A,TRUE,"GENERAL"}</definedName>
    <definedName name="___s2" localSheetId="20">{"TAB1",#N/A,TRUE,"GENERAL";"TAB2",#N/A,TRUE,"GENERAL";"TAB3",#N/A,TRUE,"GENERAL";"TAB4",#N/A,TRUE,"GENERAL";"TAB5",#N/A,TRUE,"GENERAL"}</definedName>
    <definedName name="___s2" localSheetId="25">{"TAB1",#N/A,TRUE,"GENERAL";"TAB2",#N/A,TRUE,"GENERAL";"TAB3",#N/A,TRUE,"GENERAL";"TAB4",#N/A,TRUE,"GENERAL";"TAB5",#N/A,TRUE,"GENERAL"}</definedName>
    <definedName name="___s2" localSheetId="33">{"TAB1",#N/A,TRUE,"GENERAL";"TAB2",#N/A,TRUE,"GENERAL";"TAB3",#N/A,TRUE,"GENERAL";"TAB4",#N/A,TRUE,"GENERAL";"TAB5",#N/A,TRUE,"GENERAL"}</definedName>
    <definedName name="___s2" localSheetId="34">{"TAB1",#N/A,TRUE,"GENERAL";"TAB2",#N/A,TRUE,"GENERAL";"TAB3",#N/A,TRUE,"GENERAL";"TAB4",#N/A,TRUE,"GENERAL";"TAB5",#N/A,TRUE,"GENERAL"}</definedName>
    <definedName name="___s2">{"TAB1",#N/A,TRUE,"GENERAL";"TAB2",#N/A,TRUE,"GENERAL";"TAB3",#N/A,TRUE,"GENERAL";"TAB4",#N/A,TRUE,"GENERAL";"TAB5",#N/A,TRUE,"GENERAL"}</definedName>
    <definedName name="___s3" localSheetId="14">{"TAB1",#N/A,TRUE,"GENERAL";"TAB2",#N/A,TRUE,"GENERAL";"TAB3",#N/A,TRUE,"GENERAL";"TAB4",#N/A,TRUE,"GENERAL";"TAB5",#N/A,TRUE,"GENERAL"}</definedName>
    <definedName name="___s3" localSheetId="19">{"TAB1",#N/A,TRUE,"GENERAL";"TAB2",#N/A,TRUE,"GENERAL";"TAB3",#N/A,TRUE,"GENERAL";"TAB4",#N/A,TRUE,"GENERAL";"TAB5",#N/A,TRUE,"GENERAL"}</definedName>
    <definedName name="___s3" localSheetId="20">{"TAB1",#N/A,TRUE,"GENERAL";"TAB2",#N/A,TRUE,"GENERAL";"TAB3",#N/A,TRUE,"GENERAL";"TAB4",#N/A,TRUE,"GENERAL";"TAB5",#N/A,TRUE,"GENERAL"}</definedName>
    <definedName name="___s3" localSheetId="25">{"TAB1",#N/A,TRUE,"GENERAL";"TAB2",#N/A,TRUE,"GENERAL";"TAB3",#N/A,TRUE,"GENERAL";"TAB4",#N/A,TRUE,"GENERAL";"TAB5",#N/A,TRUE,"GENERAL"}</definedName>
    <definedName name="___s3" localSheetId="33">{"TAB1",#N/A,TRUE,"GENERAL";"TAB2",#N/A,TRUE,"GENERAL";"TAB3",#N/A,TRUE,"GENERAL";"TAB4",#N/A,TRUE,"GENERAL";"TAB5",#N/A,TRUE,"GENERAL"}</definedName>
    <definedName name="___s3" localSheetId="34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 localSheetId="14">{"via1",#N/A,TRUE,"general";"via2",#N/A,TRUE,"general";"via3",#N/A,TRUE,"general"}</definedName>
    <definedName name="___s4" localSheetId="19">{"via1",#N/A,TRUE,"general";"via2",#N/A,TRUE,"general";"via3",#N/A,TRUE,"general"}</definedName>
    <definedName name="___s4" localSheetId="20">{"via1",#N/A,TRUE,"general";"via2",#N/A,TRUE,"general";"via3",#N/A,TRUE,"general"}</definedName>
    <definedName name="___s4" localSheetId="25">{"via1",#N/A,TRUE,"general";"via2",#N/A,TRUE,"general";"via3",#N/A,TRUE,"general"}</definedName>
    <definedName name="___s4" localSheetId="33">{"via1",#N/A,TRUE,"general";"via2",#N/A,TRUE,"general";"via3",#N/A,TRUE,"general"}</definedName>
    <definedName name="___s4" localSheetId="34">{"via1",#N/A,TRUE,"general";"via2",#N/A,TRUE,"general";"via3",#N/A,TRUE,"general"}</definedName>
    <definedName name="___s4">{"via1",#N/A,TRUE,"general";"via2",#N/A,TRUE,"general";"via3",#N/A,TRUE,"general"}</definedName>
    <definedName name="___s5" localSheetId="14">{"via1",#N/A,TRUE,"general";"via2",#N/A,TRUE,"general";"via3",#N/A,TRUE,"general"}</definedName>
    <definedName name="___s5" localSheetId="19">{"via1",#N/A,TRUE,"general";"via2",#N/A,TRUE,"general";"via3",#N/A,TRUE,"general"}</definedName>
    <definedName name="___s5" localSheetId="20">{"via1",#N/A,TRUE,"general";"via2",#N/A,TRUE,"general";"via3",#N/A,TRUE,"general"}</definedName>
    <definedName name="___s5" localSheetId="25">{"via1",#N/A,TRUE,"general";"via2",#N/A,TRUE,"general";"via3",#N/A,TRUE,"general"}</definedName>
    <definedName name="___s5" localSheetId="33">{"via1",#N/A,TRUE,"general";"via2",#N/A,TRUE,"general";"via3",#N/A,TRUE,"general"}</definedName>
    <definedName name="___s5" localSheetId="34">{"via1",#N/A,TRUE,"general";"via2",#N/A,TRUE,"general";"via3",#N/A,TRUE,"general"}</definedName>
    <definedName name="___s5">{"via1",#N/A,TRUE,"general";"via2",#N/A,TRUE,"general";"via3",#N/A,TRUE,"general"}</definedName>
    <definedName name="___s6" localSheetId="14">{"TAB1",#N/A,TRUE,"GENERAL";"TAB2",#N/A,TRUE,"GENERAL";"TAB3",#N/A,TRUE,"GENERAL";"TAB4",#N/A,TRUE,"GENERAL";"TAB5",#N/A,TRUE,"GENERAL"}</definedName>
    <definedName name="___s6" localSheetId="19">{"TAB1",#N/A,TRUE,"GENERAL";"TAB2",#N/A,TRUE,"GENERAL";"TAB3",#N/A,TRUE,"GENERAL";"TAB4",#N/A,TRUE,"GENERAL";"TAB5",#N/A,TRUE,"GENERAL"}</definedName>
    <definedName name="___s6" localSheetId="20">{"TAB1",#N/A,TRUE,"GENERAL";"TAB2",#N/A,TRUE,"GENERAL";"TAB3",#N/A,TRUE,"GENERAL";"TAB4",#N/A,TRUE,"GENERAL";"TAB5",#N/A,TRUE,"GENERAL"}</definedName>
    <definedName name="___s6" localSheetId="25">{"TAB1",#N/A,TRUE,"GENERAL";"TAB2",#N/A,TRUE,"GENERAL";"TAB3",#N/A,TRUE,"GENERAL";"TAB4",#N/A,TRUE,"GENERAL";"TAB5",#N/A,TRUE,"GENERAL"}</definedName>
    <definedName name="___s6" localSheetId="33">{"TAB1",#N/A,TRUE,"GENERAL";"TAB2",#N/A,TRUE,"GENERAL";"TAB3",#N/A,TRUE,"GENERAL";"TAB4",#N/A,TRUE,"GENERAL";"TAB5",#N/A,TRUE,"GENERAL"}</definedName>
    <definedName name="___s6" localSheetId="34">{"TAB1",#N/A,TRUE,"GENERAL";"TAB2",#N/A,TRUE,"GENERAL";"TAB3",#N/A,TRUE,"GENERAL";"TAB4",#N/A,TRUE,"GENERAL";"TAB5",#N/A,TRUE,"GENERAL"}</definedName>
    <definedName name="___s6">{"TAB1",#N/A,TRUE,"GENERAL";"TAB2",#N/A,TRUE,"GENERAL";"TAB3",#N/A,TRUE,"GENERAL";"TAB4",#N/A,TRUE,"GENERAL";"TAB5",#N/A,TRUE,"GENERAL"}</definedName>
    <definedName name="___s7" localSheetId="14">{"via1",#N/A,TRUE,"general";"via2",#N/A,TRUE,"general";"via3",#N/A,TRUE,"general"}</definedName>
    <definedName name="___s7" localSheetId="19">{"via1",#N/A,TRUE,"general";"via2",#N/A,TRUE,"general";"via3",#N/A,TRUE,"general"}</definedName>
    <definedName name="___s7" localSheetId="20">{"via1",#N/A,TRUE,"general";"via2",#N/A,TRUE,"general";"via3",#N/A,TRUE,"general"}</definedName>
    <definedName name="___s7" localSheetId="25">{"via1",#N/A,TRUE,"general";"via2",#N/A,TRUE,"general";"via3",#N/A,TRUE,"general"}</definedName>
    <definedName name="___s7" localSheetId="33">{"via1",#N/A,TRUE,"general";"via2",#N/A,TRUE,"general";"via3",#N/A,TRUE,"general"}</definedName>
    <definedName name="___s7" localSheetId="34">{"via1",#N/A,TRUE,"general";"via2",#N/A,TRUE,"general";"via3",#N/A,TRUE,"general"}</definedName>
    <definedName name="___s7">{"via1",#N/A,TRUE,"general";"via2",#N/A,TRUE,"general";"via3",#N/A,TRUE,"general"}</definedName>
    <definedName name="___SAR10">#REF!</definedName>
    <definedName name="___SBC1">#REF!</definedName>
    <definedName name="___SBC3">#REF!</definedName>
    <definedName name="___SBC5">#REF!</definedName>
    <definedName name="___t3" localSheetId="14">{"TAB1",#N/A,TRUE,"GENERAL";"TAB2",#N/A,TRUE,"GENERAL";"TAB3",#N/A,TRUE,"GENERAL";"TAB4",#N/A,TRUE,"GENERAL";"TAB5",#N/A,TRUE,"GENERAL"}</definedName>
    <definedName name="___t3" localSheetId="19">{"TAB1",#N/A,TRUE,"GENERAL";"TAB2",#N/A,TRUE,"GENERAL";"TAB3",#N/A,TRUE,"GENERAL";"TAB4",#N/A,TRUE,"GENERAL";"TAB5",#N/A,TRUE,"GENERAL"}</definedName>
    <definedName name="___t3" localSheetId="20">{"TAB1",#N/A,TRUE,"GENERAL";"TAB2",#N/A,TRUE,"GENERAL";"TAB3",#N/A,TRUE,"GENERAL";"TAB4",#N/A,TRUE,"GENERAL";"TAB5",#N/A,TRUE,"GENERAL"}</definedName>
    <definedName name="___t3" localSheetId="25">{"TAB1",#N/A,TRUE,"GENERAL";"TAB2",#N/A,TRUE,"GENERAL";"TAB3",#N/A,TRUE,"GENERAL";"TAB4",#N/A,TRUE,"GENERAL";"TAB5",#N/A,TRUE,"GENERAL"}</definedName>
    <definedName name="___t3" localSheetId="33">{"TAB1",#N/A,TRUE,"GENERAL";"TAB2",#N/A,TRUE,"GENERAL";"TAB3",#N/A,TRUE,"GENERAL";"TAB4",#N/A,TRUE,"GENERAL";"TAB5",#N/A,TRUE,"GENERAL"}</definedName>
    <definedName name="___t3" localSheetId="34">{"TAB1",#N/A,TRUE,"GENERAL";"TAB2",#N/A,TRUE,"GENERAL";"TAB3",#N/A,TRUE,"GENERAL";"TAB4",#N/A,TRUE,"GENERAL";"TAB5",#N/A,TRUE,"GENERAL"}</definedName>
    <definedName name="___t3">{"TAB1",#N/A,TRUE,"GENERAL";"TAB2",#N/A,TRUE,"GENERAL";"TAB3",#N/A,TRUE,"GENERAL";"TAB4",#N/A,TRUE,"GENERAL";"TAB5",#N/A,TRUE,"GENERAL"}</definedName>
    <definedName name="___t4" localSheetId="14">{"via1",#N/A,TRUE,"general";"via2",#N/A,TRUE,"general";"via3",#N/A,TRUE,"general"}</definedName>
    <definedName name="___t4" localSheetId="19">{"via1",#N/A,TRUE,"general";"via2",#N/A,TRUE,"general";"via3",#N/A,TRUE,"general"}</definedName>
    <definedName name="___t4" localSheetId="20">{"via1",#N/A,TRUE,"general";"via2",#N/A,TRUE,"general";"via3",#N/A,TRUE,"general"}</definedName>
    <definedName name="___t4" localSheetId="25">{"via1",#N/A,TRUE,"general";"via2",#N/A,TRUE,"general";"via3",#N/A,TRUE,"general"}</definedName>
    <definedName name="___t4" localSheetId="33">{"via1",#N/A,TRUE,"general";"via2",#N/A,TRUE,"general";"via3",#N/A,TRUE,"general"}</definedName>
    <definedName name="___t4" localSheetId="34">{"via1",#N/A,TRUE,"general";"via2",#N/A,TRUE,"general";"via3",#N/A,TRUE,"general"}</definedName>
    <definedName name="___t4">{"via1",#N/A,TRUE,"general";"via2",#N/A,TRUE,"general";"via3",#N/A,TRUE,"general"}</definedName>
    <definedName name="___t5" localSheetId="14">{"TAB1",#N/A,TRUE,"GENERAL";"TAB2",#N/A,TRUE,"GENERAL";"TAB3",#N/A,TRUE,"GENERAL";"TAB4",#N/A,TRUE,"GENERAL";"TAB5",#N/A,TRUE,"GENERAL"}</definedName>
    <definedName name="___t5" localSheetId="19">{"TAB1",#N/A,TRUE,"GENERAL";"TAB2",#N/A,TRUE,"GENERAL";"TAB3",#N/A,TRUE,"GENERAL";"TAB4",#N/A,TRUE,"GENERAL";"TAB5",#N/A,TRUE,"GENERAL"}</definedName>
    <definedName name="___t5" localSheetId="20">{"TAB1",#N/A,TRUE,"GENERAL";"TAB2",#N/A,TRUE,"GENERAL";"TAB3",#N/A,TRUE,"GENERAL";"TAB4",#N/A,TRUE,"GENERAL";"TAB5",#N/A,TRUE,"GENERAL"}</definedName>
    <definedName name="___t5" localSheetId="25">{"TAB1",#N/A,TRUE,"GENERAL";"TAB2",#N/A,TRUE,"GENERAL";"TAB3",#N/A,TRUE,"GENERAL";"TAB4",#N/A,TRUE,"GENERAL";"TAB5",#N/A,TRUE,"GENERAL"}</definedName>
    <definedName name="___t5" localSheetId="33">{"TAB1",#N/A,TRUE,"GENERAL";"TAB2",#N/A,TRUE,"GENERAL";"TAB3",#N/A,TRUE,"GENERAL";"TAB4",#N/A,TRUE,"GENERAL";"TAB5",#N/A,TRUE,"GENERAL"}</definedName>
    <definedName name="___t5" localSheetId="34">{"TAB1",#N/A,TRUE,"GENERAL";"TAB2",#N/A,TRUE,"GENERAL";"TAB3",#N/A,TRUE,"GENERAL";"TAB4",#N/A,TRUE,"GENERAL";"TAB5",#N/A,TRUE,"GENERAL"}</definedName>
    <definedName name="___t5">{"TAB1",#N/A,TRUE,"GENERAL";"TAB2",#N/A,TRUE,"GENERAL";"TAB3",#N/A,TRUE,"GENERAL";"TAB4",#N/A,TRUE,"GENERAL";"TAB5",#N/A,TRUE,"GENERAL"}</definedName>
    <definedName name="___t6" localSheetId="14">{"via1",#N/A,TRUE,"general";"via2",#N/A,TRUE,"general";"via3",#N/A,TRUE,"general"}</definedName>
    <definedName name="___t6" localSheetId="19">{"via1",#N/A,TRUE,"general";"via2",#N/A,TRUE,"general";"via3",#N/A,TRUE,"general"}</definedName>
    <definedName name="___t6" localSheetId="20">{"via1",#N/A,TRUE,"general";"via2",#N/A,TRUE,"general";"via3",#N/A,TRUE,"general"}</definedName>
    <definedName name="___t6" localSheetId="25">{"via1",#N/A,TRUE,"general";"via2",#N/A,TRUE,"general";"via3",#N/A,TRUE,"general"}</definedName>
    <definedName name="___t6" localSheetId="33">{"via1",#N/A,TRUE,"general";"via2",#N/A,TRUE,"general";"via3",#N/A,TRUE,"general"}</definedName>
    <definedName name="___t6" localSheetId="34">{"via1",#N/A,TRUE,"general";"via2",#N/A,TRUE,"general";"via3",#N/A,TRUE,"general"}</definedName>
    <definedName name="___t6">{"via1",#N/A,TRUE,"general";"via2",#N/A,TRUE,"general";"via3",#N/A,TRUE,"general"}</definedName>
    <definedName name="___t66" localSheetId="14">{"TAB1",#N/A,TRUE,"GENERAL";"TAB2",#N/A,TRUE,"GENERAL";"TAB3",#N/A,TRUE,"GENERAL";"TAB4",#N/A,TRUE,"GENERAL";"TAB5",#N/A,TRUE,"GENERAL"}</definedName>
    <definedName name="___t66" localSheetId="19">{"TAB1",#N/A,TRUE,"GENERAL";"TAB2",#N/A,TRUE,"GENERAL";"TAB3",#N/A,TRUE,"GENERAL";"TAB4",#N/A,TRUE,"GENERAL";"TAB5",#N/A,TRUE,"GENERAL"}</definedName>
    <definedName name="___t66" localSheetId="20">{"TAB1",#N/A,TRUE,"GENERAL";"TAB2",#N/A,TRUE,"GENERAL";"TAB3",#N/A,TRUE,"GENERAL";"TAB4",#N/A,TRUE,"GENERAL";"TAB5",#N/A,TRUE,"GENERAL"}</definedName>
    <definedName name="___t66" localSheetId="25">{"TAB1",#N/A,TRUE,"GENERAL";"TAB2",#N/A,TRUE,"GENERAL";"TAB3",#N/A,TRUE,"GENERAL";"TAB4",#N/A,TRUE,"GENERAL";"TAB5",#N/A,TRUE,"GENERAL"}</definedName>
    <definedName name="___t66" localSheetId="33">{"TAB1",#N/A,TRUE,"GENERAL";"TAB2",#N/A,TRUE,"GENERAL";"TAB3",#N/A,TRUE,"GENERAL";"TAB4",#N/A,TRUE,"GENERAL";"TAB5",#N/A,TRUE,"GENERAL"}</definedName>
    <definedName name="___t66" localSheetId="34">{"TAB1",#N/A,TRUE,"GENERAL";"TAB2",#N/A,TRUE,"GENERAL";"TAB3",#N/A,TRUE,"GENERAL";"TAB4",#N/A,TRUE,"GENERAL";"TAB5",#N/A,TRUE,"GENERAL"}</definedName>
    <definedName name="___t66">{"TAB1",#N/A,TRUE,"GENERAL";"TAB2",#N/A,TRUE,"GENERAL";"TAB3",#N/A,TRUE,"GENERAL";"TAB4",#N/A,TRUE,"GENERAL";"TAB5",#N/A,TRUE,"GENERAL"}</definedName>
    <definedName name="___t7" localSheetId="14">{"via1",#N/A,TRUE,"general";"via2",#N/A,TRUE,"general";"via3",#N/A,TRUE,"general"}</definedName>
    <definedName name="___t7" localSheetId="19">{"via1",#N/A,TRUE,"general";"via2",#N/A,TRUE,"general";"via3",#N/A,TRUE,"general"}</definedName>
    <definedName name="___t7" localSheetId="20">{"via1",#N/A,TRUE,"general";"via2",#N/A,TRUE,"general";"via3",#N/A,TRUE,"general"}</definedName>
    <definedName name="___t7" localSheetId="25">{"via1",#N/A,TRUE,"general";"via2",#N/A,TRUE,"general";"via3",#N/A,TRUE,"general"}</definedName>
    <definedName name="___t7" localSheetId="33">{"via1",#N/A,TRUE,"general";"via2",#N/A,TRUE,"general";"via3",#N/A,TRUE,"general"}</definedName>
    <definedName name="___t7" localSheetId="34">{"via1",#N/A,TRUE,"general";"via2",#N/A,TRUE,"general";"via3",#N/A,TRUE,"general"}</definedName>
    <definedName name="___t7">{"via1",#N/A,TRUE,"general";"via2",#N/A,TRUE,"general";"via3",#N/A,TRUE,"general"}</definedName>
    <definedName name="___t77" localSheetId="14">{"TAB1",#N/A,TRUE,"GENERAL";"TAB2",#N/A,TRUE,"GENERAL";"TAB3",#N/A,TRUE,"GENERAL";"TAB4",#N/A,TRUE,"GENERAL";"TAB5",#N/A,TRUE,"GENERAL"}</definedName>
    <definedName name="___t77" localSheetId="19">{"TAB1",#N/A,TRUE,"GENERAL";"TAB2",#N/A,TRUE,"GENERAL";"TAB3",#N/A,TRUE,"GENERAL";"TAB4",#N/A,TRUE,"GENERAL";"TAB5",#N/A,TRUE,"GENERAL"}</definedName>
    <definedName name="___t77" localSheetId="20">{"TAB1",#N/A,TRUE,"GENERAL";"TAB2",#N/A,TRUE,"GENERAL";"TAB3",#N/A,TRUE,"GENERAL";"TAB4",#N/A,TRUE,"GENERAL";"TAB5",#N/A,TRUE,"GENERAL"}</definedName>
    <definedName name="___t77" localSheetId="25">{"TAB1",#N/A,TRUE,"GENERAL";"TAB2",#N/A,TRUE,"GENERAL";"TAB3",#N/A,TRUE,"GENERAL";"TAB4",#N/A,TRUE,"GENERAL";"TAB5",#N/A,TRUE,"GENERAL"}</definedName>
    <definedName name="___t77" localSheetId="33">{"TAB1",#N/A,TRUE,"GENERAL";"TAB2",#N/A,TRUE,"GENERAL";"TAB3",#N/A,TRUE,"GENERAL";"TAB4",#N/A,TRUE,"GENERAL";"TAB5",#N/A,TRUE,"GENERAL"}</definedName>
    <definedName name="___t77" localSheetId="34">{"TAB1",#N/A,TRUE,"GENERAL";"TAB2",#N/A,TRUE,"GENERAL";"TAB3",#N/A,TRUE,"GENERAL";"TAB4",#N/A,TRUE,"GENERAL";"TAB5",#N/A,TRUE,"GENERAL"}</definedName>
    <definedName name="___t77">{"TAB1",#N/A,TRUE,"GENERAL";"TAB2",#N/A,TRUE,"GENERAL";"TAB3",#N/A,TRUE,"GENERAL";"TAB4",#N/A,TRUE,"GENERAL";"TAB5",#N/A,TRUE,"GENERAL"}</definedName>
    <definedName name="___t8" localSheetId="14">{"TAB1",#N/A,TRUE,"GENERAL";"TAB2",#N/A,TRUE,"GENERAL";"TAB3",#N/A,TRUE,"GENERAL";"TAB4",#N/A,TRUE,"GENERAL";"TAB5",#N/A,TRUE,"GENERAL"}</definedName>
    <definedName name="___t8" localSheetId="19">{"TAB1",#N/A,TRUE,"GENERAL";"TAB2",#N/A,TRUE,"GENERAL";"TAB3",#N/A,TRUE,"GENERAL";"TAB4",#N/A,TRUE,"GENERAL";"TAB5",#N/A,TRUE,"GENERAL"}</definedName>
    <definedName name="___t8" localSheetId="20">{"TAB1",#N/A,TRUE,"GENERAL";"TAB2",#N/A,TRUE,"GENERAL";"TAB3",#N/A,TRUE,"GENERAL";"TAB4",#N/A,TRUE,"GENERAL";"TAB5",#N/A,TRUE,"GENERAL"}</definedName>
    <definedName name="___t8" localSheetId="25">{"TAB1",#N/A,TRUE,"GENERAL";"TAB2",#N/A,TRUE,"GENERAL";"TAB3",#N/A,TRUE,"GENERAL";"TAB4",#N/A,TRUE,"GENERAL";"TAB5",#N/A,TRUE,"GENERAL"}</definedName>
    <definedName name="___t8" localSheetId="33">{"TAB1",#N/A,TRUE,"GENERAL";"TAB2",#N/A,TRUE,"GENERAL";"TAB3",#N/A,TRUE,"GENERAL";"TAB4",#N/A,TRUE,"GENERAL";"TAB5",#N/A,TRUE,"GENERAL"}</definedName>
    <definedName name="___t8" localSheetId="34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 localSheetId="14">{"via1",#N/A,TRUE,"general";"via2",#N/A,TRUE,"general";"via3",#N/A,TRUE,"general"}</definedName>
    <definedName name="___t88" localSheetId="19">{"via1",#N/A,TRUE,"general";"via2",#N/A,TRUE,"general";"via3",#N/A,TRUE,"general"}</definedName>
    <definedName name="___t88" localSheetId="20">{"via1",#N/A,TRUE,"general";"via2",#N/A,TRUE,"general";"via3",#N/A,TRUE,"general"}</definedName>
    <definedName name="___t88" localSheetId="25">{"via1",#N/A,TRUE,"general";"via2",#N/A,TRUE,"general";"via3",#N/A,TRUE,"general"}</definedName>
    <definedName name="___t88" localSheetId="33">{"via1",#N/A,TRUE,"general";"via2",#N/A,TRUE,"general";"via3",#N/A,TRUE,"general"}</definedName>
    <definedName name="___t88" localSheetId="34">{"via1",#N/A,TRUE,"general";"via2",#N/A,TRUE,"general";"via3",#N/A,TRUE,"general"}</definedName>
    <definedName name="___t88">{"via1",#N/A,TRUE,"general";"via2",#N/A,TRUE,"general";"via3",#N/A,TRUE,"general"}</definedName>
    <definedName name="___t9" localSheetId="14">{"TAB1",#N/A,TRUE,"GENERAL";"TAB2",#N/A,TRUE,"GENERAL";"TAB3",#N/A,TRUE,"GENERAL";"TAB4",#N/A,TRUE,"GENERAL";"TAB5",#N/A,TRUE,"GENERAL"}</definedName>
    <definedName name="___t9" localSheetId="19">{"TAB1",#N/A,TRUE,"GENERAL";"TAB2",#N/A,TRUE,"GENERAL";"TAB3",#N/A,TRUE,"GENERAL";"TAB4",#N/A,TRUE,"GENERAL";"TAB5",#N/A,TRUE,"GENERAL"}</definedName>
    <definedName name="___t9" localSheetId="20">{"TAB1",#N/A,TRUE,"GENERAL";"TAB2",#N/A,TRUE,"GENERAL";"TAB3",#N/A,TRUE,"GENERAL";"TAB4",#N/A,TRUE,"GENERAL";"TAB5",#N/A,TRUE,"GENERAL"}</definedName>
    <definedName name="___t9" localSheetId="25">{"TAB1",#N/A,TRUE,"GENERAL";"TAB2",#N/A,TRUE,"GENERAL";"TAB3",#N/A,TRUE,"GENERAL";"TAB4",#N/A,TRUE,"GENERAL";"TAB5",#N/A,TRUE,"GENERAL"}</definedName>
    <definedName name="___t9" localSheetId="33">{"TAB1",#N/A,TRUE,"GENERAL";"TAB2",#N/A,TRUE,"GENERAL";"TAB3",#N/A,TRUE,"GENERAL";"TAB4",#N/A,TRUE,"GENERAL";"TAB5",#N/A,TRUE,"GENERAL"}</definedName>
    <definedName name="___t9" localSheetId="34">{"TAB1",#N/A,TRUE,"GENERAL";"TAB2",#N/A,TRUE,"GENERAL";"TAB3",#N/A,TRUE,"GENERAL";"TAB4",#N/A,TRUE,"GENERAL";"TAB5",#N/A,TRUE,"GENERAL"}</definedName>
    <definedName name="___t9">{"TAB1",#N/A,TRUE,"GENERAL";"TAB2",#N/A,TRUE,"GENERAL";"TAB3",#N/A,TRUE,"GENERAL";"TAB4",#N/A,TRUE,"GENERAL";"TAB5",#N/A,TRUE,"GENERAL"}</definedName>
    <definedName name="___t99" localSheetId="14">{"via1",#N/A,TRUE,"general";"via2",#N/A,TRUE,"general";"via3",#N/A,TRUE,"general"}</definedName>
    <definedName name="___t99" localSheetId="19">{"via1",#N/A,TRUE,"general";"via2",#N/A,TRUE,"general";"via3",#N/A,TRUE,"general"}</definedName>
    <definedName name="___t99" localSheetId="20">{"via1",#N/A,TRUE,"general";"via2",#N/A,TRUE,"general";"via3",#N/A,TRUE,"general"}</definedName>
    <definedName name="___t99" localSheetId="25">{"via1",#N/A,TRUE,"general";"via2",#N/A,TRUE,"general";"via3",#N/A,TRUE,"general"}</definedName>
    <definedName name="___t99" localSheetId="33">{"via1",#N/A,TRUE,"general";"via2",#N/A,TRUE,"general";"via3",#N/A,TRUE,"general"}</definedName>
    <definedName name="___t99" localSheetId="34">{"via1",#N/A,TRUE,"general";"via2",#N/A,TRUE,"general";"via3",#N/A,TRUE,"general"}</definedName>
    <definedName name="___t99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14">{"TAB1",#N/A,TRUE,"GENERAL";"TAB2",#N/A,TRUE,"GENERAL";"TAB3",#N/A,TRUE,"GENERAL";"TAB4",#N/A,TRUE,"GENERAL";"TAB5",#N/A,TRUE,"GENERAL"}</definedName>
    <definedName name="___u4" localSheetId="19">{"TAB1",#N/A,TRUE,"GENERAL";"TAB2",#N/A,TRUE,"GENERAL";"TAB3",#N/A,TRUE,"GENERAL";"TAB4",#N/A,TRUE,"GENERAL";"TAB5",#N/A,TRUE,"GENERAL"}</definedName>
    <definedName name="___u4" localSheetId="20">{"TAB1",#N/A,TRUE,"GENERAL";"TAB2",#N/A,TRUE,"GENERAL";"TAB3",#N/A,TRUE,"GENERAL";"TAB4",#N/A,TRUE,"GENERAL";"TAB5",#N/A,TRUE,"GENERAL"}</definedName>
    <definedName name="___u4" localSheetId="25">{"TAB1",#N/A,TRUE,"GENERAL";"TAB2",#N/A,TRUE,"GENERAL";"TAB3",#N/A,TRUE,"GENERAL";"TAB4",#N/A,TRUE,"GENERAL";"TAB5",#N/A,TRUE,"GENERAL"}</definedName>
    <definedName name="___u4" localSheetId="33">{"TAB1",#N/A,TRUE,"GENERAL";"TAB2",#N/A,TRUE,"GENERAL";"TAB3",#N/A,TRUE,"GENERAL";"TAB4",#N/A,TRUE,"GENERAL";"TAB5",#N/A,TRUE,"GENERAL"}</definedName>
    <definedName name="___u4" localSheetId="34">{"TAB1",#N/A,TRUE,"GENERAL";"TAB2",#N/A,TRUE,"GENERAL";"TAB3",#N/A,TRUE,"GENERAL";"TAB4",#N/A,TRUE,"GENERAL";"TAB5",#N/A,TRUE,"GENERAL"}</definedName>
    <definedName name="___u4">{"TAB1",#N/A,TRUE,"GENERAL";"TAB2",#N/A,TRUE,"GENERAL";"TAB3",#N/A,TRUE,"GENERAL";"TAB4",#N/A,TRUE,"GENERAL";"TAB5",#N/A,TRUE,"GENERAL"}</definedName>
    <definedName name="___u5" localSheetId="14">{"TAB1",#N/A,TRUE,"GENERAL";"TAB2",#N/A,TRUE,"GENERAL";"TAB3",#N/A,TRUE,"GENERAL";"TAB4",#N/A,TRUE,"GENERAL";"TAB5",#N/A,TRUE,"GENERAL"}</definedName>
    <definedName name="___u5" localSheetId="19">{"TAB1",#N/A,TRUE,"GENERAL";"TAB2",#N/A,TRUE,"GENERAL";"TAB3",#N/A,TRUE,"GENERAL";"TAB4",#N/A,TRUE,"GENERAL";"TAB5",#N/A,TRUE,"GENERAL"}</definedName>
    <definedName name="___u5" localSheetId="20">{"TAB1",#N/A,TRUE,"GENERAL";"TAB2",#N/A,TRUE,"GENERAL";"TAB3",#N/A,TRUE,"GENERAL";"TAB4",#N/A,TRUE,"GENERAL";"TAB5",#N/A,TRUE,"GENERAL"}</definedName>
    <definedName name="___u5" localSheetId="25">{"TAB1",#N/A,TRUE,"GENERAL";"TAB2",#N/A,TRUE,"GENERAL";"TAB3",#N/A,TRUE,"GENERAL";"TAB4",#N/A,TRUE,"GENERAL";"TAB5",#N/A,TRUE,"GENERAL"}</definedName>
    <definedName name="___u5" localSheetId="33">{"TAB1",#N/A,TRUE,"GENERAL";"TAB2",#N/A,TRUE,"GENERAL";"TAB3",#N/A,TRUE,"GENERAL";"TAB4",#N/A,TRUE,"GENERAL";"TAB5",#N/A,TRUE,"GENERAL"}</definedName>
    <definedName name="___u5" localSheetId="3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 localSheetId="14">{"TAB1",#N/A,TRUE,"GENERAL";"TAB2",#N/A,TRUE,"GENERAL";"TAB3",#N/A,TRUE,"GENERAL";"TAB4",#N/A,TRUE,"GENERAL";"TAB5",#N/A,TRUE,"GENERAL"}</definedName>
    <definedName name="___u6" localSheetId="19">{"TAB1",#N/A,TRUE,"GENERAL";"TAB2",#N/A,TRUE,"GENERAL";"TAB3",#N/A,TRUE,"GENERAL";"TAB4",#N/A,TRUE,"GENERAL";"TAB5",#N/A,TRUE,"GENERAL"}</definedName>
    <definedName name="___u6" localSheetId="20">{"TAB1",#N/A,TRUE,"GENERAL";"TAB2",#N/A,TRUE,"GENERAL";"TAB3",#N/A,TRUE,"GENERAL";"TAB4",#N/A,TRUE,"GENERAL";"TAB5",#N/A,TRUE,"GENERAL"}</definedName>
    <definedName name="___u6" localSheetId="25">{"TAB1",#N/A,TRUE,"GENERAL";"TAB2",#N/A,TRUE,"GENERAL";"TAB3",#N/A,TRUE,"GENERAL";"TAB4",#N/A,TRUE,"GENERAL";"TAB5",#N/A,TRUE,"GENERAL"}</definedName>
    <definedName name="___u6" localSheetId="33">{"TAB1",#N/A,TRUE,"GENERAL";"TAB2",#N/A,TRUE,"GENERAL";"TAB3",#N/A,TRUE,"GENERAL";"TAB4",#N/A,TRUE,"GENERAL";"TAB5",#N/A,TRUE,"GENERAL"}</definedName>
    <definedName name="___u6" localSheetId="34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 localSheetId="14">{"via1",#N/A,TRUE,"general";"via2",#N/A,TRUE,"general";"via3",#N/A,TRUE,"general"}</definedName>
    <definedName name="___u7" localSheetId="19">{"via1",#N/A,TRUE,"general";"via2",#N/A,TRUE,"general";"via3",#N/A,TRUE,"general"}</definedName>
    <definedName name="___u7" localSheetId="20">{"via1",#N/A,TRUE,"general";"via2",#N/A,TRUE,"general";"via3",#N/A,TRUE,"general"}</definedName>
    <definedName name="___u7" localSheetId="25">{"via1",#N/A,TRUE,"general";"via2",#N/A,TRUE,"general";"via3",#N/A,TRUE,"general"}</definedName>
    <definedName name="___u7" localSheetId="33">{"via1",#N/A,TRUE,"general";"via2",#N/A,TRUE,"general";"via3",#N/A,TRUE,"general"}</definedName>
    <definedName name="___u7" localSheetId="34">{"via1",#N/A,TRUE,"general";"via2",#N/A,TRUE,"general";"via3",#N/A,TRUE,"general"}</definedName>
    <definedName name="___u7">{"via1",#N/A,TRUE,"general";"via2",#N/A,TRUE,"general";"via3",#N/A,TRUE,"general"}</definedName>
    <definedName name="___u8" localSheetId="14">{"TAB1",#N/A,TRUE,"GENERAL";"TAB2",#N/A,TRUE,"GENERAL";"TAB3",#N/A,TRUE,"GENERAL";"TAB4",#N/A,TRUE,"GENERAL";"TAB5",#N/A,TRUE,"GENERAL"}</definedName>
    <definedName name="___u8" localSheetId="19">{"TAB1",#N/A,TRUE,"GENERAL";"TAB2",#N/A,TRUE,"GENERAL";"TAB3",#N/A,TRUE,"GENERAL";"TAB4",#N/A,TRUE,"GENERAL";"TAB5",#N/A,TRUE,"GENERAL"}</definedName>
    <definedName name="___u8" localSheetId="20">{"TAB1",#N/A,TRUE,"GENERAL";"TAB2",#N/A,TRUE,"GENERAL";"TAB3",#N/A,TRUE,"GENERAL";"TAB4",#N/A,TRUE,"GENERAL";"TAB5",#N/A,TRUE,"GENERAL"}</definedName>
    <definedName name="___u8" localSheetId="25">{"TAB1",#N/A,TRUE,"GENERAL";"TAB2",#N/A,TRUE,"GENERAL";"TAB3",#N/A,TRUE,"GENERAL";"TAB4",#N/A,TRUE,"GENERAL";"TAB5",#N/A,TRUE,"GENERAL"}</definedName>
    <definedName name="___u8" localSheetId="33">{"TAB1",#N/A,TRUE,"GENERAL";"TAB2",#N/A,TRUE,"GENERAL";"TAB3",#N/A,TRUE,"GENERAL";"TAB4",#N/A,TRUE,"GENERAL";"TAB5",#N/A,TRUE,"GENERAL"}</definedName>
    <definedName name="___u8" localSheetId="34">{"TAB1",#N/A,TRUE,"GENERAL";"TAB2",#N/A,TRUE,"GENERAL";"TAB3",#N/A,TRUE,"GENERAL";"TAB4",#N/A,TRUE,"GENERAL";"TAB5",#N/A,TRUE,"GENERAL"}</definedName>
    <definedName name="___u8">{"TAB1",#N/A,TRUE,"GENERAL";"TAB2",#N/A,TRUE,"GENERAL";"TAB3",#N/A,TRUE,"GENERAL";"TAB4",#N/A,TRUE,"GENERAL";"TAB5",#N/A,TRUE,"GENERAL"}</definedName>
    <definedName name="___u9" localSheetId="14">{"TAB1",#N/A,TRUE,"GENERAL";"TAB2",#N/A,TRUE,"GENERAL";"TAB3",#N/A,TRUE,"GENERAL";"TAB4",#N/A,TRUE,"GENERAL";"TAB5",#N/A,TRUE,"GENERAL"}</definedName>
    <definedName name="___u9" localSheetId="19">{"TAB1",#N/A,TRUE,"GENERAL";"TAB2",#N/A,TRUE,"GENERAL";"TAB3",#N/A,TRUE,"GENERAL";"TAB4",#N/A,TRUE,"GENERAL";"TAB5",#N/A,TRUE,"GENERAL"}</definedName>
    <definedName name="___u9" localSheetId="20">{"TAB1",#N/A,TRUE,"GENERAL";"TAB2",#N/A,TRUE,"GENERAL";"TAB3",#N/A,TRUE,"GENERAL";"TAB4",#N/A,TRUE,"GENERAL";"TAB5",#N/A,TRUE,"GENERAL"}</definedName>
    <definedName name="___u9" localSheetId="25">{"TAB1",#N/A,TRUE,"GENERAL";"TAB2",#N/A,TRUE,"GENERAL";"TAB3",#N/A,TRUE,"GENERAL";"TAB4",#N/A,TRUE,"GENERAL";"TAB5",#N/A,TRUE,"GENERAL"}</definedName>
    <definedName name="___u9" localSheetId="33">{"TAB1",#N/A,TRUE,"GENERAL";"TAB2",#N/A,TRUE,"GENERAL";"TAB3",#N/A,TRUE,"GENERAL";"TAB4",#N/A,TRUE,"GENERAL";"TAB5",#N/A,TRUE,"GENERAL"}</definedName>
    <definedName name="___u9" localSheetId="34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 localSheetId="14">{"TAB1",#N/A,TRUE,"GENERAL";"TAB2",#N/A,TRUE,"GENERAL";"TAB3",#N/A,TRUE,"GENERAL";"TAB4",#N/A,TRUE,"GENERAL";"TAB5",#N/A,TRUE,"GENERAL"}</definedName>
    <definedName name="___ur7" localSheetId="19">{"TAB1",#N/A,TRUE,"GENERAL";"TAB2",#N/A,TRUE,"GENERAL";"TAB3",#N/A,TRUE,"GENERAL";"TAB4",#N/A,TRUE,"GENERAL";"TAB5",#N/A,TRUE,"GENERAL"}</definedName>
    <definedName name="___ur7" localSheetId="20">{"TAB1",#N/A,TRUE,"GENERAL";"TAB2",#N/A,TRUE,"GENERAL";"TAB3",#N/A,TRUE,"GENERAL";"TAB4",#N/A,TRUE,"GENERAL";"TAB5",#N/A,TRUE,"GENERAL"}</definedName>
    <definedName name="___ur7" localSheetId="25">{"TAB1",#N/A,TRUE,"GENERAL";"TAB2",#N/A,TRUE,"GENERAL";"TAB3",#N/A,TRUE,"GENERAL";"TAB4",#N/A,TRUE,"GENERAL";"TAB5",#N/A,TRUE,"GENERAL"}</definedName>
    <definedName name="___ur7" localSheetId="33">{"TAB1",#N/A,TRUE,"GENERAL";"TAB2",#N/A,TRUE,"GENERAL";"TAB3",#N/A,TRUE,"GENERAL";"TAB4",#N/A,TRUE,"GENERAL";"TAB5",#N/A,TRUE,"GENERAL"}</definedName>
    <definedName name="___ur7" localSheetId="34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 localSheetId="14">{"via1",#N/A,TRUE,"general";"via2",#N/A,TRUE,"general";"via3",#N/A,TRUE,"general"}</definedName>
    <definedName name="___v2" localSheetId="19">{"via1",#N/A,TRUE,"general";"via2",#N/A,TRUE,"general";"via3",#N/A,TRUE,"general"}</definedName>
    <definedName name="___v2" localSheetId="20">{"via1",#N/A,TRUE,"general";"via2",#N/A,TRUE,"general";"via3",#N/A,TRUE,"general"}</definedName>
    <definedName name="___v2" localSheetId="25">{"via1",#N/A,TRUE,"general";"via2",#N/A,TRUE,"general";"via3",#N/A,TRUE,"general"}</definedName>
    <definedName name="___v2" localSheetId="33">{"via1",#N/A,TRUE,"general";"via2",#N/A,TRUE,"general";"via3",#N/A,TRUE,"general"}</definedName>
    <definedName name="___v2" localSheetId="34">{"via1",#N/A,TRUE,"general";"via2",#N/A,TRUE,"general";"via3",#N/A,TRUE,"general"}</definedName>
    <definedName name="___v2">{"via1",#N/A,TRUE,"general";"via2",#N/A,TRUE,"general";"via3",#N/A,TRUE,"general"}</definedName>
    <definedName name="___v3" localSheetId="14">{"TAB1",#N/A,TRUE,"GENERAL";"TAB2",#N/A,TRUE,"GENERAL";"TAB3",#N/A,TRUE,"GENERAL";"TAB4",#N/A,TRUE,"GENERAL";"TAB5",#N/A,TRUE,"GENERAL"}</definedName>
    <definedName name="___v3" localSheetId="19">{"TAB1",#N/A,TRUE,"GENERAL";"TAB2",#N/A,TRUE,"GENERAL";"TAB3",#N/A,TRUE,"GENERAL";"TAB4",#N/A,TRUE,"GENERAL";"TAB5",#N/A,TRUE,"GENERAL"}</definedName>
    <definedName name="___v3" localSheetId="20">{"TAB1",#N/A,TRUE,"GENERAL";"TAB2",#N/A,TRUE,"GENERAL";"TAB3",#N/A,TRUE,"GENERAL";"TAB4",#N/A,TRUE,"GENERAL";"TAB5",#N/A,TRUE,"GENERAL"}</definedName>
    <definedName name="___v3" localSheetId="25">{"TAB1",#N/A,TRUE,"GENERAL";"TAB2",#N/A,TRUE,"GENERAL";"TAB3",#N/A,TRUE,"GENERAL";"TAB4",#N/A,TRUE,"GENERAL";"TAB5",#N/A,TRUE,"GENERAL"}</definedName>
    <definedName name="___v3" localSheetId="33">{"TAB1",#N/A,TRUE,"GENERAL";"TAB2",#N/A,TRUE,"GENERAL";"TAB3",#N/A,TRUE,"GENERAL";"TAB4",#N/A,TRUE,"GENERAL";"TAB5",#N/A,TRUE,"GENERAL"}</definedName>
    <definedName name="___v3" localSheetId="34">{"TAB1",#N/A,TRUE,"GENERAL";"TAB2",#N/A,TRUE,"GENERAL";"TAB3",#N/A,TRUE,"GENERAL";"TAB4",#N/A,TRUE,"GENERAL";"TAB5",#N/A,TRUE,"GENERAL"}</definedName>
    <definedName name="___v3">{"TAB1",#N/A,TRUE,"GENERAL";"TAB2",#N/A,TRUE,"GENERAL";"TAB3",#N/A,TRUE,"GENERAL";"TAB4",#N/A,TRUE,"GENERAL";"TAB5",#N/A,TRUE,"GENERAL"}</definedName>
    <definedName name="___v4" localSheetId="14">{"TAB1",#N/A,TRUE,"GENERAL";"TAB2",#N/A,TRUE,"GENERAL";"TAB3",#N/A,TRUE,"GENERAL";"TAB4",#N/A,TRUE,"GENERAL";"TAB5",#N/A,TRUE,"GENERAL"}</definedName>
    <definedName name="___v4" localSheetId="19">{"TAB1",#N/A,TRUE,"GENERAL";"TAB2",#N/A,TRUE,"GENERAL";"TAB3",#N/A,TRUE,"GENERAL";"TAB4",#N/A,TRUE,"GENERAL";"TAB5",#N/A,TRUE,"GENERAL"}</definedName>
    <definedName name="___v4" localSheetId="20">{"TAB1",#N/A,TRUE,"GENERAL";"TAB2",#N/A,TRUE,"GENERAL";"TAB3",#N/A,TRUE,"GENERAL";"TAB4",#N/A,TRUE,"GENERAL";"TAB5",#N/A,TRUE,"GENERAL"}</definedName>
    <definedName name="___v4" localSheetId="25">{"TAB1",#N/A,TRUE,"GENERAL";"TAB2",#N/A,TRUE,"GENERAL";"TAB3",#N/A,TRUE,"GENERAL";"TAB4",#N/A,TRUE,"GENERAL";"TAB5",#N/A,TRUE,"GENERAL"}</definedName>
    <definedName name="___v4" localSheetId="33">{"TAB1",#N/A,TRUE,"GENERAL";"TAB2",#N/A,TRUE,"GENERAL";"TAB3",#N/A,TRUE,"GENERAL";"TAB4",#N/A,TRUE,"GENERAL";"TAB5",#N/A,TRUE,"GENERAL"}</definedName>
    <definedName name="___v4" localSheetId="34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 localSheetId="14">{"TAB1",#N/A,TRUE,"GENERAL";"TAB2",#N/A,TRUE,"GENERAL";"TAB3",#N/A,TRUE,"GENERAL";"TAB4",#N/A,TRUE,"GENERAL";"TAB5",#N/A,TRUE,"GENERAL"}</definedName>
    <definedName name="___v5" localSheetId="19">{"TAB1",#N/A,TRUE,"GENERAL";"TAB2",#N/A,TRUE,"GENERAL";"TAB3",#N/A,TRUE,"GENERAL";"TAB4",#N/A,TRUE,"GENERAL";"TAB5",#N/A,TRUE,"GENERAL"}</definedName>
    <definedName name="___v5" localSheetId="20">{"TAB1",#N/A,TRUE,"GENERAL";"TAB2",#N/A,TRUE,"GENERAL";"TAB3",#N/A,TRUE,"GENERAL";"TAB4",#N/A,TRUE,"GENERAL";"TAB5",#N/A,TRUE,"GENERAL"}</definedName>
    <definedName name="___v5" localSheetId="25">{"TAB1",#N/A,TRUE,"GENERAL";"TAB2",#N/A,TRUE,"GENERAL";"TAB3",#N/A,TRUE,"GENERAL";"TAB4",#N/A,TRUE,"GENERAL";"TAB5",#N/A,TRUE,"GENERAL"}</definedName>
    <definedName name="___v5" localSheetId="33">{"TAB1",#N/A,TRUE,"GENERAL";"TAB2",#N/A,TRUE,"GENERAL";"TAB3",#N/A,TRUE,"GENERAL";"TAB4",#N/A,TRUE,"GENERAL";"TAB5",#N/A,TRUE,"GENERAL"}</definedName>
    <definedName name="___v5" localSheetId="3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 localSheetId="14">{"TAB1",#N/A,TRUE,"GENERAL";"TAB2",#N/A,TRUE,"GENERAL";"TAB3",#N/A,TRUE,"GENERAL";"TAB4",#N/A,TRUE,"GENERAL";"TAB5",#N/A,TRUE,"GENERAL"}</definedName>
    <definedName name="___v6" localSheetId="19">{"TAB1",#N/A,TRUE,"GENERAL";"TAB2",#N/A,TRUE,"GENERAL";"TAB3",#N/A,TRUE,"GENERAL";"TAB4",#N/A,TRUE,"GENERAL";"TAB5",#N/A,TRUE,"GENERAL"}</definedName>
    <definedName name="___v6" localSheetId="20">{"TAB1",#N/A,TRUE,"GENERAL";"TAB2",#N/A,TRUE,"GENERAL";"TAB3",#N/A,TRUE,"GENERAL";"TAB4",#N/A,TRUE,"GENERAL";"TAB5",#N/A,TRUE,"GENERAL"}</definedName>
    <definedName name="___v6" localSheetId="25">{"TAB1",#N/A,TRUE,"GENERAL";"TAB2",#N/A,TRUE,"GENERAL";"TAB3",#N/A,TRUE,"GENERAL";"TAB4",#N/A,TRUE,"GENERAL";"TAB5",#N/A,TRUE,"GENERAL"}</definedName>
    <definedName name="___v6" localSheetId="33">{"TAB1",#N/A,TRUE,"GENERAL";"TAB2",#N/A,TRUE,"GENERAL";"TAB3",#N/A,TRUE,"GENERAL";"TAB4",#N/A,TRUE,"GENERAL";"TAB5",#N/A,TRUE,"GENERAL"}</definedName>
    <definedName name="___v6" localSheetId="34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 localSheetId="14">{"via1",#N/A,TRUE,"general";"via2",#N/A,TRUE,"general";"via3",#N/A,TRUE,"general"}</definedName>
    <definedName name="___v7" localSheetId="19">{"via1",#N/A,TRUE,"general";"via2",#N/A,TRUE,"general";"via3",#N/A,TRUE,"general"}</definedName>
    <definedName name="___v7" localSheetId="20">{"via1",#N/A,TRUE,"general";"via2",#N/A,TRUE,"general";"via3",#N/A,TRUE,"general"}</definedName>
    <definedName name="___v7" localSheetId="25">{"via1",#N/A,TRUE,"general";"via2",#N/A,TRUE,"general";"via3",#N/A,TRUE,"general"}</definedName>
    <definedName name="___v7" localSheetId="33">{"via1",#N/A,TRUE,"general";"via2",#N/A,TRUE,"general";"via3",#N/A,TRUE,"general"}</definedName>
    <definedName name="___v7" localSheetId="34">{"via1",#N/A,TRUE,"general";"via2",#N/A,TRUE,"general";"via3",#N/A,TRUE,"general"}</definedName>
    <definedName name="___v7">{"via1",#N/A,TRUE,"general";"via2",#N/A,TRUE,"general";"via3",#N/A,TRUE,"general"}</definedName>
    <definedName name="___v8" localSheetId="14">{"TAB1",#N/A,TRUE,"GENERAL";"TAB2",#N/A,TRUE,"GENERAL";"TAB3",#N/A,TRUE,"GENERAL";"TAB4",#N/A,TRUE,"GENERAL";"TAB5",#N/A,TRUE,"GENERAL"}</definedName>
    <definedName name="___v8" localSheetId="19">{"TAB1",#N/A,TRUE,"GENERAL";"TAB2",#N/A,TRUE,"GENERAL";"TAB3",#N/A,TRUE,"GENERAL";"TAB4",#N/A,TRUE,"GENERAL";"TAB5",#N/A,TRUE,"GENERAL"}</definedName>
    <definedName name="___v8" localSheetId="20">{"TAB1",#N/A,TRUE,"GENERAL";"TAB2",#N/A,TRUE,"GENERAL";"TAB3",#N/A,TRUE,"GENERAL";"TAB4",#N/A,TRUE,"GENERAL";"TAB5",#N/A,TRUE,"GENERAL"}</definedName>
    <definedName name="___v8" localSheetId="25">{"TAB1",#N/A,TRUE,"GENERAL";"TAB2",#N/A,TRUE,"GENERAL";"TAB3",#N/A,TRUE,"GENERAL";"TAB4",#N/A,TRUE,"GENERAL";"TAB5",#N/A,TRUE,"GENERAL"}</definedName>
    <definedName name="___v8" localSheetId="33">{"TAB1",#N/A,TRUE,"GENERAL";"TAB2",#N/A,TRUE,"GENERAL";"TAB3",#N/A,TRUE,"GENERAL";"TAB4",#N/A,TRUE,"GENERAL";"TAB5",#N/A,TRUE,"GENERAL"}</definedName>
    <definedName name="___v8" localSheetId="34">{"TAB1",#N/A,TRUE,"GENERAL";"TAB2",#N/A,TRUE,"GENERAL";"TAB3",#N/A,TRUE,"GENERAL";"TAB4",#N/A,TRUE,"GENERAL";"TAB5",#N/A,TRUE,"GENERAL"}</definedName>
    <definedName name="___v8">{"TAB1",#N/A,TRUE,"GENERAL";"TAB2",#N/A,TRUE,"GENERAL";"TAB3",#N/A,TRUE,"GENERAL";"TAB4",#N/A,TRUE,"GENERAL";"TAB5",#N/A,TRUE,"GENERAL"}</definedName>
    <definedName name="___v9" localSheetId="14">{"TAB1",#N/A,TRUE,"GENERAL";"TAB2",#N/A,TRUE,"GENERAL";"TAB3",#N/A,TRUE,"GENERAL";"TAB4",#N/A,TRUE,"GENERAL";"TAB5",#N/A,TRUE,"GENERAL"}</definedName>
    <definedName name="___v9" localSheetId="19">{"TAB1",#N/A,TRUE,"GENERAL";"TAB2",#N/A,TRUE,"GENERAL";"TAB3",#N/A,TRUE,"GENERAL";"TAB4",#N/A,TRUE,"GENERAL";"TAB5",#N/A,TRUE,"GENERAL"}</definedName>
    <definedName name="___v9" localSheetId="20">{"TAB1",#N/A,TRUE,"GENERAL";"TAB2",#N/A,TRUE,"GENERAL";"TAB3",#N/A,TRUE,"GENERAL";"TAB4",#N/A,TRUE,"GENERAL";"TAB5",#N/A,TRUE,"GENERAL"}</definedName>
    <definedName name="___v9" localSheetId="25">{"TAB1",#N/A,TRUE,"GENERAL";"TAB2",#N/A,TRUE,"GENERAL";"TAB3",#N/A,TRUE,"GENERAL";"TAB4",#N/A,TRUE,"GENERAL";"TAB5",#N/A,TRUE,"GENERAL"}</definedName>
    <definedName name="___v9" localSheetId="33">{"TAB1",#N/A,TRUE,"GENERAL";"TAB2",#N/A,TRUE,"GENERAL";"TAB3",#N/A,TRUE,"GENERAL";"TAB4",#N/A,TRUE,"GENERAL";"TAB5",#N/A,TRUE,"GENERAL"}</definedName>
    <definedName name="___v9" localSheetId="34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localSheetId="14">{"via1",#N/A,TRUE,"general";"via2",#N/A,TRUE,"general";"via3",#N/A,TRUE,"general"}</definedName>
    <definedName name="___vfv4" localSheetId="19">{"via1",#N/A,TRUE,"general";"via2",#N/A,TRUE,"general";"via3",#N/A,TRUE,"general"}</definedName>
    <definedName name="___vfv4" localSheetId="20">{"via1",#N/A,TRUE,"general";"via2",#N/A,TRUE,"general";"via3",#N/A,TRUE,"general"}</definedName>
    <definedName name="___vfv4" localSheetId="25">{"via1",#N/A,TRUE,"general";"via2",#N/A,TRUE,"general";"via3",#N/A,TRUE,"general"}</definedName>
    <definedName name="___vfv4" localSheetId="33">{"via1",#N/A,TRUE,"general";"via2",#N/A,TRUE,"general";"via3",#N/A,TRUE,"general"}</definedName>
    <definedName name="___vfv4" localSheetId="34">{"via1",#N/A,TRUE,"general";"via2",#N/A,TRUE,"general";"via3",#N/A,TRUE,"general"}</definedName>
    <definedName name="___vfv4">{"via1",#N/A,TRUE,"general";"via2",#N/A,TRUE,"general";"via3",#N/A,TRUE,"general"}</definedName>
    <definedName name="___vib90">#REF!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 localSheetId="12">Scheduled_Payment+Extra_Payment</definedName>
    <definedName name="___w6" localSheetId="13">Scheduled_Payment+Extra_Payment</definedName>
    <definedName name="___w6" localSheetId="8">Scheduled_Payment+Extra_Payment</definedName>
    <definedName name="___w6" localSheetId="9">Scheduled_Payment+Extra_Payment</definedName>
    <definedName name="___w6" localSheetId="10">Scheduled_Payment+Extra_Payment</definedName>
    <definedName name="___w6" localSheetId="11">Scheduled_Payment+Extra_Payment</definedName>
    <definedName name="___w6" localSheetId="153">Scheduled_Payment+Extra_Payment</definedName>
    <definedName name="___w6" localSheetId="158">Scheduled_Payment+Extra_Payment</definedName>
    <definedName name="___w6" localSheetId="14">Scheduled_Payment+Extra_Payment</definedName>
    <definedName name="___w6" localSheetId="19">Scheduled_Payment+Extra_Payment</definedName>
    <definedName name="___w6" localSheetId="20">Scheduled_Payment+Extra_Payment</definedName>
    <definedName name="___w6" localSheetId="25">Scheduled_Payment+Extra_Payment</definedName>
    <definedName name="___w6" localSheetId="27">Scheduled_Payment+Extra_Payment</definedName>
    <definedName name="___w6" localSheetId="28">Scheduled_Payment+Extra_Payment</definedName>
    <definedName name="___w6" localSheetId="29">Scheduled_Payment+Extra_Payment</definedName>
    <definedName name="___w6" localSheetId="30">Scheduled_Payment+Extra_Payment</definedName>
    <definedName name="___w6" localSheetId="31">Scheduled_Payment+Extra_Payment</definedName>
    <definedName name="___w6" localSheetId="32">Scheduled_Payment+Extra_Payment</definedName>
    <definedName name="___w6" localSheetId="33">Scheduled_Payment+Extra_Payment</definedName>
    <definedName name="___w6" localSheetId="34">Scheduled_Payment+Extra_Payment</definedName>
    <definedName name="___w6" localSheetId="36">Scheduled_Payment+Extra_Payment</definedName>
    <definedName name="___w6" localSheetId="37">Scheduled_Payment+Extra_Payment</definedName>
    <definedName name="___w6" localSheetId="39">Scheduled_Payment+Extra_Payment</definedName>
    <definedName name="___w6" localSheetId="40">Scheduled_Payment+Extra_Payment</definedName>
    <definedName name="___w6" localSheetId="41">Scheduled_Payment+Extra_Payment</definedName>
    <definedName name="___w6" localSheetId="42">Scheduled_Payment+Extra_Payment</definedName>
    <definedName name="___w6" localSheetId="56">Scheduled_Payment+Extra_Payment</definedName>
    <definedName name="___w6" localSheetId="45">Scheduled_Payment+Extra_Payment</definedName>
    <definedName name="___w6" localSheetId="46">Scheduled_Payment+Extra_Payment</definedName>
    <definedName name="___w6" localSheetId="74">Scheduled_Payment+Extra_Payment</definedName>
    <definedName name="___w6" localSheetId="90">Scheduled_Payment+Extra_Payment</definedName>
    <definedName name="___w6" localSheetId="92">Scheduled_Payment+Extra_Payment</definedName>
    <definedName name="___w6" localSheetId="113">Scheduled_Payment+Extra_Payment</definedName>
    <definedName name="___w6" localSheetId="114">Scheduled_Payment+Extra_Payment</definedName>
    <definedName name="___w6" localSheetId="115">Scheduled_Payment+Extra_Payment</definedName>
    <definedName name="___w6" localSheetId="116">Scheduled_Payment+Extra_Payment</definedName>
    <definedName name="___w6" localSheetId="117">Scheduled_Payment+Extra_Payment</definedName>
    <definedName name="___w6" localSheetId="118">Scheduled_Payment+Extra_Payment</definedName>
    <definedName name="___w6" localSheetId="119">Scheduled_Payment+Extra_Payment</definedName>
    <definedName name="___w6" localSheetId="120">Scheduled_Payment+Extra_Payment</definedName>
    <definedName name="___w6" localSheetId="121">Scheduled_Payment+Extra_Payment</definedName>
    <definedName name="___w6" localSheetId="131">Scheduled_Payment+Extra_Payment</definedName>
    <definedName name="___w6" localSheetId="134">Scheduled_Payment+Extra_Payment</definedName>
    <definedName name="___w6" localSheetId="141">Scheduled_Payment+Extra_Payment</definedName>
    <definedName name="___w6" localSheetId="142">Scheduled_Payment+Extra_Payment</definedName>
    <definedName name="___w6" localSheetId="149">Scheduled_Payment+Extra_Payment</definedName>
    <definedName name="___w6" localSheetId="150">Scheduled_Payment+Extra_Payment</definedName>
    <definedName name="___w6" localSheetId="151">Scheduled_Payment+Extra_Payment</definedName>
    <definedName name="___w6" localSheetId="125">Scheduled_Payment+Extra_Payment</definedName>
    <definedName name="___w6" localSheetId="129">Scheduled_Payment+Extra_Payment</definedName>
    <definedName name="___w6" localSheetId="130">Scheduled_Payment+Extra_Payment</definedName>
    <definedName name="___w6">Scheduled_Payment+Extra_Payment</definedName>
    <definedName name="___w7" localSheetId="14">#REF!</definedName>
    <definedName name="___w7" localSheetId="19">#REF!</definedName>
    <definedName name="___w7" localSheetId="20">#REF!</definedName>
    <definedName name="___w7" localSheetId="33">#REF!</definedName>
    <definedName name="___w7" localSheetId="34">#REF!</definedName>
    <definedName name="___w7">#REF!</definedName>
    <definedName name="___x1" localSheetId="14">{"TAB1",#N/A,TRUE,"GENERAL";"TAB2",#N/A,TRUE,"GENERAL";"TAB3",#N/A,TRUE,"GENERAL";"TAB4",#N/A,TRUE,"GENERAL";"TAB5",#N/A,TRUE,"GENERAL"}</definedName>
    <definedName name="___x1" localSheetId="19">{"TAB1",#N/A,TRUE,"GENERAL";"TAB2",#N/A,TRUE,"GENERAL";"TAB3",#N/A,TRUE,"GENERAL";"TAB4",#N/A,TRUE,"GENERAL";"TAB5",#N/A,TRUE,"GENERAL"}</definedName>
    <definedName name="___x1" localSheetId="20">{"TAB1",#N/A,TRUE,"GENERAL";"TAB2",#N/A,TRUE,"GENERAL";"TAB3",#N/A,TRUE,"GENERAL";"TAB4",#N/A,TRUE,"GENERAL";"TAB5",#N/A,TRUE,"GENERAL"}</definedName>
    <definedName name="___x1" localSheetId="25">{"TAB1",#N/A,TRUE,"GENERAL";"TAB2",#N/A,TRUE,"GENERAL";"TAB3",#N/A,TRUE,"GENERAL";"TAB4",#N/A,TRUE,"GENERAL";"TAB5",#N/A,TRUE,"GENERAL"}</definedName>
    <definedName name="___x1" localSheetId="33">{"TAB1",#N/A,TRUE,"GENERAL";"TAB2",#N/A,TRUE,"GENERAL";"TAB3",#N/A,TRUE,"GENERAL";"TAB4",#N/A,TRUE,"GENERAL";"TAB5",#N/A,TRUE,"GENERAL"}</definedName>
    <definedName name="___x1" localSheetId="34">{"TAB1",#N/A,TRUE,"GENERAL";"TAB2",#N/A,TRUE,"GENERAL";"TAB3",#N/A,TRUE,"GENERAL";"TAB4",#N/A,TRUE,"GENERAL";"TAB5",#N/A,TRUE,"GENERAL"}</definedName>
    <definedName name="___x1">{"TAB1",#N/A,TRUE,"GENERAL";"TAB2",#N/A,TRUE,"GENERAL";"TAB3",#N/A,TRUE,"GENERAL";"TAB4",#N/A,TRUE,"GENERAL";"TAB5",#N/A,TRUE,"GENERAL"}</definedName>
    <definedName name="___x2" localSheetId="14">{"via1",#N/A,TRUE,"general";"via2",#N/A,TRUE,"general";"via3",#N/A,TRUE,"general"}</definedName>
    <definedName name="___x2" localSheetId="19">{"via1",#N/A,TRUE,"general";"via2",#N/A,TRUE,"general";"via3",#N/A,TRUE,"general"}</definedName>
    <definedName name="___x2" localSheetId="20">{"via1",#N/A,TRUE,"general";"via2",#N/A,TRUE,"general";"via3",#N/A,TRUE,"general"}</definedName>
    <definedName name="___x2" localSheetId="25">{"via1",#N/A,TRUE,"general";"via2",#N/A,TRUE,"general";"via3",#N/A,TRUE,"general"}</definedName>
    <definedName name="___x2" localSheetId="33">{"via1",#N/A,TRUE,"general";"via2",#N/A,TRUE,"general";"via3",#N/A,TRUE,"general"}</definedName>
    <definedName name="___x2" localSheetId="34">{"via1",#N/A,TRUE,"general";"via2",#N/A,TRUE,"general";"via3",#N/A,TRUE,"general"}</definedName>
    <definedName name="___x2">{"via1",#N/A,TRUE,"general";"via2",#N/A,TRUE,"general";"via3",#N/A,TRUE,"general"}</definedName>
    <definedName name="___x3" localSheetId="14">{"via1",#N/A,TRUE,"general";"via2",#N/A,TRUE,"general";"via3",#N/A,TRUE,"general"}</definedName>
    <definedName name="___x3" localSheetId="19">{"via1",#N/A,TRUE,"general";"via2",#N/A,TRUE,"general";"via3",#N/A,TRUE,"general"}</definedName>
    <definedName name="___x3" localSheetId="20">{"via1",#N/A,TRUE,"general";"via2",#N/A,TRUE,"general";"via3",#N/A,TRUE,"general"}</definedName>
    <definedName name="___x3" localSheetId="25">{"via1",#N/A,TRUE,"general";"via2",#N/A,TRUE,"general";"via3",#N/A,TRUE,"general"}</definedName>
    <definedName name="___x3" localSheetId="33">{"via1",#N/A,TRUE,"general";"via2",#N/A,TRUE,"general";"via3",#N/A,TRUE,"general"}</definedName>
    <definedName name="___x3" localSheetId="34">{"via1",#N/A,TRUE,"general";"via2",#N/A,TRUE,"general";"via3",#N/A,TRUE,"general"}</definedName>
    <definedName name="___x3">{"via1",#N/A,TRUE,"general";"via2",#N/A,TRUE,"general";"via3",#N/A,TRUE,"general"}</definedName>
    <definedName name="___x4" localSheetId="14">{"via1",#N/A,TRUE,"general";"via2",#N/A,TRUE,"general";"via3",#N/A,TRUE,"general"}</definedName>
    <definedName name="___x4" localSheetId="19">{"via1",#N/A,TRUE,"general";"via2",#N/A,TRUE,"general";"via3",#N/A,TRUE,"general"}</definedName>
    <definedName name="___x4" localSheetId="20">{"via1",#N/A,TRUE,"general";"via2",#N/A,TRUE,"general";"via3",#N/A,TRUE,"general"}</definedName>
    <definedName name="___x4" localSheetId="25">{"via1",#N/A,TRUE,"general";"via2",#N/A,TRUE,"general";"via3",#N/A,TRUE,"general"}</definedName>
    <definedName name="___x4" localSheetId="33">{"via1",#N/A,TRUE,"general";"via2",#N/A,TRUE,"general";"via3",#N/A,TRUE,"general"}</definedName>
    <definedName name="___x4" localSheetId="34">{"via1",#N/A,TRUE,"general";"via2",#N/A,TRUE,"general";"via3",#N/A,TRUE,"general"}</definedName>
    <definedName name="___x4">{"via1",#N/A,TRUE,"general";"via2",#N/A,TRUE,"general";"via3",#N/A,TRUE,"general"}</definedName>
    <definedName name="___x5" localSheetId="14">{"TAB1",#N/A,TRUE,"GENERAL";"TAB2",#N/A,TRUE,"GENERAL";"TAB3",#N/A,TRUE,"GENERAL";"TAB4",#N/A,TRUE,"GENERAL";"TAB5",#N/A,TRUE,"GENERAL"}</definedName>
    <definedName name="___x5" localSheetId="19">{"TAB1",#N/A,TRUE,"GENERAL";"TAB2",#N/A,TRUE,"GENERAL";"TAB3",#N/A,TRUE,"GENERAL";"TAB4",#N/A,TRUE,"GENERAL";"TAB5",#N/A,TRUE,"GENERAL"}</definedName>
    <definedName name="___x5" localSheetId="20">{"TAB1",#N/A,TRUE,"GENERAL";"TAB2",#N/A,TRUE,"GENERAL";"TAB3",#N/A,TRUE,"GENERAL";"TAB4",#N/A,TRUE,"GENERAL";"TAB5",#N/A,TRUE,"GENERAL"}</definedName>
    <definedName name="___x5" localSheetId="25">{"TAB1",#N/A,TRUE,"GENERAL";"TAB2",#N/A,TRUE,"GENERAL";"TAB3",#N/A,TRUE,"GENERAL";"TAB4",#N/A,TRUE,"GENERAL";"TAB5",#N/A,TRUE,"GENERAL"}</definedName>
    <definedName name="___x5" localSheetId="33">{"TAB1",#N/A,TRUE,"GENERAL";"TAB2",#N/A,TRUE,"GENERAL";"TAB3",#N/A,TRUE,"GENERAL";"TAB4",#N/A,TRUE,"GENERAL";"TAB5",#N/A,TRUE,"GENERAL"}</definedName>
    <definedName name="___x5" localSheetId="34">{"TAB1",#N/A,TRUE,"GENERAL";"TAB2",#N/A,TRUE,"GENERAL";"TAB3",#N/A,TRUE,"GENERAL";"TAB4",#N/A,TRUE,"GENERAL";"TAB5",#N/A,TRUE,"GENERAL"}</definedName>
    <definedName name="___x5">{"TAB1",#N/A,TRUE,"GENERAL";"TAB2",#N/A,TRUE,"GENERAL";"TAB3",#N/A,TRUE,"GENERAL";"TAB4",#N/A,TRUE,"GENERAL";"TAB5",#N/A,TRUE,"GENERAL"}</definedName>
    <definedName name="___x6" localSheetId="14">{"TAB1",#N/A,TRUE,"GENERAL";"TAB2",#N/A,TRUE,"GENERAL";"TAB3",#N/A,TRUE,"GENERAL";"TAB4",#N/A,TRUE,"GENERAL";"TAB5",#N/A,TRUE,"GENERAL"}</definedName>
    <definedName name="___x6" localSheetId="19">{"TAB1",#N/A,TRUE,"GENERAL";"TAB2",#N/A,TRUE,"GENERAL";"TAB3",#N/A,TRUE,"GENERAL";"TAB4",#N/A,TRUE,"GENERAL";"TAB5",#N/A,TRUE,"GENERAL"}</definedName>
    <definedName name="___x6" localSheetId="20">{"TAB1",#N/A,TRUE,"GENERAL";"TAB2",#N/A,TRUE,"GENERAL";"TAB3",#N/A,TRUE,"GENERAL";"TAB4",#N/A,TRUE,"GENERAL";"TAB5",#N/A,TRUE,"GENERAL"}</definedName>
    <definedName name="___x6" localSheetId="25">{"TAB1",#N/A,TRUE,"GENERAL";"TAB2",#N/A,TRUE,"GENERAL";"TAB3",#N/A,TRUE,"GENERAL";"TAB4",#N/A,TRUE,"GENERAL";"TAB5",#N/A,TRUE,"GENERAL"}</definedName>
    <definedName name="___x6" localSheetId="33">{"TAB1",#N/A,TRUE,"GENERAL";"TAB2",#N/A,TRUE,"GENERAL";"TAB3",#N/A,TRUE,"GENERAL";"TAB4",#N/A,TRUE,"GENERAL";"TAB5",#N/A,TRUE,"GENERAL"}</definedName>
    <definedName name="___x6" localSheetId="34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 localSheetId="14">{"TAB1",#N/A,TRUE,"GENERAL";"TAB2",#N/A,TRUE,"GENERAL";"TAB3",#N/A,TRUE,"GENERAL";"TAB4",#N/A,TRUE,"GENERAL";"TAB5",#N/A,TRUE,"GENERAL"}</definedName>
    <definedName name="___x7" localSheetId="19">{"TAB1",#N/A,TRUE,"GENERAL";"TAB2",#N/A,TRUE,"GENERAL";"TAB3",#N/A,TRUE,"GENERAL";"TAB4",#N/A,TRUE,"GENERAL";"TAB5",#N/A,TRUE,"GENERAL"}</definedName>
    <definedName name="___x7" localSheetId="20">{"TAB1",#N/A,TRUE,"GENERAL";"TAB2",#N/A,TRUE,"GENERAL";"TAB3",#N/A,TRUE,"GENERAL";"TAB4",#N/A,TRUE,"GENERAL";"TAB5",#N/A,TRUE,"GENERAL"}</definedName>
    <definedName name="___x7" localSheetId="25">{"TAB1",#N/A,TRUE,"GENERAL";"TAB2",#N/A,TRUE,"GENERAL";"TAB3",#N/A,TRUE,"GENERAL";"TAB4",#N/A,TRUE,"GENERAL";"TAB5",#N/A,TRUE,"GENERAL"}</definedName>
    <definedName name="___x7" localSheetId="33">{"TAB1",#N/A,TRUE,"GENERAL";"TAB2",#N/A,TRUE,"GENERAL";"TAB3",#N/A,TRUE,"GENERAL";"TAB4",#N/A,TRUE,"GENERAL";"TAB5",#N/A,TRUE,"GENERAL"}</definedName>
    <definedName name="___x7" localSheetId="34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 localSheetId="14">{"via1",#N/A,TRUE,"general";"via2",#N/A,TRUE,"general";"via3",#N/A,TRUE,"general"}</definedName>
    <definedName name="___x8" localSheetId="19">{"via1",#N/A,TRUE,"general";"via2",#N/A,TRUE,"general";"via3",#N/A,TRUE,"general"}</definedName>
    <definedName name="___x8" localSheetId="20">{"via1",#N/A,TRUE,"general";"via2",#N/A,TRUE,"general";"via3",#N/A,TRUE,"general"}</definedName>
    <definedName name="___x8" localSheetId="25">{"via1",#N/A,TRUE,"general";"via2",#N/A,TRUE,"general";"via3",#N/A,TRUE,"general"}</definedName>
    <definedName name="___x8" localSheetId="33">{"via1",#N/A,TRUE,"general";"via2",#N/A,TRUE,"general";"via3",#N/A,TRUE,"general"}</definedName>
    <definedName name="___x8" localSheetId="34">{"via1",#N/A,TRUE,"general";"via2",#N/A,TRUE,"general";"via3",#N/A,TRUE,"general"}</definedName>
    <definedName name="___x8">{"via1",#N/A,TRUE,"general";"via2",#N/A,TRUE,"general";"via3",#N/A,TRUE,"general"}</definedName>
    <definedName name="___x9" localSheetId="14">{"TAB1",#N/A,TRUE,"GENERAL";"TAB2",#N/A,TRUE,"GENERAL";"TAB3",#N/A,TRUE,"GENERAL";"TAB4",#N/A,TRUE,"GENERAL";"TAB5",#N/A,TRUE,"GENERAL"}</definedName>
    <definedName name="___x9" localSheetId="19">{"TAB1",#N/A,TRUE,"GENERAL";"TAB2",#N/A,TRUE,"GENERAL";"TAB3",#N/A,TRUE,"GENERAL";"TAB4",#N/A,TRUE,"GENERAL";"TAB5",#N/A,TRUE,"GENERAL"}</definedName>
    <definedName name="___x9" localSheetId="20">{"TAB1",#N/A,TRUE,"GENERAL";"TAB2",#N/A,TRUE,"GENERAL";"TAB3",#N/A,TRUE,"GENERAL";"TAB4",#N/A,TRUE,"GENERAL";"TAB5",#N/A,TRUE,"GENERAL"}</definedName>
    <definedName name="___x9" localSheetId="25">{"TAB1",#N/A,TRUE,"GENERAL";"TAB2",#N/A,TRUE,"GENERAL";"TAB3",#N/A,TRUE,"GENERAL";"TAB4",#N/A,TRUE,"GENERAL";"TAB5",#N/A,TRUE,"GENERAL"}</definedName>
    <definedName name="___x9" localSheetId="33">{"TAB1",#N/A,TRUE,"GENERAL";"TAB2",#N/A,TRUE,"GENERAL";"TAB3",#N/A,TRUE,"GENERAL";"TAB4",#N/A,TRUE,"GENERAL";"TAB5",#N/A,TRUE,"GENERAL"}</definedName>
    <definedName name="___x9" localSheetId="34">{"TAB1",#N/A,TRUE,"GENERAL";"TAB2",#N/A,TRUE,"GENERAL";"TAB3",#N/A,TRUE,"GENERAL";"TAB4",#N/A,TRUE,"GENERAL";"TAB5",#N/A,TRUE,"GENERAL"}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 localSheetId="14">{"TAB1",#N/A,TRUE,"GENERAL";"TAB2",#N/A,TRUE,"GENERAL";"TAB3",#N/A,TRUE,"GENERAL";"TAB4",#N/A,TRUE,"GENERAL";"TAB5",#N/A,TRUE,"GENERAL"}</definedName>
    <definedName name="___y2" localSheetId="19">{"TAB1",#N/A,TRUE,"GENERAL";"TAB2",#N/A,TRUE,"GENERAL";"TAB3",#N/A,TRUE,"GENERAL";"TAB4",#N/A,TRUE,"GENERAL";"TAB5",#N/A,TRUE,"GENERAL"}</definedName>
    <definedName name="___y2" localSheetId="20">{"TAB1",#N/A,TRUE,"GENERAL";"TAB2",#N/A,TRUE,"GENERAL";"TAB3",#N/A,TRUE,"GENERAL";"TAB4",#N/A,TRUE,"GENERAL";"TAB5",#N/A,TRUE,"GENERAL"}</definedName>
    <definedName name="___y2" localSheetId="25">{"TAB1",#N/A,TRUE,"GENERAL";"TAB2",#N/A,TRUE,"GENERAL";"TAB3",#N/A,TRUE,"GENERAL";"TAB4",#N/A,TRUE,"GENERAL";"TAB5",#N/A,TRUE,"GENERAL"}</definedName>
    <definedName name="___y2" localSheetId="33">{"TAB1",#N/A,TRUE,"GENERAL";"TAB2",#N/A,TRUE,"GENERAL";"TAB3",#N/A,TRUE,"GENERAL";"TAB4",#N/A,TRUE,"GENERAL";"TAB5",#N/A,TRUE,"GENERAL"}</definedName>
    <definedName name="___y2" localSheetId="34">{"TAB1",#N/A,TRUE,"GENERAL";"TAB2",#N/A,TRUE,"GENERAL";"TAB3",#N/A,TRUE,"GENERAL";"TAB4",#N/A,TRUE,"GENERAL";"TAB5",#N/A,TRUE,"GENERAL"}</definedName>
    <definedName name="___y2">{"TAB1",#N/A,TRUE,"GENERAL";"TAB2",#N/A,TRUE,"GENERAL";"TAB3",#N/A,TRUE,"GENERAL";"TAB4",#N/A,TRUE,"GENERAL";"TAB5",#N/A,TRUE,"GENERAL"}</definedName>
    <definedName name="___y3" localSheetId="14">{"via1",#N/A,TRUE,"general";"via2",#N/A,TRUE,"general";"via3",#N/A,TRUE,"general"}</definedName>
    <definedName name="___y3" localSheetId="19">{"via1",#N/A,TRUE,"general";"via2",#N/A,TRUE,"general";"via3",#N/A,TRUE,"general"}</definedName>
    <definedName name="___y3" localSheetId="20">{"via1",#N/A,TRUE,"general";"via2",#N/A,TRUE,"general";"via3",#N/A,TRUE,"general"}</definedName>
    <definedName name="___y3" localSheetId="25">{"via1",#N/A,TRUE,"general";"via2",#N/A,TRUE,"general";"via3",#N/A,TRUE,"general"}</definedName>
    <definedName name="___y3" localSheetId="33">{"via1",#N/A,TRUE,"general";"via2",#N/A,TRUE,"general";"via3",#N/A,TRUE,"general"}</definedName>
    <definedName name="___y3" localSheetId="34">{"via1",#N/A,TRUE,"general";"via2",#N/A,TRUE,"general";"via3",#N/A,TRUE,"general"}</definedName>
    <definedName name="___y3">{"via1",#N/A,TRUE,"general";"via2",#N/A,TRUE,"general";"via3",#N/A,TRUE,"general"}</definedName>
    <definedName name="___y4" localSheetId="14">{"via1",#N/A,TRUE,"general";"via2",#N/A,TRUE,"general";"via3",#N/A,TRUE,"general"}</definedName>
    <definedName name="___y4" localSheetId="19">{"via1",#N/A,TRUE,"general";"via2",#N/A,TRUE,"general";"via3",#N/A,TRUE,"general"}</definedName>
    <definedName name="___y4" localSheetId="20">{"via1",#N/A,TRUE,"general";"via2",#N/A,TRUE,"general";"via3",#N/A,TRUE,"general"}</definedName>
    <definedName name="___y4" localSheetId="25">{"via1",#N/A,TRUE,"general";"via2",#N/A,TRUE,"general";"via3",#N/A,TRUE,"general"}</definedName>
    <definedName name="___y4" localSheetId="33">{"via1",#N/A,TRUE,"general";"via2",#N/A,TRUE,"general";"via3",#N/A,TRUE,"general"}</definedName>
    <definedName name="___y4" localSheetId="34">{"via1",#N/A,TRUE,"general";"via2",#N/A,TRUE,"general";"via3",#N/A,TRUE,"general"}</definedName>
    <definedName name="___y4">{"via1",#N/A,TRUE,"general";"via2",#N/A,TRUE,"general";"via3",#N/A,TRUE,"general"}</definedName>
    <definedName name="___y5" localSheetId="14">{"TAB1",#N/A,TRUE,"GENERAL";"TAB2",#N/A,TRUE,"GENERAL";"TAB3",#N/A,TRUE,"GENERAL";"TAB4",#N/A,TRUE,"GENERAL";"TAB5",#N/A,TRUE,"GENERAL"}</definedName>
    <definedName name="___y5" localSheetId="19">{"TAB1",#N/A,TRUE,"GENERAL";"TAB2",#N/A,TRUE,"GENERAL";"TAB3",#N/A,TRUE,"GENERAL";"TAB4",#N/A,TRUE,"GENERAL";"TAB5",#N/A,TRUE,"GENERAL"}</definedName>
    <definedName name="___y5" localSheetId="20">{"TAB1",#N/A,TRUE,"GENERAL";"TAB2",#N/A,TRUE,"GENERAL";"TAB3",#N/A,TRUE,"GENERAL";"TAB4",#N/A,TRUE,"GENERAL";"TAB5",#N/A,TRUE,"GENERAL"}</definedName>
    <definedName name="___y5" localSheetId="25">{"TAB1",#N/A,TRUE,"GENERAL";"TAB2",#N/A,TRUE,"GENERAL";"TAB3",#N/A,TRUE,"GENERAL";"TAB4",#N/A,TRUE,"GENERAL";"TAB5",#N/A,TRUE,"GENERAL"}</definedName>
    <definedName name="___y5" localSheetId="33">{"TAB1",#N/A,TRUE,"GENERAL";"TAB2",#N/A,TRUE,"GENERAL";"TAB3",#N/A,TRUE,"GENERAL";"TAB4",#N/A,TRUE,"GENERAL";"TAB5",#N/A,TRUE,"GENERAL"}</definedName>
    <definedName name="___y5" localSheetId="34">{"TAB1",#N/A,TRUE,"GENERAL";"TAB2",#N/A,TRUE,"GENERAL";"TAB3",#N/A,TRUE,"GENERAL";"TAB4",#N/A,TRUE,"GENERAL";"TAB5",#N/A,TRUE,"GENERAL"}</definedName>
    <definedName name="___y5">{"TAB1",#N/A,TRUE,"GENERAL";"TAB2",#N/A,TRUE,"GENERAL";"TAB3",#N/A,TRUE,"GENERAL";"TAB4",#N/A,TRUE,"GENERAL";"TAB5",#N/A,TRUE,"GENERAL"}</definedName>
    <definedName name="___y6" localSheetId="14">{"via1",#N/A,TRUE,"general";"via2",#N/A,TRUE,"general";"via3",#N/A,TRUE,"general"}</definedName>
    <definedName name="___y6" localSheetId="19">{"via1",#N/A,TRUE,"general";"via2",#N/A,TRUE,"general";"via3",#N/A,TRUE,"general"}</definedName>
    <definedName name="___y6" localSheetId="20">{"via1",#N/A,TRUE,"general";"via2",#N/A,TRUE,"general";"via3",#N/A,TRUE,"general"}</definedName>
    <definedName name="___y6" localSheetId="25">{"via1",#N/A,TRUE,"general";"via2",#N/A,TRUE,"general";"via3",#N/A,TRUE,"general"}</definedName>
    <definedName name="___y6" localSheetId="33">{"via1",#N/A,TRUE,"general";"via2",#N/A,TRUE,"general";"via3",#N/A,TRUE,"general"}</definedName>
    <definedName name="___y6" localSheetId="34">{"via1",#N/A,TRUE,"general";"via2",#N/A,TRUE,"general";"via3",#N/A,TRUE,"general"}</definedName>
    <definedName name="___y6">{"via1",#N/A,TRUE,"general";"via2",#N/A,TRUE,"general";"via3",#N/A,TRUE,"general"}</definedName>
    <definedName name="___y7" localSheetId="14">{"via1",#N/A,TRUE,"general";"via2",#N/A,TRUE,"general";"via3",#N/A,TRUE,"general"}</definedName>
    <definedName name="___y7" localSheetId="19">{"via1",#N/A,TRUE,"general";"via2",#N/A,TRUE,"general";"via3",#N/A,TRUE,"general"}</definedName>
    <definedName name="___y7" localSheetId="20">{"via1",#N/A,TRUE,"general";"via2",#N/A,TRUE,"general";"via3",#N/A,TRUE,"general"}</definedName>
    <definedName name="___y7" localSheetId="25">{"via1",#N/A,TRUE,"general";"via2",#N/A,TRUE,"general";"via3",#N/A,TRUE,"general"}</definedName>
    <definedName name="___y7" localSheetId="33">{"via1",#N/A,TRUE,"general";"via2",#N/A,TRUE,"general";"via3",#N/A,TRUE,"general"}</definedName>
    <definedName name="___y7" localSheetId="34">{"via1",#N/A,TRUE,"general";"via2",#N/A,TRUE,"general";"via3",#N/A,TRUE,"general"}</definedName>
    <definedName name="___y7">{"via1",#N/A,TRUE,"general";"via2",#N/A,TRUE,"general";"via3",#N/A,TRUE,"general"}</definedName>
    <definedName name="___y8" localSheetId="14">{"via1",#N/A,TRUE,"general";"via2",#N/A,TRUE,"general";"via3",#N/A,TRUE,"general"}</definedName>
    <definedName name="___y8" localSheetId="19">{"via1",#N/A,TRUE,"general";"via2",#N/A,TRUE,"general";"via3",#N/A,TRUE,"general"}</definedName>
    <definedName name="___y8" localSheetId="20">{"via1",#N/A,TRUE,"general";"via2",#N/A,TRUE,"general";"via3",#N/A,TRUE,"general"}</definedName>
    <definedName name="___y8" localSheetId="25">{"via1",#N/A,TRUE,"general";"via2",#N/A,TRUE,"general";"via3",#N/A,TRUE,"general"}</definedName>
    <definedName name="___y8" localSheetId="33">{"via1",#N/A,TRUE,"general";"via2",#N/A,TRUE,"general";"via3",#N/A,TRUE,"general"}</definedName>
    <definedName name="___y8" localSheetId="34">{"via1",#N/A,TRUE,"general";"via2",#N/A,TRUE,"general";"via3",#N/A,TRUE,"general"}</definedName>
    <definedName name="___y8">{"via1",#N/A,TRUE,"general";"via2",#N/A,TRUE,"general";"via3",#N/A,TRUE,"general"}</definedName>
    <definedName name="___y9" localSheetId="14">{"TAB1",#N/A,TRUE,"GENERAL";"TAB2",#N/A,TRUE,"GENERAL";"TAB3",#N/A,TRUE,"GENERAL";"TAB4",#N/A,TRUE,"GENERAL";"TAB5",#N/A,TRUE,"GENERAL"}</definedName>
    <definedName name="___y9" localSheetId="19">{"TAB1",#N/A,TRUE,"GENERAL";"TAB2",#N/A,TRUE,"GENERAL";"TAB3",#N/A,TRUE,"GENERAL";"TAB4",#N/A,TRUE,"GENERAL";"TAB5",#N/A,TRUE,"GENERAL"}</definedName>
    <definedName name="___y9" localSheetId="20">{"TAB1",#N/A,TRUE,"GENERAL";"TAB2",#N/A,TRUE,"GENERAL";"TAB3",#N/A,TRUE,"GENERAL";"TAB4",#N/A,TRUE,"GENERAL";"TAB5",#N/A,TRUE,"GENERAL"}</definedName>
    <definedName name="___y9" localSheetId="25">{"TAB1",#N/A,TRUE,"GENERAL";"TAB2",#N/A,TRUE,"GENERAL";"TAB3",#N/A,TRUE,"GENERAL";"TAB4",#N/A,TRUE,"GENERAL";"TAB5",#N/A,TRUE,"GENERAL"}</definedName>
    <definedName name="___y9" localSheetId="33">{"TAB1",#N/A,TRUE,"GENERAL";"TAB2",#N/A,TRUE,"GENERAL";"TAB3",#N/A,TRUE,"GENERAL";"TAB4",#N/A,TRUE,"GENERAL";"TAB5",#N/A,TRUE,"GENERAL"}</definedName>
    <definedName name="___y9" localSheetId="34">{"TAB1",#N/A,TRUE,"GENERAL";"TAB2",#N/A,TRUE,"GENERAL";"TAB3",#N/A,TRUE,"GENERAL";"TAB4",#N/A,TRUE,"GENERAL";"TAB5",#N/A,TRUE,"GENERAL"}</definedName>
    <definedName name="___y9">{"TAB1",#N/A,TRUE,"GENERAL";"TAB2",#N/A,TRUE,"GENERAL";"TAB3",#N/A,TRUE,"GENERAL";"TAB4",#N/A,TRUE,"GENERAL";"TAB5",#N/A,TRUE,"GENERAL"}</definedName>
    <definedName name="___z1" localSheetId="14">{"TAB1",#N/A,TRUE,"GENERAL";"TAB2",#N/A,TRUE,"GENERAL";"TAB3",#N/A,TRUE,"GENERAL";"TAB4",#N/A,TRUE,"GENERAL";"TAB5",#N/A,TRUE,"GENERAL"}</definedName>
    <definedName name="___z1" localSheetId="19">{"TAB1",#N/A,TRUE,"GENERAL";"TAB2",#N/A,TRUE,"GENERAL";"TAB3",#N/A,TRUE,"GENERAL";"TAB4",#N/A,TRUE,"GENERAL";"TAB5",#N/A,TRUE,"GENERAL"}</definedName>
    <definedName name="___z1" localSheetId="20">{"TAB1",#N/A,TRUE,"GENERAL";"TAB2",#N/A,TRUE,"GENERAL";"TAB3",#N/A,TRUE,"GENERAL";"TAB4",#N/A,TRUE,"GENERAL";"TAB5",#N/A,TRUE,"GENERAL"}</definedName>
    <definedName name="___z1" localSheetId="25">{"TAB1",#N/A,TRUE,"GENERAL";"TAB2",#N/A,TRUE,"GENERAL";"TAB3",#N/A,TRUE,"GENERAL";"TAB4",#N/A,TRUE,"GENERAL";"TAB5",#N/A,TRUE,"GENERAL"}</definedName>
    <definedName name="___z1" localSheetId="33">{"TAB1",#N/A,TRUE,"GENERAL";"TAB2",#N/A,TRUE,"GENERAL";"TAB3",#N/A,TRUE,"GENERAL";"TAB4",#N/A,TRUE,"GENERAL";"TAB5",#N/A,TRUE,"GENERAL"}</definedName>
    <definedName name="___z1" localSheetId="34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 localSheetId="14">{"via1",#N/A,TRUE,"general";"via2",#N/A,TRUE,"general";"via3",#N/A,TRUE,"general"}</definedName>
    <definedName name="___z2" localSheetId="19">{"via1",#N/A,TRUE,"general";"via2",#N/A,TRUE,"general";"via3",#N/A,TRUE,"general"}</definedName>
    <definedName name="___z2" localSheetId="20">{"via1",#N/A,TRUE,"general";"via2",#N/A,TRUE,"general";"via3",#N/A,TRUE,"general"}</definedName>
    <definedName name="___z2" localSheetId="25">{"via1",#N/A,TRUE,"general";"via2",#N/A,TRUE,"general";"via3",#N/A,TRUE,"general"}</definedName>
    <definedName name="___z2" localSheetId="33">{"via1",#N/A,TRUE,"general";"via2",#N/A,TRUE,"general";"via3",#N/A,TRUE,"general"}</definedName>
    <definedName name="___z2" localSheetId="34">{"via1",#N/A,TRUE,"general";"via2",#N/A,TRUE,"general";"via3",#N/A,TRUE,"general"}</definedName>
    <definedName name="___z2">{"via1",#N/A,TRUE,"general";"via2",#N/A,TRUE,"general";"via3",#N/A,TRUE,"general"}</definedName>
    <definedName name="___z3" localSheetId="14">{"via1",#N/A,TRUE,"general";"via2",#N/A,TRUE,"general";"via3",#N/A,TRUE,"general"}</definedName>
    <definedName name="___z3" localSheetId="19">{"via1",#N/A,TRUE,"general";"via2",#N/A,TRUE,"general";"via3",#N/A,TRUE,"general"}</definedName>
    <definedName name="___z3" localSheetId="20">{"via1",#N/A,TRUE,"general";"via2",#N/A,TRUE,"general";"via3",#N/A,TRUE,"general"}</definedName>
    <definedName name="___z3" localSheetId="25">{"via1",#N/A,TRUE,"general";"via2",#N/A,TRUE,"general";"via3",#N/A,TRUE,"general"}</definedName>
    <definedName name="___z3" localSheetId="33">{"via1",#N/A,TRUE,"general";"via2",#N/A,TRUE,"general";"via3",#N/A,TRUE,"general"}</definedName>
    <definedName name="___z3" localSheetId="34">{"via1",#N/A,TRUE,"general";"via2",#N/A,TRUE,"general";"via3",#N/A,TRUE,"general"}</definedName>
    <definedName name="___z3">{"via1",#N/A,TRUE,"general";"via2",#N/A,TRUE,"general";"via3",#N/A,TRUE,"general"}</definedName>
    <definedName name="___z4" localSheetId="14">{"TAB1",#N/A,TRUE,"GENERAL";"TAB2",#N/A,TRUE,"GENERAL";"TAB3",#N/A,TRUE,"GENERAL";"TAB4",#N/A,TRUE,"GENERAL";"TAB5",#N/A,TRUE,"GENERAL"}</definedName>
    <definedName name="___z4" localSheetId="19">{"TAB1",#N/A,TRUE,"GENERAL";"TAB2",#N/A,TRUE,"GENERAL";"TAB3",#N/A,TRUE,"GENERAL";"TAB4",#N/A,TRUE,"GENERAL";"TAB5",#N/A,TRUE,"GENERAL"}</definedName>
    <definedName name="___z4" localSheetId="20">{"TAB1",#N/A,TRUE,"GENERAL";"TAB2",#N/A,TRUE,"GENERAL";"TAB3",#N/A,TRUE,"GENERAL";"TAB4",#N/A,TRUE,"GENERAL";"TAB5",#N/A,TRUE,"GENERAL"}</definedName>
    <definedName name="___z4" localSheetId="25">{"TAB1",#N/A,TRUE,"GENERAL";"TAB2",#N/A,TRUE,"GENERAL";"TAB3",#N/A,TRUE,"GENERAL";"TAB4",#N/A,TRUE,"GENERAL";"TAB5",#N/A,TRUE,"GENERAL"}</definedName>
    <definedName name="___z4" localSheetId="33">{"TAB1",#N/A,TRUE,"GENERAL";"TAB2",#N/A,TRUE,"GENERAL";"TAB3",#N/A,TRUE,"GENERAL";"TAB4",#N/A,TRUE,"GENERAL";"TAB5",#N/A,TRUE,"GENERAL"}</definedName>
    <definedName name="___z4" localSheetId="34">{"TAB1",#N/A,TRUE,"GENERAL";"TAB2",#N/A,TRUE,"GENERAL";"TAB3",#N/A,TRUE,"GENERAL";"TAB4",#N/A,TRUE,"GENERAL";"TAB5",#N/A,TRUE,"GENERAL"}</definedName>
    <definedName name="___z4">{"TAB1",#N/A,TRUE,"GENERAL";"TAB2",#N/A,TRUE,"GENERAL";"TAB3",#N/A,TRUE,"GENERAL";"TAB4",#N/A,TRUE,"GENERAL";"TAB5",#N/A,TRUE,"GENERAL"}</definedName>
    <definedName name="___z5" localSheetId="14">{"via1",#N/A,TRUE,"general";"via2",#N/A,TRUE,"general";"via3",#N/A,TRUE,"general"}</definedName>
    <definedName name="___z5" localSheetId="19">{"via1",#N/A,TRUE,"general";"via2",#N/A,TRUE,"general";"via3",#N/A,TRUE,"general"}</definedName>
    <definedName name="___z5" localSheetId="20">{"via1",#N/A,TRUE,"general";"via2",#N/A,TRUE,"general";"via3",#N/A,TRUE,"general"}</definedName>
    <definedName name="___z5" localSheetId="25">{"via1",#N/A,TRUE,"general";"via2",#N/A,TRUE,"general";"via3",#N/A,TRUE,"general"}</definedName>
    <definedName name="___z5" localSheetId="33">{"via1",#N/A,TRUE,"general";"via2",#N/A,TRUE,"general";"via3",#N/A,TRUE,"general"}</definedName>
    <definedName name="___z5" localSheetId="34">{"via1",#N/A,TRUE,"general";"via2",#N/A,TRUE,"general";"via3",#N/A,TRUE,"general"}</definedName>
    <definedName name="___z5">{"via1",#N/A,TRUE,"general";"via2",#N/A,TRUE,"general";"via3",#N/A,TRUE,"general"}</definedName>
    <definedName name="___z6" localSheetId="14">{"TAB1",#N/A,TRUE,"GENERAL";"TAB2",#N/A,TRUE,"GENERAL";"TAB3",#N/A,TRUE,"GENERAL";"TAB4",#N/A,TRUE,"GENERAL";"TAB5",#N/A,TRUE,"GENERAL"}</definedName>
    <definedName name="___z6" localSheetId="19">{"TAB1",#N/A,TRUE,"GENERAL";"TAB2",#N/A,TRUE,"GENERAL";"TAB3",#N/A,TRUE,"GENERAL";"TAB4",#N/A,TRUE,"GENERAL";"TAB5",#N/A,TRUE,"GENERAL"}</definedName>
    <definedName name="___z6" localSheetId="20">{"TAB1",#N/A,TRUE,"GENERAL";"TAB2",#N/A,TRUE,"GENERAL";"TAB3",#N/A,TRUE,"GENERAL";"TAB4",#N/A,TRUE,"GENERAL";"TAB5",#N/A,TRUE,"GENERAL"}</definedName>
    <definedName name="___z6" localSheetId="25">{"TAB1",#N/A,TRUE,"GENERAL";"TAB2",#N/A,TRUE,"GENERAL";"TAB3",#N/A,TRUE,"GENERAL";"TAB4",#N/A,TRUE,"GENERAL";"TAB5",#N/A,TRUE,"GENERAL"}</definedName>
    <definedName name="___z6" localSheetId="33">{"TAB1",#N/A,TRUE,"GENERAL";"TAB2",#N/A,TRUE,"GENERAL";"TAB3",#N/A,TRUE,"GENERAL";"TAB4",#N/A,TRUE,"GENERAL";"TAB5",#N/A,TRUE,"GENERAL"}</definedName>
    <definedName name="___z6" localSheetId="34">{"TAB1",#N/A,TRUE,"GENERAL";"TAB2",#N/A,TRUE,"GENERAL";"TAB3",#N/A,TRUE,"GENERAL";"TAB4",#N/A,TRUE,"GENERAL";"TAB5",#N/A,TRUE,"GENERAL"}</definedName>
    <definedName name="___z6">{"TAB1",#N/A,TRUE,"GENERAL";"TAB2",#N/A,TRUE,"GENERAL";"TAB3",#N/A,TRUE,"GENERAL";"TAB4",#N/A,TRUE,"GENERAL";"TAB5",#N/A,TRUE,"GENERAL"}</definedName>
    <definedName name="___z7">#REF!</definedName>
    <definedName name="__123Graph_A" hidden="1">#REF!</definedName>
    <definedName name="__123Graph_AMAIN">#REF!</definedName>
    <definedName name="__123Graph_B" hidden="1">#REF!</definedName>
    <definedName name="__123Graph_BMAIN">#REF!</definedName>
    <definedName name="__123Graph_XMAIN">#REF!</definedName>
    <definedName name="__1Excel_BuiltIn_Print_Area_1_1_1">#REF!</definedName>
    <definedName name="__2008_Database">#REF!</definedName>
    <definedName name="__2Excel_BuiltIn_Print_Titles_1_1_1_1">#REF!</definedName>
    <definedName name="__a1" localSheetId="14">{"TAB1",#N/A,TRUE,"GENERAL";"TAB2",#N/A,TRUE,"GENERAL";"TAB3",#N/A,TRUE,"GENERAL";"TAB4",#N/A,TRUE,"GENERAL";"TAB5",#N/A,TRUE,"GENERAL"}</definedName>
    <definedName name="__a1" localSheetId="19">{"TAB1",#N/A,TRUE,"GENERAL";"TAB2",#N/A,TRUE,"GENERAL";"TAB3",#N/A,TRUE,"GENERAL";"TAB4",#N/A,TRUE,"GENERAL";"TAB5",#N/A,TRUE,"GENERAL"}</definedName>
    <definedName name="__a1" localSheetId="20">{"TAB1",#N/A,TRUE,"GENERAL";"TAB2",#N/A,TRUE,"GENERAL";"TAB3",#N/A,TRUE,"GENERAL";"TAB4",#N/A,TRUE,"GENERAL";"TAB5",#N/A,TRUE,"GENERAL"}</definedName>
    <definedName name="__a1" localSheetId="25">{"TAB1",#N/A,TRUE,"GENERAL";"TAB2",#N/A,TRUE,"GENERAL";"TAB3",#N/A,TRUE,"GENERAL";"TAB4",#N/A,TRUE,"GENERAL";"TAB5",#N/A,TRUE,"GENERAL"}</definedName>
    <definedName name="__a1" localSheetId="33">{"TAB1",#N/A,TRUE,"GENERAL";"TAB2",#N/A,TRUE,"GENERAL";"TAB3",#N/A,TRUE,"GENERAL";"TAB4",#N/A,TRUE,"GENERAL";"TAB5",#N/A,TRUE,"GENERAL"}</definedName>
    <definedName name="__a1" localSheetId="34">{"TAB1",#N/A,TRUE,"GENERAL";"TAB2",#N/A,TRUE,"GENERAL";"TAB3",#N/A,TRUE,"GENERAL";"TAB4",#N/A,TRUE,"GENERAL";"TAB5",#N/A,TRUE,"GENERAL"}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4">{"TAB1",#N/A,TRUE,"GENERAL";"TAB2",#N/A,TRUE,"GENERAL";"TAB3",#N/A,TRUE,"GENERAL";"TAB4",#N/A,TRUE,"GENERAL";"TAB5",#N/A,TRUE,"GENERAL"}</definedName>
    <definedName name="__a3" localSheetId="19">{"TAB1",#N/A,TRUE,"GENERAL";"TAB2",#N/A,TRUE,"GENERAL";"TAB3",#N/A,TRUE,"GENERAL";"TAB4",#N/A,TRUE,"GENERAL";"TAB5",#N/A,TRUE,"GENERAL"}</definedName>
    <definedName name="__a3" localSheetId="20">{"TAB1",#N/A,TRUE,"GENERAL";"TAB2",#N/A,TRUE,"GENERAL";"TAB3",#N/A,TRUE,"GENERAL";"TAB4",#N/A,TRUE,"GENERAL";"TAB5",#N/A,TRUE,"GENERAL"}</definedName>
    <definedName name="__a3" localSheetId="25">{"TAB1",#N/A,TRUE,"GENERAL";"TAB2",#N/A,TRUE,"GENERAL";"TAB3",#N/A,TRUE,"GENERAL";"TAB4",#N/A,TRUE,"GENERAL";"TAB5",#N/A,TRUE,"GENERAL"}</definedName>
    <definedName name="__a3" localSheetId="33">{"TAB1",#N/A,TRUE,"GENERAL";"TAB2",#N/A,TRUE,"GENERAL";"TAB3",#N/A,TRUE,"GENERAL";"TAB4",#N/A,TRUE,"GENERAL";"TAB5",#N/A,TRUE,"GENERAL"}</definedName>
    <definedName name="__a3" localSheetId="34">{"TAB1",#N/A,TRUE,"GENERAL";"TAB2",#N/A,TRUE,"GENERAL";"TAB3",#N/A,TRUE,"GENERAL";"TAB4",#N/A,TRUE,"GENERAL";"TAB5",#N/A,TRUE,"GENERAL"}</definedName>
    <definedName name="__a3">{"TAB1",#N/A,TRUE,"GENERAL";"TAB2",#N/A,TRUE,"GENERAL";"TAB3",#N/A,TRUE,"GENERAL";"TAB4",#N/A,TRUE,"GENERAL";"TAB5",#N/A,TRUE,"GENERAL"}</definedName>
    <definedName name="__A30000">#REF!</definedName>
    <definedName name="__a4" localSheetId="14">{"via1",#N/A,TRUE,"general";"via2",#N/A,TRUE,"general";"via3",#N/A,TRUE,"general"}</definedName>
    <definedName name="__a4" localSheetId="19">{"via1",#N/A,TRUE,"general";"via2",#N/A,TRUE,"general";"via3",#N/A,TRUE,"general"}</definedName>
    <definedName name="__a4" localSheetId="20">{"via1",#N/A,TRUE,"general";"via2",#N/A,TRUE,"general";"via3",#N/A,TRUE,"general"}</definedName>
    <definedName name="__a4" localSheetId="25">{"via1",#N/A,TRUE,"general";"via2",#N/A,TRUE,"general";"via3",#N/A,TRUE,"general"}</definedName>
    <definedName name="__a4" localSheetId="33">{"via1",#N/A,TRUE,"general";"via2",#N/A,TRUE,"general";"via3",#N/A,TRUE,"general"}</definedName>
    <definedName name="__a4" localSheetId="34">{"via1",#N/A,TRUE,"general";"via2",#N/A,TRUE,"general";"via3",#N/A,TRUE,"general"}</definedName>
    <definedName name="__a4">{"via1",#N/A,TRUE,"general";"via2",#N/A,TRUE,"general";"via3",#N/A,TRUE,"general"}</definedName>
    <definedName name="__a5" localSheetId="14">{"TAB1",#N/A,TRUE,"GENERAL";"TAB2",#N/A,TRUE,"GENERAL";"TAB3",#N/A,TRUE,"GENERAL";"TAB4",#N/A,TRUE,"GENERAL";"TAB5",#N/A,TRUE,"GENERAL"}</definedName>
    <definedName name="__a5" localSheetId="19">{"TAB1",#N/A,TRUE,"GENERAL";"TAB2",#N/A,TRUE,"GENERAL";"TAB3",#N/A,TRUE,"GENERAL";"TAB4",#N/A,TRUE,"GENERAL";"TAB5",#N/A,TRUE,"GENERAL"}</definedName>
    <definedName name="__a5" localSheetId="20">{"TAB1",#N/A,TRUE,"GENERAL";"TAB2",#N/A,TRUE,"GENERAL";"TAB3",#N/A,TRUE,"GENERAL";"TAB4",#N/A,TRUE,"GENERAL";"TAB5",#N/A,TRUE,"GENERAL"}</definedName>
    <definedName name="__a5" localSheetId="25">{"TAB1",#N/A,TRUE,"GENERAL";"TAB2",#N/A,TRUE,"GENERAL";"TAB3",#N/A,TRUE,"GENERAL";"TAB4",#N/A,TRUE,"GENERAL";"TAB5",#N/A,TRUE,"GENERAL"}</definedName>
    <definedName name="__a5" localSheetId="33">{"TAB1",#N/A,TRUE,"GENERAL";"TAB2",#N/A,TRUE,"GENERAL";"TAB3",#N/A,TRUE,"GENERAL";"TAB4",#N/A,TRUE,"GENERAL";"TAB5",#N/A,TRUE,"GENERAL"}</definedName>
    <definedName name="__a5" localSheetId="34">{"TAB1",#N/A,TRUE,"GENERAL";"TAB2",#N/A,TRUE,"GENERAL";"TAB3",#N/A,TRUE,"GENERAL";"TAB4",#N/A,TRUE,"GENERAL";"TAB5",#N/A,TRUE,"GENERAL"}</definedName>
    <definedName name="__a5">{"TAB1",#N/A,TRUE,"GENERAL";"TAB2",#N/A,TRUE,"GENERAL";"TAB3",#N/A,TRUE,"GENERAL";"TAB4",#N/A,TRUE,"GENERAL";"TAB5",#N/A,TRUE,"GENERAL"}</definedName>
    <definedName name="__a6" localSheetId="14">{"TAB1",#N/A,TRUE,"GENERAL";"TAB2",#N/A,TRUE,"GENERAL";"TAB3",#N/A,TRUE,"GENERAL";"TAB4",#N/A,TRUE,"GENERAL";"TAB5",#N/A,TRUE,"GENERAL"}</definedName>
    <definedName name="__a6" localSheetId="19">{"TAB1",#N/A,TRUE,"GENERAL";"TAB2",#N/A,TRUE,"GENERAL";"TAB3",#N/A,TRUE,"GENERAL";"TAB4",#N/A,TRUE,"GENERAL";"TAB5",#N/A,TRUE,"GENERAL"}</definedName>
    <definedName name="__a6" localSheetId="20">{"TAB1",#N/A,TRUE,"GENERAL";"TAB2",#N/A,TRUE,"GENERAL";"TAB3",#N/A,TRUE,"GENERAL";"TAB4",#N/A,TRUE,"GENERAL";"TAB5",#N/A,TRUE,"GENERAL"}</definedName>
    <definedName name="__a6" localSheetId="25">{"TAB1",#N/A,TRUE,"GENERAL";"TAB2",#N/A,TRUE,"GENERAL";"TAB3",#N/A,TRUE,"GENERAL";"TAB4",#N/A,TRUE,"GENERAL";"TAB5",#N/A,TRUE,"GENERAL"}</definedName>
    <definedName name="__a6" localSheetId="33">{"TAB1",#N/A,TRUE,"GENERAL";"TAB2",#N/A,TRUE,"GENERAL";"TAB3",#N/A,TRUE,"GENERAL";"TAB4",#N/A,TRUE,"GENERAL";"TAB5",#N/A,TRUE,"GENERAL"}</definedName>
    <definedName name="__a6" localSheetId="34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AA88">#REF!</definedName>
    <definedName name="__AAA89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>#REF!</definedName>
    <definedName name="__adi2">#REF!</definedName>
    <definedName name="__AFC1">#REF!</definedName>
    <definedName name="__AFC3">#REF!</definedName>
    <definedName name="__AFC5">#REF!</definedName>
    <definedName name="__Afe1" localSheetId="14">#REF!,#REF!</definedName>
    <definedName name="__Afe1" localSheetId="19">#REF!,#REF!</definedName>
    <definedName name="__Afe1" localSheetId="20">#REF!,#REF!</definedName>
    <definedName name="__Afe1" localSheetId="33">#REF!,#REF!</definedName>
    <definedName name="__Afe1" localSheetId="34">#REF!,#REF!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GU40">#REF!</definedName>
    <definedName name="__aiu2">#REF!</definedName>
    <definedName name="__ALA110">#REF!</definedName>
    <definedName name="__ALL4">#REF!</definedName>
    <definedName name="__ane7">#REF!</definedName>
    <definedName name="__ane8">#REF!</definedName>
    <definedName name="__ANT90">#REF!</definedName>
    <definedName name="__APU221">#REF!</definedName>
    <definedName name="__APU465">#REF!</definedName>
    <definedName name="__ARE20">#REF!</definedName>
    <definedName name="__Atp2">#REF!</definedName>
    <definedName name="__b2" localSheetId="14">{"TAB1",#N/A,TRUE,"GENERAL";"TAB2",#N/A,TRUE,"GENERAL";"TAB3",#N/A,TRUE,"GENERAL";"TAB4",#N/A,TRUE,"GENERAL";"TAB5",#N/A,TRUE,"GENERAL"}</definedName>
    <definedName name="__b2" localSheetId="19">{"TAB1",#N/A,TRUE,"GENERAL";"TAB2",#N/A,TRUE,"GENERAL";"TAB3",#N/A,TRUE,"GENERAL";"TAB4",#N/A,TRUE,"GENERAL";"TAB5",#N/A,TRUE,"GENERAL"}</definedName>
    <definedName name="__b2" localSheetId="20">{"TAB1",#N/A,TRUE,"GENERAL";"TAB2",#N/A,TRUE,"GENERAL";"TAB3",#N/A,TRUE,"GENERAL";"TAB4",#N/A,TRUE,"GENERAL";"TAB5",#N/A,TRUE,"GENERAL"}</definedName>
    <definedName name="__b2" localSheetId="25">{"TAB1",#N/A,TRUE,"GENERAL";"TAB2",#N/A,TRUE,"GENERAL";"TAB3",#N/A,TRUE,"GENERAL";"TAB4",#N/A,TRUE,"GENERAL";"TAB5",#N/A,TRUE,"GENERAL"}</definedName>
    <definedName name="__b2" localSheetId="33">{"TAB1",#N/A,TRUE,"GENERAL";"TAB2",#N/A,TRUE,"GENERAL";"TAB3",#N/A,TRUE,"GENERAL";"TAB4",#N/A,TRUE,"GENERAL";"TAB5",#N/A,TRUE,"GENERAL"}</definedName>
    <definedName name="__b2" localSheetId="34">{"TAB1",#N/A,TRUE,"GENERAL";"TAB2",#N/A,TRUE,"GENERAL";"TAB3",#N/A,TRUE,"GENERAL";"TAB4",#N/A,TRUE,"GENERAL";"TAB5",#N/A,TRUE,"GENERAL"}</definedName>
    <definedName name="__b2">{"TAB1",#N/A,TRUE,"GENERAL";"TAB2",#N/A,TRUE,"GENERAL";"TAB3",#N/A,TRUE,"GENERAL";"TAB4",#N/A,TRUE,"GENERAL";"TAB5",#N/A,TRUE,"GENERAL"}</definedName>
    <definedName name="__b3" localSheetId="14">{"TAB1",#N/A,TRUE,"GENERAL";"TAB2",#N/A,TRUE,"GENERAL";"TAB3",#N/A,TRUE,"GENERAL";"TAB4",#N/A,TRUE,"GENERAL";"TAB5",#N/A,TRUE,"GENERAL"}</definedName>
    <definedName name="__b3" localSheetId="19">{"TAB1",#N/A,TRUE,"GENERAL";"TAB2",#N/A,TRUE,"GENERAL";"TAB3",#N/A,TRUE,"GENERAL";"TAB4",#N/A,TRUE,"GENERAL";"TAB5",#N/A,TRUE,"GENERAL"}</definedName>
    <definedName name="__b3" localSheetId="20">{"TAB1",#N/A,TRUE,"GENERAL";"TAB2",#N/A,TRUE,"GENERAL";"TAB3",#N/A,TRUE,"GENERAL";"TAB4",#N/A,TRUE,"GENERAL";"TAB5",#N/A,TRUE,"GENERAL"}</definedName>
    <definedName name="__b3" localSheetId="25">{"TAB1",#N/A,TRUE,"GENERAL";"TAB2",#N/A,TRUE,"GENERAL";"TAB3",#N/A,TRUE,"GENERAL";"TAB4",#N/A,TRUE,"GENERAL";"TAB5",#N/A,TRUE,"GENERAL"}</definedName>
    <definedName name="__b3" localSheetId="33">{"TAB1",#N/A,TRUE,"GENERAL";"TAB2",#N/A,TRUE,"GENERAL";"TAB3",#N/A,TRUE,"GENERAL";"TAB4",#N/A,TRUE,"GENERAL";"TAB5",#N/A,TRUE,"GENERAL"}</definedName>
    <definedName name="__b3" localSheetId="34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 localSheetId="14">{"TAB1",#N/A,TRUE,"GENERAL";"TAB2",#N/A,TRUE,"GENERAL";"TAB3",#N/A,TRUE,"GENERAL";"TAB4",#N/A,TRUE,"GENERAL";"TAB5",#N/A,TRUE,"GENERAL"}</definedName>
    <definedName name="__b4" localSheetId="19">{"TAB1",#N/A,TRUE,"GENERAL";"TAB2",#N/A,TRUE,"GENERAL";"TAB3",#N/A,TRUE,"GENERAL";"TAB4",#N/A,TRUE,"GENERAL";"TAB5",#N/A,TRUE,"GENERAL"}</definedName>
    <definedName name="__b4" localSheetId="20">{"TAB1",#N/A,TRUE,"GENERAL";"TAB2",#N/A,TRUE,"GENERAL";"TAB3",#N/A,TRUE,"GENERAL";"TAB4",#N/A,TRUE,"GENERAL";"TAB5",#N/A,TRUE,"GENERAL"}</definedName>
    <definedName name="__b4" localSheetId="25">{"TAB1",#N/A,TRUE,"GENERAL";"TAB2",#N/A,TRUE,"GENERAL";"TAB3",#N/A,TRUE,"GENERAL";"TAB4",#N/A,TRUE,"GENERAL";"TAB5",#N/A,TRUE,"GENERAL"}</definedName>
    <definedName name="__b4" localSheetId="33">{"TAB1",#N/A,TRUE,"GENERAL";"TAB2",#N/A,TRUE,"GENERAL";"TAB3",#N/A,TRUE,"GENERAL";"TAB4",#N/A,TRUE,"GENERAL";"TAB5",#N/A,TRUE,"GENERAL"}</definedName>
    <definedName name="__b4" localSheetId="34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 localSheetId="14">{"TAB1",#N/A,TRUE,"GENERAL";"TAB2",#N/A,TRUE,"GENERAL";"TAB3",#N/A,TRUE,"GENERAL";"TAB4",#N/A,TRUE,"GENERAL";"TAB5",#N/A,TRUE,"GENERAL"}</definedName>
    <definedName name="__b5" localSheetId="19">{"TAB1",#N/A,TRUE,"GENERAL";"TAB2",#N/A,TRUE,"GENERAL";"TAB3",#N/A,TRUE,"GENERAL";"TAB4",#N/A,TRUE,"GENERAL";"TAB5",#N/A,TRUE,"GENERAL"}</definedName>
    <definedName name="__b5" localSheetId="20">{"TAB1",#N/A,TRUE,"GENERAL";"TAB2",#N/A,TRUE,"GENERAL";"TAB3",#N/A,TRUE,"GENERAL";"TAB4",#N/A,TRUE,"GENERAL";"TAB5",#N/A,TRUE,"GENERAL"}</definedName>
    <definedName name="__b5" localSheetId="25">{"TAB1",#N/A,TRUE,"GENERAL";"TAB2",#N/A,TRUE,"GENERAL";"TAB3",#N/A,TRUE,"GENERAL";"TAB4",#N/A,TRUE,"GENERAL";"TAB5",#N/A,TRUE,"GENERAL"}</definedName>
    <definedName name="__b5" localSheetId="33">{"TAB1",#N/A,TRUE,"GENERAL";"TAB2",#N/A,TRUE,"GENERAL";"TAB3",#N/A,TRUE,"GENERAL";"TAB4",#N/A,TRUE,"GENERAL";"TAB5",#N/A,TRUE,"GENERAL"}</definedName>
    <definedName name="__b5" localSheetId="3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 localSheetId="14">{"TAB1",#N/A,TRUE,"GENERAL";"TAB2",#N/A,TRUE,"GENERAL";"TAB3",#N/A,TRUE,"GENERAL";"TAB4",#N/A,TRUE,"GENERAL";"TAB5",#N/A,TRUE,"GENERAL"}</definedName>
    <definedName name="__b6" localSheetId="19">{"TAB1",#N/A,TRUE,"GENERAL";"TAB2",#N/A,TRUE,"GENERAL";"TAB3",#N/A,TRUE,"GENERAL";"TAB4",#N/A,TRUE,"GENERAL";"TAB5",#N/A,TRUE,"GENERAL"}</definedName>
    <definedName name="__b6" localSheetId="20">{"TAB1",#N/A,TRUE,"GENERAL";"TAB2",#N/A,TRUE,"GENERAL";"TAB3",#N/A,TRUE,"GENERAL";"TAB4",#N/A,TRUE,"GENERAL";"TAB5",#N/A,TRUE,"GENERAL"}</definedName>
    <definedName name="__b6" localSheetId="25">{"TAB1",#N/A,TRUE,"GENERAL";"TAB2",#N/A,TRUE,"GENERAL";"TAB3",#N/A,TRUE,"GENERAL";"TAB4",#N/A,TRUE,"GENERAL";"TAB5",#N/A,TRUE,"GENERAL"}</definedName>
    <definedName name="__b6" localSheetId="33">{"TAB1",#N/A,TRUE,"GENERAL";"TAB2",#N/A,TRUE,"GENERAL";"TAB3",#N/A,TRUE,"GENERAL";"TAB4",#N/A,TRUE,"GENERAL";"TAB5",#N/A,TRUE,"GENERAL"}</definedName>
    <definedName name="__b6" localSheetId="34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 localSheetId="14">{"via1",#N/A,TRUE,"general";"via2",#N/A,TRUE,"general";"via3",#N/A,TRUE,"general"}</definedName>
    <definedName name="__b7" localSheetId="19">{"via1",#N/A,TRUE,"general";"via2",#N/A,TRUE,"general";"via3",#N/A,TRUE,"general"}</definedName>
    <definedName name="__b7" localSheetId="20">{"via1",#N/A,TRUE,"general";"via2",#N/A,TRUE,"general";"via3",#N/A,TRUE,"general"}</definedName>
    <definedName name="__b7" localSheetId="25">{"via1",#N/A,TRUE,"general";"via2",#N/A,TRUE,"general";"via3",#N/A,TRUE,"general"}</definedName>
    <definedName name="__b7" localSheetId="33">{"via1",#N/A,TRUE,"general";"via2",#N/A,TRUE,"general";"via3",#N/A,TRUE,"general"}</definedName>
    <definedName name="__b7" localSheetId="34">{"via1",#N/A,TRUE,"general";"via2",#N/A,TRUE,"general";"via3",#N/A,TRUE,"general"}</definedName>
    <definedName name="__b7">{"via1",#N/A,TRUE,"general";"via2",#N/A,TRUE,"general";"via3",#N/A,TRUE,"general"}</definedName>
    <definedName name="__b8" localSheetId="14">{"via1",#N/A,TRUE,"general";"via2",#N/A,TRUE,"general";"via3",#N/A,TRUE,"general"}</definedName>
    <definedName name="__b8" localSheetId="19">{"via1",#N/A,TRUE,"general";"via2",#N/A,TRUE,"general";"via3",#N/A,TRUE,"general"}</definedName>
    <definedName name="__b8" localSheetId="20">{"via1",#N/A,TRUE,"general";"via2",#N/A,TRUE,"general";"via3",#N/A,TRUE,"general"}</definedName>
    <definedName name="__b8" localSheetId="25">{"via1",#N/A,TRUE,"general";"via2",#N/A,TRUE,"general";"via3",#N/A,TRUE,"general"}</definedName>
    <definedName name="__b8" localSheetId="33">{"via1",#N/A,TRUE,"general";"via2",#N/A,TRUE,"general";"via3",#N/A,TRUE,"general"}</definedName>
    <definedName name="__b8" localSheetId="34">{"via1",#N/A,TRUE,"general";"via2",#N/A,TRUE,"general";"via3",#N/A,TRUE,"general"}</definedName>
    <definedName name="__b8">{"via1",#N/A,TRUE,"general";"via2",#N/A,TRUE,"general";"via3",#N/A,TRUE,"general"}</definedName>
    <definedName name="__bb9" localSheetId="14">{"TAB1",#N/A,TRUE,"GENERAL";"TAB2",#N/A,TRUE,"GENERAL";"TAB3",#N/A,TRUE,"GENERAL";"TAB4",#N/A,TRUE,"GENERAL";"TAB5",#N/A,TRUE,"GENERAL"}</definedName>
    <definedName name="__bb9" localSheetId="19">{"TAB1",#N/A,TRUE,"GENERAL";"TAB2",#N/A,TRUE,"GENERAL";"TAB3",#N/A,TRUE,"GENERAL";"TAB4",#N/A,TRUE,"GENERAL";"TAB5",#N/A,TRUE,"GENERAL"}</definedName>
    <definedName name="__bb9" localSheetId="20">{"TAB1",#N/A,TRUE,"GENERAL";"TAB2",#N/A,TRUE,"GENERAL";"TAB3",#N/A,TRUE,"GENERAL";"TAB4",#N/A,TRUE,"GENERAL";"TAB5",#N/A,TRUE,"GENERAL"}</definedName>
    <definedName name="__bb9" localSheetId="25">{"TAB1",#N/A,TRUE,"GENERAL";"TAB2",#N/A,TRUE,"GENERAL";"TAB3",#N/A,TRUE,"GENERAL";"TAB4",#N/A,TRUE,"GENERAL";"TAB5",#N/A,TRUE,"GENERAL"}</definedName>
    <definedName name="__bb9" localSheetId="33">{"TAB1",#N/A,TRUE,"GENERAL";"TAB2",#N/A,TRUE,"GENERAL";"TAB3",#N/A,TRUE,"GENERAL";"TAB4",#N/A,TRUE,"GENERAL";"TAB5",#N/A,TRUE,"GENERAL"}</definedName>
    <definedName name="__bb9" localSheetId="34">{"TAB1",#N/A,TRUE,"GENERAL";"TAB2",#N/A,TRUE,"GENERAL";"TAB3",#N/A,TRUE,"GENERAL";"TAB4",#N/A,TRUE,"GENERAL";"TAB5",#N/A,TRUE,"GENERAL"}</definedName>
    <definedName name="__bb9">{"TAB1",#N/A,TRUE,"GENERAL";"TAB2",#N/A,TRUE,"GENERAL";"TAB3",#N/A,TRUE,"GENERAL";"TAB4",#N/A,TRUE,"GENERAL";"TAB5",#N/A,TRUE,"GENERAL"}</definedName>
    <definedName name="__bgb5" localSheetId="14">{"TAB1",#N/A,TRUE,"GENERAL";"TAB2",#N/A,TRUE,"GENERAL";"TAB3",#N/A,TRUE,"GENERAL";"TAB4",#N/A,TRUE,"GENERAL";"TAB5",#N/A,TRUE,"GENERAL"}</definedName>
    <definedName name="__bgb5" localSheetId="19">{"TAB1",#N/A,TRUE,"GENERAL";"TAB2",#N/A,TRUE,"GENERAL";"TAB3",#N/A,TRUE,"GENERAL";"TAB4",#N/A,TRUE,"GENERAL";"TAB5",#N/A,TRUE,"GENERAL"}</definedName>
    <definedName name="__bgb5" localSheetId="20">{"TAB1",#N/A,TRUE,"GENERAL";"TAB2",#N/A,TRUE,"GENERAL";"TAB3",#N/A,TRUE,"GENERAL";"TAB4",#N/A,TRUE,"GENERAL";"TAB5",#N/A,TRUE,"GENERAL"}</definedName>
    <definedName name="__bgb5" localSheetId="25">{"TAB1",#N/A,TRUE,"GENERAL";"TAB2",#N/A,TRUE,"GENERAL";"TAB3",#N/A,TRUE,"GENERAL";"TAB4",#N/A,TRUE,"GENERAL";"TAB5",#N/A,TRUE,"GENERAL"}</definedName>
    <definedName name="__bgb5" localSheetId="33">{"TAB1",#N/A,TRUE,"GENERAL";"TAB2",#N/A,TRUE,"GENERAL";"TAB3",#N/A,TRUE,"GENERAL";"TAB4",#N/A,TRUE,"GENERAL";"TAB5",#N/A,TRUE,"GENERAL"}</definedName>
    <definedName name="__bgb5" localSheetId="34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bul10">#REF!</definedName>
    <definedName name="__CAC1">#REF!</definedName>
    <definedName name="__CAC3">#REF!</definedName>
    <definedName name="__CAC5">#REF!</definedName>
    <definedName name="__car30">#REF!</definedName>
    <definedName name="__CEM10">#REF!</definedName>
    <definedName name="__CHI380">#REF!</definedName>
    <definedName name="__CMU005">#REF!</definedName>
    <definedName name="__cmu05">#REF!</definedName>
    <definedName name="__Cod1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0">#REF!</definedName>
    <definedName name="__CON123">#REF!</definedName>
    <definedName name="__CON20">#REF!</definedName>
    <definedName name="__CON2200">#REF!</definedName>
    <definedName name="__CON2500">#REF!</definedName>
    <definedName name="__CON30">#REF!</definedName>
    <definedName name="__con3000">#REF!</definedName>
    <definedName name="__cua1">#REF!</definedName>
    <definedName name="__DCI1">#REF!</definedName>
    <definedName name="__DDS1">#REF!</definedName>
    <definedName name="__DES10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2">#REF!</definedName>
    <definedName name="__eqp27">#REF!</definedName>
    <definedName name="__EQP3">#REF!</definedName>
    <definedName name="__EQP4">#REF!</definedName>
    <definedName name="__ERE2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#REF!</definedName>
    <definedName name="__FC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OR1">#REF!</definedName>
    <definedName name="__FS01">#REF!</definedName>
    <definedName name="__G1">#REF!</definedName>
    <definedName name="__g2" localSheetId="14">{"TAB1",#N/A,TRUE,"GENERAL";"TAB2",#N/A,TRUE,"GENERAL";"TAB3",#N/A,TRUE,"GENERAL";"TAB4",#N/A,TRUE,"GENERAL";"TAB5",#N/A,TRUE,"GENERAL"}</definedName>
    <definedName name="__g2" localSheetId="19">{"TAB1",#N/A,TRUE,"GENERAL";"TAB2",#N/A,TRUE,"GENERAL";"TAB3",#N/A,TRUE,"GENERAL";"TAB4",#N/A,TRUE,"GENERAL";"TAB5",#N/A,TRUE,"GENERAL"}</definedName>
    <definedName name="__g2" localSheetId="20">{"TAB1",#N/A,TRUE,"GENERAL";"TAB2",#N/A,TRUE,"GENERAL";"TAB3",#N/A,TRUE,"GENERAL";"TAB4",#N/A,TRUE,"GENERAL";"TAB5",#N/A,TRUE,"GENERAL"}</definedName>
    <definedName name="__g2" localSheetId="25">{"TAB1",#N/A,TRUE,"GENERAL";"TAB2",#N/A,TRUE,"GENERAL";"TAB3",#N/A,TRUE,"GENERAL";"TAB4",#N/A,TRUE,"GENERAL";"TAB5",#N/A,TRUE,"GENERAL"}</definedName>
    <definedName name="__g2" localSheetId="33">{"TAB1",#N/A,TRUE,"GENERAL";"TAB2",#N/A,TRUE,"GENERAL";"TAB3",#N/A,TRUE,"GENERAL";"TAB4",#N/A,TRUE,"GENERAL";"TAB5",#N/A,TRUE,"GENERAL"}</definedName>
    <definedName name="__g2" localSheetId="34">{"TAB1",#N/A,TRUE,"GENERAL";"TAB2",#N/A,TRUE,"GENERAL";"TAB3",#N/A,TRUE,"GENERAL";"TAB4",#N/A,TRUE,"GENERAL";"TAB5",#N/A,TRUE,"GENERAL"}</definedName>
    <definedName name="__g2">{"TAB1",#N/A,TRUE,"GENERAL";"TAB2",#N/A,TRUE,"GENERAL";"TAB3",#N/A,TRUE,"GENERAL";"TAB4",#N/A,TRUE,"GENERAL";"TAB5",#N/A,TRUE,"GENERAL"}</definedName>
    <definedName name="__g3" localSheetId="14">{"via1",#N/A,TRUE,"general";"via2",#N/A,TRUE,"general";"via3",#N/A,TRUE,"general"}</definedName>
    <definedName name="__g3" localSheetId="19">{"via1",#N/A,TRUE,"general";"via2",#N/A,TRUE,"general";"via3",#N/A,TRUE,"general"}</definedName>
    <definedName name="__g3" localSheetId="20">{"via1",#N/A,TRUE,"general";"via2",#N/A,TRUE,"general";"via3",#N/A,TRUE,"general"}</definedName>
    <definedName name="__g3" localSheetId="25">{"via1",#N/A,TRUE,"general";"via2",#N/A,TRUE,"general";"via3",#N/A,TRUE,"general"}</definedName>
    <definedName name="__g3" localSheetId="33">{"via1",#N/A,TRUE,"general";"via2",#N/A,TRUE,"general";"via3",#N/A,TRUE,"general"}</definedName>
    <definedName name="__g3" localSheetId="34">{"via1",#N/A,TRUE,"general";"via2",#N/A,TRUE,"general";"via3",#N/A,TRUE,"general"}</definedName>
    <definedName name="__g3">{"via1",#N/A,TRUE,"general";"via2",#N/A,TRUE,"general";"via3",#N/A,TRUE,"general"}</definedName>
    <definedName name="__g4" localSheetId="14">{"via1",#N/A,TRUE,"general";"via2",#N/A,TRUE,"general";"via3",#N/A,TRUE,"general"}</definedName>
    <definedName name="__g4" localSheetId="19">{"via1",#N/A,TRUE,"general";"via2",#N/A,TRUE,"general";"via3",#N/A,TRUE,"general"}</definedName>
    <definedName name="__g4" localSheetId="20">{"via1",#N/A,TRUE,"general";"via2",#N/A,TRUE,"general";"via3",#N/A,TRUE,"general"}</definedName>
    <definedName name="__g4" localSheetId="25">{"via1",#N/A,TRUE,"general";"via2",#N/A,TRUE,"general";"via3",#N/A,TRUE,"general"}</definedName>
    <definedName name="__g4" localSheetId="33">{"via1",#N/A,TRUE,"general";"via2",#N/A,TRUE,"general";"via3",#N/A,TRUE,"general"}</definedName>
    <definedName name="__g4" localSheetId="34">{"via1",#N/A,TRUE,"general";"via2",#N/A,TRUE,"general";"via3",#N/A,TRUE,"general"}</definedName>
    <definedName name="__g4">{"via1",#N/A,TRUE,"general";"via2",#N/A,TRUE,"general";"via3",#N/A,TRUE,"general"}</definedName>
    <definedName name="__g5" localSheetId="14">{"via1",#N/A,TRUE,"general";"via2",#N/A,TRUE,"general";"via3",#N/A,TRUE,"general"}</definedName>
    <definedName name="__g5" localSheetId="19">{"via1",#N/A,TRUE,"general";"via2",#N/A,TRUE,"general";"via3",#N/A,TRUE,"general"}</definedName>
    <definedName name="__g5" localSheetId="20">{"via1",#N/A,TRUE,"general";"via2",#N/A,TRUE,"general";"via3",#N/A,TRUE,"general"}</definedName>
    <definedName name="__g5" localSheetId="25">{"via1",#N/A,TRUE,"general";"via2",#N/A,TRUE,"general";"via3",#N/A,TRUE,"general"}</definedName>
    <definedName name="__g5" localSheetId="33">{"via1",#N/A,TRUE,"general";"via2",#N/A,TRUE,"general";"via3",#N/A,TRUE,"general"}</definedName>
    <definedName name="__g5" localSheetId="34">{"via1",#N/A,TRUE,"general";"via2",#N/A,TRUE,"general";"via3",#N/A,TRUE,"general"}</definedName>
    <definedName name="__g5">{"via1",#N/A,TRUE,"general";"via2",#N/A,TRUE,"general";"via3",#N/A,TRUE,"general"}</definedName>
    <definedName name="__g6" localSheetId="14">{"via1",#N/A,TRUE,"general";"via2",#N/A,TRUE,"general";"via3",#N/A,TRUE,"general"}</definedName>
    <definedName name="__g6" localSheetId="19">{"via1",#N/A,TRUE,"general";"via2",#N/A,TRUE,"general";"via3",#N/A,TRUE,"general"}</definedName>
    <definedName name="__g6" localSheetId="20">{"via1",#N/A,TRUE,"general";"via2",#N/A,TRUE,"general";"via3",#N/A,TRUE,"general"}</definedName>
    <definedName name="__g6" localSheetId="25">{"via1",#N/A,TRUE,"general";"via2",#N/A,TRUE,"general";"via3",#N/A,TRUE,"general"}</definedName>
    <definedName name="__g6" localSheetId="33">{"via1",#N/A,TRUE,"general";"via2",#N/A,TRUE,"general";"via3",#N/A,TRUE,"general"}</definedName>
    <definedName name="__g6" localSheetId="34">{"via1",#N/A,TRUE,"general";"via2",#N/A,TRUE,"general";"via3",#N/A,TRUE,"general"}</definedName>
    <definedName name="__g6">{"via1",#N/A,TRUE,"general";"via2",#N/A,TRUE,"general";"via3",#N/A,TRUE,"general"}</definedName>
    <definedName name="__g7" localSheetId="14">{"TAB1",#N/A,TRUE,"GENERAL";"TAB2",#N/A,TRUE,"GENERAL";"TAB3",#N/A,TRUE,"GENERAL";"TAB4",#N/A,TRUE,"GENERAL";"TAB5",#N/A,TRUE,"GENERAL"}</definedName>
    <definedName name="__g7" localSheetId="19">{"TAB1",#N/A,TRUE,"GENERAL";"TAB2",#N/A,TRUE,"GENERAL";"TAB3",#N/A,TRUE,"GENERAL";"TAB4",#N/A,TRUE,"GENERAL";"TAB5",#N/A,TRUE,"GENERAL"}</definedName>
    <definedName name="__g7" localSheetId="20">{"TAB1",#N/A,TRUE,"GENERAL";"TAB2",#N/A,TRUE,"GENERAL";"TAB3",#N/A,TRUE,"GENERAL";"TAB4",#N/A,TRUE,"GENERAL";"TAB5",#N/A,TRUE,"GENERAL"}</definedName>
    <definedName name="__g7" localSheetId="25">{"TAB1",#N/A,TRUE,"GENERAL";"TAB2",#N/A,TRUE,"GENERAL";"TAB3",#N/A,TRUE,"GENERAL";"TAB4",#N/A,TRUE,"GENERAL";"TAB5",#N/A,TRUE,"GENERAL"}</definedName>
    <definedName name="__g7" localSheetId="33">{"TAB1",#N/A,TRUE,"GENERAL";"TAB2",#N/A,TRUE,"GENERAL";"TAB3",#N/A,TRUE,"GENERAL";"TAB4",#N/A,TRUE,"GENERAL";"TAB5",#N/A,TRUE,"GENERAL"}</definedName>
    <definedName name="__g7" localSheetId="34">{"TAB1",#N/A,TRUE,"GENERAL";"TAB2",#N/A,TRUE,"GENERAL";"TAB3",#N/A,TRUE,"GENERAL";"TAB4",#N/A,TRUE,"GENERAL";"TAB5",#N/A,TRUE,"GENERAL"}</definedName>
    <definedName name="__g7">{"TAB1",#N/A,TRUE,"GENERAL";"TAB2",#N/A,TRUE,"GENERAL";"TAB3",#N/A,TRUE,"GENERAL";"TAB4",#N/A,TRUE,"GENERAL";"TAB5",#N/A,TRUE,"GENERAL"}</definedName>
    <definedName name="__GR1" localSheetId="14">{"TAB1",#N/A,TRUE,"GENERAL";"TAB2",#N/A,TRUE,"GENERAL";"TAB3",#N/A,TRUE,"GENERAL";"TAB4",#N/A,TRUE,"GENERAL";"TAB5",#N/A,TRUE,"GENERAL"}</definedName>
    <definedName name="__GR1" localSheetId="19">{"TAB1",#N/A,TRUE,"GENERAL";"TAB2",#N/A,TRUE,"GENERAL";"TAB3",#N/A,TRUE,"GENERAL";"TAB4",#N/A,TRUE,"GENERAL";"TAB5",#N/A,TRUE,"GENERAL"}</definedName>
    <definedName name="__GR1" localSheetId="20">{"TAB1",#N/A,TRUE,"GENERAL";"TAB2",#N/A,TRUE,"GENERAL";"TAB3",#N/A,TRUE,"GENERAL";"TAB4",#N/A,TRUE,"GENERAL";"TAB5",#N/A,TRUE,"GENERAL"}</definedName>
    <definedName name="__GR1" localSheetId="25">{"TAB1",#N/A,TRUE,"GENERAL";"TAB2",#N/A,TRUE,"GENERAL";"TAB3",#N/A,TRUE,"GENERAL";"TAB4",#N/A,TRUE,"GENERAL";"TAB5",#N/A,TRUE,"GENERAL"}</definedName>
    <definedName name="__GR1" localSheetId="33">{"TAB1",#N/A,TRUE,"GENERAL";"TAB2",#N/A,TRUE,"GENERAL";"TAB3",#N/A,TRUE,"GENERAL";"TAB4",#N/A,TRUE,"GENERAL";"TAB5",#N/A,TRUE,"GENERAL"}</definedName>
    <definedName name="__GR1" localSheetId="34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 localSheetId="14">{"via1",#N/A,TRUE,"general";"via2",#N/A,TRUE,"general";"via3",#N/A,TRUE,"general"}</definedName>
    <definedName name="__gtr4" localSheetId="19">{"via1",#N/A,TRUE,"general";"via2",#N/A,TRUE,"general";"via3",#N/A,TRUE,"general"}</definedName>
    <definedName name="__gtr4" localSheetId="20">{"via1",#N/A,TRUE,"general";"via2",#N/A,TRUE,"general";"via3",#N/A,TRUE,"general"}</definedName>
    <definedName name="__gtr4" localSheetId="25">{"via1",#N/A,TRUE,"general";"via2",#N/A,TRUE,"general";"via3",#N/A,TRUE,"general"}</definedName>
    <definedName name="__gtr4" localSheetId="33">{"via1",#N/A,TRUE,"general";"via2",#N/A,TRUE,"general";"via3",#N/A,TRUE,"general"}</definedName>
    <definedName name="__gtr4" localSheetId="34">{"via1",#N/A,TRUE,"general";"via2",#N/A,TRUE,"general";"via3",#N/A,TRUE,"general"}</definedName>
    <definedName name="__gtr4">{"via1",#N/A,TRUE,"general";"via2",#N/A,TRUE,"general";"via3",#N/A,TRUE,"general"}</definedName>
    <definedName name="__h2" localSheetId="14">{"via1",#N/A,TRUE,"general";"via2",#N/A,TRUE,"general";"via3",#N/A,TRUE,"general"}</definedName>
    <definedName name="__h2" localSheetId="19">{"via1",#N/A,TRUE,"general";"via2",#N/A,TRUE,"general";"via3",#N/A,TRUE,"general"}</definedName>
    <definedName name="__h2" localSheetId="20">{"via1",#N/A,TRUE,"general";"via2",#N/A,TRUE,"general";"via3",#N/A,TRUE,"general"}</definedName>
    <definedName name="__h2" localSheetId="25">{"via1",#N/A,TRUE,"general";"via2",#N/A,TRUE,"general";"via3",#N/A,TRUE,"general"}</definedName>
    <definedName name="__h2" localSheetId="33">{"via1",#N/A,TRUE,"general";"via2",#N/A,TRUE,"general";"via3",#N/A,TRUE,"general"}</definedName>
    <definedName name="__h2" localSheetId="34">{"via1",#N/A,TRUE,"general";"via2",#N/A,TRUE,"general";"via3",#N/A,TRUE,"general"}</definedName>
    <definedName name="__h2">{"via1",#N/A,TRUE,"general";"via2",#N/A,TRUE,"general";"via3",#N/A,TRUE,"general"}</definedName>
    <definedName name="__h3" localSheetId="14">{"via1",#N/A,TRUE,"general";"via2",#N/A,TRUE,"general";"via3",#N/A,TRUE,"general"}</definedName>
    <definedName name="__h3" localSheetId="19">{"via1",#N/A,TRUE,"general";"via2",#N/A,TRUE,"general";"via3",#N/A,TRUE,"general"}</definedName>
    <definedName name="__h3" localSheetId="20">{"via1",#N/A,TRUE,"general";"via2",#N/A,TRUE,"general";"via3",#N/A,TRUE,"general"}</definedName>
    <definedName name="__h3" localSheetId="25">{"via1",#N/A,TRUE,"general";"via2",#N/A,TRUE,"general";"via3",#N/A,TRUE,"general"}</definedName>
    <definedName name="__h3" localSheetId="33">{"via1",#N/A,TRUE,"general";"via2",#N/A,TRUE,"general";"via3",#N/A,TRUE,"general"}</definedName>
    <definedName name="__h3" localSheetId="34">{"via1",#N/A,TRUE,"general";"via2",#N/A,TRUE,"general";"via3",#N/A,TRUE,"general"}</definedName>
    <definedName name="__h3">{"via1",#N/A,TRUE,"general";"via2",#N/A,TRUE,"general";"via3",#N/A,TRUE,"general"}</definedName>
    <definedName name="__h4" localSheetId="14">{"TAB1",#N/A,TRUE,"GENERAL";"TAB2",#N/A,TRUE,"GENERAL";"TAB3",#N/A,TRUE,"GENERAL";"TAB4",#N/A,TRUE,"GENERAL";"TAB5",#N/A,TRUE,"GENERAL"}</definedName>
    <definedName name="__h4" localSheetId="19">{"TAB1",#N/A,TRUE,"GENERAL";"TAB2",#N/A,TRUE,"GENERAL";"TAB3",#N/A,TRUE,"GENERAL";"TAB4",#N/A,TRUE,"GENERAL";"TAB5",#N/A,TRUE,"GENERAL"}</definedName>
    <definedName name="__h4" localSheetId="20">{"TAB1",#N/A,TRUE,"GENERAL";"TAB2",#N/A,TRUE,"GENERAL";"TAB3",#N/A,TRUE,"GENERAL";"TAB4",#N/A,TRUE,"GENERAL";"TAB5",#N/A,TRUE,"GENERAL"}</definedName>
    <definedName name="__h4" localSheetId="25">{"TAB1",#N/A,TRUE,"GENERAL";"TAB2",#N/A,TRUE,"GENERAL";"TAB3",#N/A,TRUE,"GENERAL";"TAB4",#N/A,TRUE,"GENERAL";"TAB5",#N/A,TRUE,"GENERAL"}</definedName>
    <definedName name="__h4" localSheetId="33">{"TAB1",#N/A,TRUE,"GENERAL";"TAB2",#N/A,TRUE,"GENERAL";"TAB3",#N/A,TRUE,"GENERAL";"TAB4",#N/A,TRUE,"GENERAL";"TAB5",#N/A,TRUE,"GENERAL"}</definedName>
    <definedName name="__h4" localSheetId="34">{"TAB1",#N/A,TRUE,"GENERAL";"TAB2",#N/A,TRUE,"GENERAL";"TAB3",#N/A,TRUE,"GENERAL";"TAB4",#N/A,TRUE,"GENERAL";"TAB5",#N/A,TRUE,"GENERAL"}</definedName>
    <definedName name="__h4">{"TAB1",#N/A,TRUE,"GENERAL";"TAB2",#N/A,TRUE,"GENERAL";"TAB3",#N/A,TRUE,"GENERAL";"TAB4",#N/A,TRUE,"GENERAL";"TAB5",#N/A,TRUE,"GENERAL"}</definedName>
    <definedName name="__h5" localSheetId="14">{"TAB1",#N/A,TRUE,"GENERAL";"TAB2",#N/A,TRUE,"GENERAL";"TAB3",#N/A,TRUE,"GENERAL";"TAB4",#N/A,TRUE,"GENERAL";"TAB5",#N/A,TRUE,"GENERAL"}</definedName>
    <definedName name="__h5" localSheetId="19">{"TAB1",#N/A,TRUE,"GENERAL";"TAB2",#N/A,TRUE,"GENERAL";"TAB3",#N/A,TRUE,"GENERAL";"TAB4",#N/A,TRUE,"GENERAL";"TAB5",#N/A,TRUE,"GENERAL"}</definedName>
    <definedName name="__h5" localSheetId="20">{"TAB1",#N/A,TRUE,"GENERAL";"TAB2",#N/A,TRUE,"GENERAL";"TAB3",#N/A,TRUE,"GENERAL";"TAB4",#N/A,TRUE,"GENERAL";"TAB5",#N/A,TRUE,"GENERAL"}</definedName>
    <definedName name="__h5" localSheetId="25">{"TAB1",#N/A,TRUE,"GENERAL";"TAB2",#N/A,TRUE,"GENERAL";"TAB3",#N/A,TRUE,"GENERAL";"TAB4",#N/A,TRUE,"GENERAL";"TAB5",#N/A,TRUE,"GENERAL"}</definedName>
    <definedName name="__h5" localSheetId="33">{"TAB1",#N/A,TRUE,"GENERAL";"TAB2",#N/A,TRUE,"GENERAL";"TAB3",#N/A,TRUE,"GENERAL";"TAB4",#N/A,TRUE,"GENERAL";"TAB5",#N/A,TRUE,"GENERAL"}</definedName>
    <definedName name="__h5" localSheetId="3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 localSheetId="14">{"via1",#N/A,TRUE,"general";"via2",#N/A,TRUE,"general";"via3",#N/A,TRUE,"general"}</definedName>
    <definedName name="__h6" localSheetId="19">{"via1",#N/A,TRUE,"general";"via2",#N/A,TRUE,"general";"via3",#N/A,TRUE,"general"}</definedName>
    <definedName name="__h6" localSheetId="20">{"via1",#N/A,TRUE,"general";"via2",#N/A,TRUE,"general";"via3",#N/A,TRUE,"general"}</definedName>
    <definedName name="__h6" localSheetId="25">{"via1",#N/A,TRUE,"general";"via2",#N/A,TRUE,"general";"via3",#N/A,TRUE,"general"}</definedName>
    <definedName name="__h6" localSheetId="33">{"via1",#N/A,TRUE,"general";"via2",#N/A,TRUE,"general";"via3",#N/A,TRUE,"general"}</definedName>
    <definedName name="__h6" localSheetId="34">{"via1",#N/A,TRUE,"general";"via2",#N/A,TRUE,"general";"via3",#N/A,TRUE,"general"}</definedName>
    <definedName name="__h6">{"via1",#N/A,TRUE,"general";"via2",#N/A,TRUE,"general";"via3",#N/A,TRUE,"general"}</definedName>
    <definedName name="__h7" localSheetId="14">{"TAB1",#N/A,TRUE,"GENERAL";"TAB2",#N/A,TRUE,"GENERAL";"TAB3",#N/A,TRUE,"GENERAL";"TAB4",#N/A,TRUE,"GENERAL";"TAB5",#N/A,TRUE,"GENERAL"}</definedName>
    <definedName name="__h7" localSheetId="19">{"TAB1",#N/A,TRUE,"GENERAL";"TAB2",#N/A,TRUE,"GENERAL";"TAB3",#N/A,TRUE,"GENERAL";"TAB4",#N/A,TRUE,"GENERAL";"TAB5",#N/A,TRUE,"GENERAL"}</definedName>
    <definedName name="__h7" localSheetId="20">{"TAB1",#N/A,TRUE,"GENERAL";"TAB2",#N/A,TRUE,"GENERAL";"TAB3",#N/A,TRUE,"GENERAL";"TAB4",#N/A,TRUE,"GENERAL";"TAB5",#N/A,TRUE,"GENERAL"}</definedName>
    <definedName name="__h7" localSheetId="25">{"TAB1",#N/A,TRUE,"GENERAL";"TAB2",#N/A,TRUE,"GENERAL";"TAB3",#N/A,TRUE,"GENERAL";"TAB4",#N/A,TRUE,"GENERAL";"TAB5",#N/A,TRUE,"GENERAL"}</definedName>
    <definedName name="__h7" localSheetId="33">{"TAB1",#N/A,TRUE,"GENERAL";"TAB2",#N/A,TRUE,"GENERAL";"TAB3",#N/A,TRUE,"GENERAL";"TAB4",#N/A,TRUE,"GENERAL";"TAB5",#N/A,TRUE,"GENERAL"}</definedName>
    <definedName name="__h7" localSheetId="34">{"TAB1",#N/A,TRUE,"GENERAL";"TAB2",#N/A,TRUE,"GENERAL";"TAB3",#N/A,TRUE,"GENERAL";"TAB4",#N/A,TRUE,"GENERAL";"TAB5",#N/A,TRUE,"GENERAL"}</definedName>
    <definedName name="__h7">{"TAB1",#N/A,TRUE,"GENERAL";"TAB2",#N/A,TRUE,"GENERAL";"TAB3",#N/A,TRUE,"GENERAL";"TAB4",#N/A,TRUE,"GENERAL";"TAB5",#N/A,TRUE,"GENERAL"}</definedName>
    <definedName name="__h8" localSheetId="14">{"via1",#N/A,TRUE,"general";"via2",#N/A,TRUE,"general";"via3",#N/A,TRUE,"general"}</definedName>
    <definedName name="__h8" localSheetId="19">{"via1",#N/A,TRUE,"general";"via2",#N/A,TRUE,"general";"via3",#N/A,TRUE,"general"}</definedName>
    <definedName name="__h8" localSheetId="20">{"via1",#N/A,TRUE,"general";"via2",#N/A,TRUE,"general";"via3",#N/A,TRUE,"general"}</definedName>
    <definedName name="__h8" localSheetId="25">{"via1",#N/A,TRUE,"general";"via2",#N/A,TRUE,"general";"via3",#N/A,TRUE,"general"}</definedName>
    <definedName name="__h8" localSheetId="33">{"via1",#N/A,TRUE,"general";"via2",#N/A,TRUE,"general";"via3",#N/A,TRUE,"general"}</definedName>
    <definedName name="__h8" localSheetId="34">{"via1",#N/A,TRUE,"general";"via2",#N/A,TRUE,"general";"via3",#N/A,TRUE,"general"}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4">{"via1",#N/A,TRUE,"general";"via2",#N/A,TRUE,"general";"via3",#N/A,TRUE,"general"}</definedName>
    <definedName name="__hfh7" localSheetId="19">{"via1",#N/A,TRUE,"general";"via2",#N/A,TRUE,"general";"via3",#N/A,TRUE,"general"}</definedName>
    <definedName name="__hfh7" localSheetId="20">{"via1",#N/A,TRUE,"general";"via2",#N/A,TRUE,"general";"via3",#N/A,TRUE,"general"}</definedName>
    <definedName name="__hfh7" localSheetId="25">{"via1",#N/A,TRUE,"general";"via2",#N/A,TRUE,"general";"via3",#N/A,TRUE,"general"}</definedName>
    <definedName name="__hfh7" localSheetId="33">{"via1",#N/A,TRUE,"general";"via2",#N/A,TRUE,"general";"via3",#N/A,TRUE,"general"}</definedName>
    <definedName name="__hfh7" localSheetId="34">{"via1",#N/A,TRUE,"general";"via2",#N/A,TRUE,"general";"via3",#N/A,TRUE,"general"}</definedName>
    <definedName name="__hfh7">{"via1",#N/A,TRUE,"general";"via2",#N/A,TRUE,"general";"via3",#N/A,TRUE,"general"}</definedName>
    <definedName name="__i1">#REF!</definedName>
    <definedName name="__i4" localSheetId="14">{"via1",#N/A,TRUE,"general";"via2",#N/A,TRUE,"general";"via3",#N/A,TRUE,"general"}</definedName>
    <definedName name="__i4" localSheetId="19">{"via1",#N/A,TRUE,"general";"via2",#N/A,TRUE,"general";"via3",#N/A,TRUE,"general"}</definedName>
    <definedName name="__i4" localSheetId="20">{"via1",#N/A,TRUE,"general";"via2",#N/A,TRUE,"general";"via3",#N/A,TRUE,"general"}</definedName>
    <definedName name="__i4" localSheetId="25">{"via1",#N/A,TRUE,"general";"via2",#N/A,TRUE,"general";"via3",#N/A,TRUE,"general"}</definedName>
    <definedName name="__i4" localSheetId="33">{"via1",#N/A,TRUE,"general";"via2",#N/A,TRUE,"general";"via3",#N/A,TRUE,"general"}</definedName>
    <definedName name="__i4" localSheetId="34">{"via1",#N/A,TRUE,"general";"via2",#N/A,TRUE,"general";"via3",#N/A,TRUE,"general"}</definedName>
    <definedName name="__i4">{"via1",#N/A,TRUE,"general";"via2",#N/A,TRUE,"general";"via3",#N/A,TRUE,"general"}</definedName>
    <definedName name="__i5" localSheetId="14">{"TAB1",#N/A,TRUE,"GENERAL";"TAB2",#N/A,TRUE,"GENERAL";"TAB3",#N/A,TRUE,"GENERAL";"TAB4",#N/A,TRUE,"GENERAL";"TAB5",#N/A,TRUE,"GENERAL"}</definedName>
    <definedName name="__i5" localSheetId="19">{"TAB1",#N/A,TRUE,"GENERAL";"TAB2",#N/A,TRUE,"GENERAL";"TAB3",#N/A,TRUE,"GENERAL";"TAB4",#N/A,TRUE,"GENERAL";"TAB5",#N/A,TRUE,"GENERAL"}</definedName>
    <definedName name="__i5" localSheetId="20">{"TAB1",#N/A,TRUE,"GENERAL";"TAB2",#N/A,TRUE,"GENERAL";"TAB3",#N/A,TRUE,"GENERAL";"TAB4",#N/A,TRUE,"GENERAL";"TAB5",#N/A,TRUE,"GENERAL"}</definedName>
    <definedName name="__i5" localSheetId="25">{"TAB1",#N/A,TRUE,"GENERAL";"TAB2",#N/A,TRUE,"GENERAL";"TAB3",#N/A,TRUE,"GENERAL";"TAB4",#N/A,TRUE,"GENERAL";"TAB5",#N/A,TRUE,"GENERAL"}</definedName>
    <definedName name="__i5" localSheetId="33">{"TAB1",#N/A,TRUE,"GENERAL";"TAB2",#N/A,TRUE,"GENERAL";"TAB3",#N/A,TRUE,"GENERAL";"TAB4",#N/A,TRUE,"GENERAL";"TAB5",#N/A,TRUE,"GENERAL"}</definedName>
    <definedName name="__i5" localSheetId="34">{"TAB1",#N/A,TRUE,"GENERAL";"TAB2",#N/A,TRUE,"GENERAL";"TAB3",#N/A,TRUE,"GENERAL";"TAB4",#N/A,TRUE,"GENERAL";"TAB5",#N/A,TRUE,"GENERAL"}</definedName>
    <definedName name="__i5">{"TAB1",#N/A,TRUE,"GENERAL";"TAB2",#N/A,TRUE,"GENERAL";"TAB3",#N/A,TRUE,"GENERAL";"TAB4",#N/A,TRUE,"GENERAL";"TAB5",#N/A,TRUE,"GENERAL"}</definedName>
    <definedName name="__i6" localSheetId="14">{"TAB1",#N/A,TRUE,"GENERAL";"TAB2",#N/A,TRUE,"GENERAL";"TAB3",#N/A,TRUE,"GENERAL";"TAB4",#N/A,TRUE,"GENERAL";"TAB5",#N/A,TRUE,"GENERAL"}</definedName>
    <definedName name="__i6" localSheetId="19">{"TAB1",#N/A,TRUE,"GENERAL";"TAB2",#N/A,TRUE,"GENERAL";"TAB3",#N/A,TRUE,"GENERAL";"TAB4",#N/A,TRUE,"GENERAL";"TAB5",#N/A,TRUE,"GENERAL"}</definedName>
    <definedName name="__i6" localSheetId="20">{"TAB1",#N/A,TRUE,"GENERAL";"TAB2",#N/A,TRUE,"GENERAL";"TAB3",#N/A,TRUE,"GENERAL";"TAB4",#N/A,TRUE,"GENERAL";"TAB5",#N/A,TRUE,"GENERAL"}</definedName>
    <definedName name="__i6" localSheetId="25">{"TAB1",#N/A,TRUE,"GENERAL";"TAB2",#N/A,TRUE,"GENERAL";"TAB3",#N/A,TRUE,"GENERAL";"TAB4",#N/A,TRUE,"GENERAL";"TAB5",#N/A,TRUE,"GENERAL"}</definedName>
    <definedName name="__i6" localSheetId="33">{"TAB1",#N/A,TRUE,"GENERAL";"TAB2",#N/A,TRUE,"GENERAL";"TAB3",#N/A,TRUE,"GENERAL";"TAB4",#N/A,TRUE,"GENERAL";"TAB5",#N/A,TRUE,"GENERAL"}</definedName>
    <definedName name="__i6" localSheetId="34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 localSheetId="14">{"via1",#N/A,TRUE,"general";"via2",#N/A,TRUE,"general";"via3",#N/A,TRUE,"general"}</definedName>
    <definedName name="__i7" localSheetId="19">{"via1",#N/A,TRUE,"general";"via2",#N/A,TRUE,"general";"via3",#N/A,TRUE,"general"}</definedName>
    <definedName name="__i7" localSheetId="20">{"via1",#N/A,TRUE,"general";"via2",#N/A,TRUE,"general";"via3",#N/A,TRUE,"general"}</definedName>
    <definedName name="__i7" localSheetId="25">{"via1",#N/A,TRUE,"general";"via2",#N/A,TRUE,"general";"via3",#N/A,TRUE,"general"}</definedName>
    <definedName name="__i7" localSheetId="33">{"via1",#N/A,TRUE,"general";"via2",#N/A,TRUE,"general";"via3",#N/A,TRUE,"general"}</definedName>
    <definedName name="__i7" localSheetId="34">{"via1",#N/A,TRUE,"general";"via2",#N/A,TRUE,"general";"via3",#N/A,TRUE,"general"}</definedName>
    <definedName name="__i7">{"via1",#N/A,TRUE,"general";"via2",#N/A,TRUE,"general";"via3",#N/A,TRUE,"general"}</definedName>
    <definedName name="__i77" localSheetId="14">{"TAB1",#N/A,TRUE,"GENERAL";"TAB2",#N/A,TRUE,"GENERAL";"TAB3",#N/A,TRUE,"GENERAL";"TAB4",#N/A,TRUE,"GENERAL";"TAB5",#N/A,TRUE,"GENERAL"}</definedName>
    <definedName name="__i77" localSheetId="19">{"TAB1",#N/A,TRUE,"GENERAL";"TAB2",#N/A,TRUE,"GENERAL";"TAB3",#N/A,TRUE,"GENERAL";"TAB4",#N/A,TRUE,"GENERAL";"TAB5",#N/A,TRUE,"GENERAL"}</definedName>
    <definedName name="__i77" localSheetId="20">{"TAB1",#N/A,TRUE,"GENERAL";"TAB2",#N/A,TRUE,"GENERAL";"TAB3",#N/A,TRUE,"GENERAL";"TAB4",#N/A,TRUE,"GENERAL";"TAB5",#N/A,TRUE,"GENERAL"}</definedName>
    <definedName name="__i77" localSheetId="25">{"TAB1",#N/A,TRUE,"GENERAL";"TAB2",#N/A,TRUE,"GENERAL";"TAB3",#N/A,TRUE,"GENERAL";"TAB4",#N/A,TRUE,"GENERAL";"TAB5",#N/A,TRUE,"GENERAL"}</definedName>
    <definedName name="__i77" localSheetId="33">{"TAB1",#N/A,TRUE,"GENERAL";"TAB2",#N/A,TRUE,"GENERAL";"TAB3",#N/A,TRUE,"GENERAL";"TAB4",#N/A,TRUE,"GENERAL";"TAB5",#N/A,TRUE,"GENERAL"}</definedName>
    <definedName name="__i77" localSheetId="34">{"TAB1",#N/A,TRUE,"GENERAL";"TAB2",#N/A,TRUE,"GENERAL";"TAB3",#N/A,TRUE,"GENERAL";"TAB4",#N/A,TRUE,"GENERAL";"TAB5",#N/A,TRUE,"GENERAL"}</definedName>
    <definedName name="__i77">{"TAB1",#N/A,TRUE,"GENERAL";"TAB2",#N/A,TRUE,"GENERAL";"TAB3",#N/A,TRUE,"GENERAL";"TAB4",#N/A,TRUE,"GENERAL";"TAB5",#N/A,TRUE,"GENERAL"}</definedName>
    <definedName name="__i8" localSheetId="14">{"via1",#N/A,TRUE,"general";"via2",#N/A,TRUE,"general";"via3",#N/A,TRUE,"general"}</definedName>
    <definedName name="__i8" localSheetId="19">{"via1",#N/A,TRUE,"general";"via2",#N/A,TRUE,"general";"via3",#N/A,TRUE,"general"}</definedName>
    <definedName name="__i8" localSheetId="20">{"via1",#N/A,TRUE,"general";"via2",#N/A,TRUE,"general";"via3",#N/A,TRUE,"general"}</definedName>
    <definedName name="__i8" localSheetId="25">{"via1",#N/A,TRUE,"general";"via2",#N/A,TRUE,"general";"via3",#N/A,TRUE,"general"}</definedName>
    <definedName name="__i8" localSheetId="33">{"via1",#N/A,TRUE,"general";"via2",#N/A,TRUE,"general";"via3",#N/A,TRUE,"general"}</definedName>
    <definedName name="__i8" localSheetId="34">{"via1",#N/A,TRUE,"general";"via2",#N/A,TRUE,"general";"via3",#N/A,TRUE,"general"}</definedName>
    <definedName name="__i8">{"via1",#N/A,TRUE,"general";"via2",#N/A,TRUE,"general";"via3",#N/A,TRUE,"general"}</definedName>
    <definedName name="__i9" localSheetId="14">{"TAB1",#N/A,TRUE,"GENERAL";"TAB2",#N/A,TRUE,"GENERAL";"TAB3",#N/A,TRUE,"GENERAL";"TAB4",#N/A,TRUE,"GENERAL";"TAB5",#N/A,TRUE,"GENERAL"}</definedName>
    <definedName name="__i9" localSheetId="19">{"TAB1",#N/A,TRUE,"GENERAL";"TAB2",#N/A,TRUE,"GENERAL";"TAB3",#N/A,TRUE,"GENERAL";"TAB4",#N/A,TRUE,"GENERAL";"TAB5",#N/A,TRUE,"GENERAL"}</definedName>
    <definedName name="__i9" localSheetId="20">{"TAB1",#N/A,TRUE,"GENERAL";"TAB2",#N/A,TRUE,"GENERAL";"TAB3",#N/A,TRUE,"GENERAL";"TAB4",#N/A,TRUE,"GENERAL";"TAB5",#N/A,TRUE,"GENERAL"}</definedName>
    <definedName name="__i9" localSheetId="25">{"TAB1",#N/A,TRUE,"GENERAL";"TAB2",#N/A,TRUE,"GENERAL";"TAB3",#N/A,TRUE,"GENERAL";"TAB4",#N/A,TRUE,"GENERAL";"TAB5",#N/A,TRUE,"GENERAL"}</definedName>
    <definedName name="__i9" localSheetId="33">{"TAB1",#N/A,TRUE,"GENERAL";"TAB2",#N/A,TRUE,"GENERAL";"TAB3",#N/A,TRUE,"GENERAL";"TAB4",#N/A,TRUE,"GENERAL";"TAB5",#N/A,TRUE,"GENERAL"}</definedName>
    <definedName name="__i9" localSheetId="34">{"TAB1",#N/A,TRUE,"GENERAL";"TAB2",#N/A,TRUE,"GENERAL";"TAB3",#N/A,TRUE,"GENERAL";"TAB4",#N/A,TRUE,"GENERAL";"TAB5",#N/A,TRUE,"GENERAL"}</definedName>
    <definedName name="__i9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14">{"TAB1",#N/A,TRUE,"GENERAL";"TAB2",#N/A,TRUE,"GENERAL";"TAB3",#N/A,TRUE,"GENERAL";"TAB4",#N/A,TRUE,"GENERAL";"TAB5",#N/A,TRUE,"GENERAL"}</definedName>
    <definedName name="__k3" localSheetId="19">{"TAB1",#N/A,TRUE,"GENERAL";"TAB2",#N/A,TRUE,"GENERAL";"TAB3",#N/A,TRUE,"GENERAL";"TAB4",#N/A,TRUE,"GENERAL";"TAB5",#N/A,TRUE,"GENERAL"}</definedName>
    <definedName name="__k3" localSheetId="20">{"TAB1",#N/A,TRUE,"GENERAL";"TAB2",#N/A,TRUE,"GENERAL";"TAB3",#N/A,TRUE,"GENERAL";"TAB4",#N/A,TRUE,"GENERAL";"TAB5",#N/A,TRUE,"GENERAL"}</definedName>
    <definedName name="__k3" localSheetId="25">{"TAB1",#N/A,TRUE,"GENERAL";"TAB2",#N/A,TRUE,"GENERAL";"TAB3",#N/A,TRUE,"GENERAL";"TAB4",#N/A,TRUE,"GENERAL";"TAB5",#N/A,TRUE,"GENERAL"}</definedName>
    <definedName name="__k3" localSheetId="33">{"TAB1",#N/A,TRUE,"GENERAL";"TAB2",#N/A,TRUE,"GENERAL";"TAB3",#N/A,TRUE,"GENERAL";"TAB4",#N/A,TRUE,"GENERAL";"TAB5",#N/A,TRUE,"GENERAL"}</definedName>
    <definedName name="__k3" localSheetId="34">{"TAB1",#N/A,TRUE,"GENERAL";"TAB2",#N/A,TRUE,"GENERAL";"TAB3",#N/A,TRUE,"GENERAL";"TAB4",#N/A,TRUE,"GENERAL";"TAB5",#N/A,TRUE,"GENERAL"}</definedName>
    <definedName name="__k3">{"TAB1",#N/A,TRUE,"GENERAL";"TAB2",#N/A,TRUE,"GENERAL";"TAB3",#N/A,TRUE,"GENERAL";"TAB4",#N/A,TRUE,"GENERAL";"TAB5",#N/A,TRUE,"GENERAL"}</definedName>
    <definedName name="__k4" localSheetId="14">{"via1",#N/A,TRUE,"general";"via2",#N/A,TRUE,"general";"via3",#N/A,TRUE,"general"}</definedName>
    <definedName name="__k4" localSheetId="19">{"via1",#N/A,TRUE,"general";"via2",#N/A,TRUE,"general";"via3",#N/A,TRUE,"general"}</definedName>
    <definedName name="__k4" localSheetId="20">{"via1",#N/A,TRUE,"general";"via2",#N/A,TRUE,"general";"via3",#N/A,TRUE,"general"}</definedName>
    <definedName name="__k4" localSheetId="25">{"via1",#N/A,TRUE,"general";"via2",#N/A,TRUE,"general";"via3",#N/A,TRUE,"general"}</definedName>
    <definedName name="__k4" localSheetId="33">{"via1",#N/A,TRUE,"general";"via2",#N/A,TRUE,"general";"via3",#N/A,TRUE,"general"}</definedName>
    <definedName name="__k4" localSheetId="34">{"via1",#N/A,TRUE,"general";"via2",#N/A,TRUE,"general";"via3",#N/A,TRUE,"general"}</definedName>
    <definedName name="__k4">{"via1",#N/A,TRUE,"general";"via2",#N/A,TRUE,"general";"via3",#N/A,TRUE,"general"}</definedName>
    <definedName name="__k5" localSheetId="14">{"via1",#N/A,TRUE,"general";"via2",#N/A,TRUE,"general";"via3",#N/A,TRUE,"general"}</definedName>
    <definedName name="__k5" localSheetId="19">{"via1",#N/A,TRUE,"general";"via2",#N/A,TRUE,"general";"via3",#N/A,TRUE,"general"}</definedName>
    <definedName name="__k5" localSheetId="20">{"via1",#N/A,TRUE,"general";"via2",#N/A,TRUE,"general";"via3",#N/A,TRUE,"general"}</definedName>
    <definedName name="__k5" localSheetId="25">{"via1",#N/A,TRUE,"general";"via2",#N/A,TRUE,"general";"via3",#N/A,TRUE,"general"}</definedName>
    <definedName name="__k5" localSheetId="33">{"via1",#N/A,TRUE,"general";"via2",#N/A,TRUE,"general";"via3",#N/A,TRUE,"general"}</definedName>
    <definedName name="__k5" localSheetId="34">{"via1",#N/A,TRUE,"general";"via2",#N/A,TRUE,"general";"via3",#N/A,TRUE,"general"}</definedName>
    <definedName name="__k5">{"via1",#N/A,TRUE,"general";"via2",#N/A,TRUE,"general";"via3",#N/A,TRUE,"general"}</definedName>
    <definedName name="__k6" localSheetId="14">{"TAB1",#N/A,TRUE,"GENERAL";"TAB2",#N/A,TRUE,"GENERAL";"TAB3",#N/A,TRUE,"GENERAL";"TAB4",#N/A,TRUE,"GENERAL";"TAB5",#N/A,TRUE,"GENERAL"}</definedName>
    <definedName name="__k6" localSheetId="19">{"TAB1",#N/A,TRUE,"GENERAL";"TAB2",#N/A,TRUE,"GENERAL";"TAB3",#N/A,TRUE,"GENERAL";"TAB4",#N/A,TRUE,"GENERAL";"TAB5",#N/A,TRUE,"GENERAL"}</definedName>
    <definedName name="__k6" localSheetId="20">{"TAB1",#N/A,TRUE,"GENERAL";"TAB2",#N/A,TRUE,"GENERAL";"TAB3",#N/A,TRUE,"GENERAL";"TAB4",#N/A,TRUE,"GENERAL";"TAB5",#N/A,TRUE,"GENERAL"}</definedName>
    <definedName name="__k6" localSheetId="25">{"TAB1",#N/A,TRUE,"GENERAL";"TAB2",#N/A,TRUE,"GENERAL";"TAB3",#N/A,TRUE,"GENERAL";"TAB4",#N/A,TRUE,"GENERAL";"TAB5",#N/A,TRUE,"GENERAL"}</definedName>
    <definedName name="__k6" localSheetId="33">{"TAB1",#N/A,TRUE,"GENERAL";"TAB2",#N/A,TRUE,"GENERAL";"TAB3",#N/A,TRUE,"GENERAL";"TAB4",#N/A,TRUE,"GENERAL";"TAB5",#N/A,TRUE,"GENERAL"}</definedName>
    <definedName name="__k6" localSheetId="34">{"TAB1",#N/A,TRUE,"GENERAL";"TAB2",#N/A,TRUE,"GENERAL";"TAB3",#N/A,TRUE,"GENERAL";"TAB4",#N/A,TRUE,"GENERAL";"TAB5",#N/A,TRUE,"GENERAL"}</definedName>
    <definedName name="__k6">{"TAB1",#N/A,TRUE,"GENERAL";"TAB2",#N/A,TRUE,"GENERAL";"TAB3",#N/A,TRUE,"GENERAL";"TAB4",#N/A,TRUE,"GENERAL";"TAB5",#N/A,TRUE,"GENERAL"}</definedName>
    <definedName name="__k7" localSheetId="14">{"via1",#N/A,TRUE,"general";"via2",#N/A,TRUE,"general";"via3",#N/A,TRUE,"general"}</definedName>
    <definedName name="__k7" localSheetId="19">{"via1",#N/A,TRUE,"general";"via2",#N/A,TRUE,"general";"via3",#N/A,TRUE,"general"}</definedName>
    <definedName name="__k7" localSheetId="20">{"via1",#N/A,TRUE,"general";"via2",#N/A,TRUE,"general";"via3",#N/A,TRUE,"general"}</definedName>
    <definedName name="__k7" localSheetId="25">{"via1",#N/A,TRUE,"general";"via2",#N/A,TRUE,"general";"via3",#N/A,TRUE,"general"}</definedName>
    <definedName name="__k7" localSheetId="33">{"via1",#N/A,TRUE,"general";"via2",#N/A,TRUE,"general";"via3",#N/A,TRUE,"general"}</definedName>
    <definedName name="__k7" localSheetId="34">{"via1",#N/A,TRUE,"general";"via2",#N/A,TRUE,"general";"via3",#N/A,TRUE,"general"}</definedName>
    <definedName name="__k7">{"via1",#N/A,TRUE,"general";"via2",#N/A,TRUE,"general";"via3",#N/A,TRUE,"general"}</definedName>
    <definedName name="__k8" localSheetId="14">{"via1",#N/A,TRUE,"general";"via2",#N/A,TRUE,"general";"via3",#N/A,TRUE,"general"}</definedName>
    <definedName name="__k8" localSheetId="19">{"via1",#N/A,TRUE,"general";"via2",#N/A,TRUE,"general";"via3",#N/A,TRUE,"general"}</definedName>
    <definedName name="__k8" localSheetId="20">{"via1",#N/A,TRUE,"general";"via2",#N/A,TRUE,"general";"via3",#N/A,TRUE,"general"}</definedName>
    <definedName name="__k8" localSheetId="25">{"via1",#N/A,TRUE,"general";"via2",#N/A,TRUE,"general";"via3",#N/A,TRUE,"general"}</definedName>
    <definedName name="__k8" localSheetId="33">{"via1",#N/A,TRUE,"general";"via2",#N/A,TRUE,"general";"via3",#N/A,TRUE,"general"}</definedName>
    <definedName name="__k8" localSheetId="34">{"via1",#N/A,TRUE,"general";"via2",#N/A,TRUE,"general";"via3",#N/A,TRUE,"general"}</definedName>
    <definedName name="__k8">{"via1",#N/A,TRUE,"general";"via2",#N/A,TRUE,"general";"via3",#N/A,TRUE,"general"}</definedName>
    <definedName name="__k9" localSheetId="14">{"TAB1",#N/A,TRUE,"GENERAL";"TAB2",#N/A,TRUE,"GENERAL";"TAB3",#N/A,TRUE,"GENERAL";"TAB4",#N/A,TRUE,"GENERAL";"TAB5",#N/A,TRUE,"GENERAL"}</definedName>
    <definedName name="__k9" localSheetId="19">{"TAB1",#N/A,TRUE,"GENERAL";"TAB2",#N/A,TRUE,"GENERAL";"TAB3",#N/A,TRUE,"GENERAL";"TAB4",#N/A,TRUE,"GENERAL";"TAB5",#N/A,TRUE,"GENERAL"}</definedName>
    <definedName name="__k9" localSheetId="20">{"TAB1",#N/A,TRUE,"GENERAL";"TAB2",#N/A,TRUE,"GENERAL";"TAB3",#N/A,TRUE,"GENERAL";"TAB4",#N/A,TRUE,"GENERAL";"TAB5",#N/A,TRUE,"GENERAL"}</definedName>
    <definedName name="__k9" localSheetId="25">{"TAB1",#N/A,TRUE,"GENERAL";"TAB2",#N/A,TRUE,"GENERAL";"TAB3",#N/A,TRUE,"GENERAL";"TAB4",#N/A,TRUE,"GENERAL";"TAB5",#N/A,TRUE,"GENERAL"}</definedName>
    <definedName name="__k9" localSheetId="33">{"TAB1",#N/A,TRUE,"GENERAL";"TAB2",#N/A,TRUE,"GENERAL";"TAB3",#N/A,TRUE,"GENERAL";"TAB4",#N/A,TRUE,"GENERAL";"TAB5",#N/A,TRUE,"GENERAL"}</definedName>
    <definedName name="__k9" localSheetId="34">{"TAB1",#N/A,TRUE,"GENERAL";"TAB2",#N/A,TRUE,"GENERAL";"TAB3",#N/A,TRUE,"GENERAL";"TAB4",#N/A,TRUE,"GENERAL";"TAB5",#N/A,TRUE,"GENERAL"}</definedName>
    <definedName name="__k9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4">{"TAB1",#N/A,TRUE,"GENERAL";"TAB2",#N/A,TRUE,"GENERAL";"TAB3",#N/A,TRUE,"GENERAL";"TAB4",#N/A,TRUE,"GENERAL";"TAB5",#N/A,TRUE,"GENERAL"}</definedName>
    <definedName name="__kjk6" localSheetId="19">{"TAB1",#N/A,TRUE,"GENERAL";"TAB2",#N/A,TRUE,"GENERAL";"TAB3",#N/A,TRUE,"GENERAL";"TAB4",#N/A,TRUE,"GENERAL";"TAB5",#N/A,TRUE,"GENERAL"}</definedName>
    <definedName name="__kjk6" localSheetId="20">{"TAB1",#N/A,TRUE,"GENERAL";"TAB2",#N/A,TRUE,"GENERAL";"TAB3",#N/A,TRUE,"GENERAL";"TAB4",#N/A,TRUE,"GENERAL";"TAB5",#N/A,TRUE,"GENERAL"}</definedName>
    <definedName name="__kjk6" localSheetId="25">{"TAB1",#N/A,TRUE,"GENERAL";"TAB2",#N/A,TRUE,"GENERAL";"TAB3",#N/A,TRUE,"GENERAL";"TAB4",#N/A,TRUE,"GENERAL";"TAB5",#N/A,TRUE,"GENERAL"}</definedName>
    <definedName name="__kjk6" localSheetId="33">{"TAB1",#N/A,TRUE,"GENERAL";"TAB2",#N/A,TRUE,"GENERAL";"TAB3",#N/A,TRUE,"GENERAL";"TAB4",#N/A,TRUE,"GENERAL";"TAB5",#N/A,TRUE,"GENERAL"}</definedName>
    <definedName name="__kjk6" localSheetId="34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localSheetId="14">{"via1",#N/A,TRUE,"general";"via2",#N/A,TRUE,"general";"via3",#N/A,TRUE,"general"}</definedName>
    <definedName name="__m3" localSheetId="19">{"via1",#N/A,TRUE,"general";"via2",#N/A,TRUE,"general";"via3",#N/A,TRUE,"general"}</definedName>
    <definedName name="__m3" localSheetId="20">{"via1",#N/A,TRUE,"general";"via2",#N/A,TRUE,"general";"via3",#N/A,TRUE,"general"}</definedName>
    <definedName name="__m3" localSheetId="25">{"via1",#N/A,TRUE,"general";"via2",#N/A,TRUE,"general";"via3",#N/A,TRUE,"general"}</definedName>
    <definedName name="__m3" localSheetId="33">{"via1",#N/A,TRUE,"general";"via2",#N/A,TRUE,"general";"via3",#N/A,TRUE,"general"}</definedName>
    <definedName name="__m3" localSheetId="34">{"via1",#N/A,TRUE,"general";"via2",#N/A,TRUE,"general";"via3",#N/A,TRUE,"general"}</definedName>
    <definedName name="__m3">{"via1",#N/A,TRUE,"general";"via2",#N/A,TRUE,"general";"via3",#N/A,TRUE,"general"}</definedName>
    <definedName name="__m4" localSheetId="14">{"TAB1",#N/A,TRUE,"GENERAL";"TAB2",#N/A,TRUE,"GENERAL";"TAB3",#N/A,TRUE,"GENERAL";"TAB4",#N/A,TRUE,"GENERAL";"TAB5",#N/A,TRUE,"GENERAL"}</definedName>
    <definedName name="__m4" localSheetId="19">{"TAB1",#N/A,TRUE,"GENERAL";"TAB2",#N/A,TRUE,"GENERAL";"TAB3",#N/A,TRUE,"GENERAL";"TAB4",#N/A,TRUE,"GENERAL";"TAB5",#N/A,TRUE,"GENERAL"}</definedName>
    <definedName name="__m4" localSheetId="20">{"TAB1",#N/A,TRUE,"GENERAL";"TAB2",#N/A,TRUE,"GENERAL";"TAB3",#N/A,TRUE,"GENERAL";"TAB4",#N/A,TRUE,"GENERAL";"TAB5",#N/A,TRUE,"GENERAL"}</definedName>
    <definedName name="__m4" localSheetId="25">{"TAB1",#N/A,TRUE,"GENERAL";"TAB2",#N/A,TRUE,"GENERAL";"TAB3",#N/A,TRUE,"GENERAL";"TAB4",#N/A,TRUE,"GENERAL";"TAB5",#N/A,TRUE,"GENERAL"}</definedName>
    <definedName name="__m4" localSheetId="33">{"TAB1",#N/A,TRUE,"GENERAL";"TAB2",#N/A,TRUE,"GENERAL";"TAB3",#N/A,TRUE,"GENERAL";"TAB4",#N/A,TRUE,"GENERAL";"TAB5",#N/A,TRUE,"GENERAL"}</definedName>
    <definedName name="__m4" localSheetId="34">{"TAB1",#N/A,TRUE,"GENERAL";"TAB2",#N/A,TRUE,"GENERAL";"TAB3",#N/A,TRUE,"GENERAL";"TAB4",#N/A,TRUE,"GENERAL";"TAB5",#N/A,TRUE,"GENERAL"}</definedName>
    <definedName name="__m4">{"TAB1",#N/A,TRUE,"GENERAL";"TAB2",#N/A,TRUE,"GENERAL";"TAB3",#N/A,TRUE,"GENERAL";"TAB4",#N/A,TRUE,"GENERAL";"TAB5",#N/A,TRUE,"GENERAL"}</definedName>
    <definedName name="__m5" localSheetId="14">{"via1",#N/A,TRUE,"general";"via2",#N/A,TRUE,"general";"via3",#N/A,TRUE,"general"}</definedName>
    <definedName name="__m5" localSheetId="19">{"via1",#N/A,TRUE,"general";"via2",#N/A,TRUE,"general";"via3",#N/A,TRUE,"general"}</definedName>
    <definedName name="__m5" localSheetId="20">{"via1",#N/A,TRUE,"general";"via2",#N/A,TRUE,"general";"via3",#N/A,TRUE,"general"}</definedName>
    <definedName name="__m5" localSheetId="25">{"via1",#N/A,TRUE,"general";"via2",#N/A,TRUE,"general";"via3",#N/A,TRUE,"general"}</definedName>
    <definedName name="__m5" localSheetId="33">{"via1",#N/A,TRUE,"general";"via2",#N/A,TRUE,"general";"via3",#N/A,TRUE,"general"}</definedName>
    <definedName name="__m5" localSheetId="34">{"via1",#N/A,TRUE,"general";"via2",#N/A,TRUE,"general";"via3",#N/A,TRUE,"general"}</definedName>
    <definedName name="__m5">{"via1",#N/A,TRUE,"general";"via2",#N/A,TRUE,"general";"via3",#N/A,TRUE,"general"}</definedName>
    <definedName name="__m6" localSheetId="14">{"TAB1",#N/A,TRUE,"GENERAL";"TAB2",#N/A,TRUE,"GENERAL";"TAB3",#N/A,TRUE,"GENERAL";"TAB4",#N/A,TRUE,"GENERAL";"TAB5",#N/A,TRUE,"GENERAL"}</definedName>
    <definedName name="__m6" localSheetId="19">{"TAB1",#N/A,TRUE,"GENERAL";"TAB2",#N/A,TRUE,"GENERAL";"TAB3",#N/A,TRUE,"GENERAL";"TAB4",#N/A,TRUE,"GENERAL";"TAB5",#N/A,TRUE,"GENERAL"}</definedName>
    <definedName name="__m6" localSheetId="20">{"TAB1",#N/A,TRUE,"GENERAL";"TAB2",#N/A,TRUE,"GENERAL";"TAB3",#N/A,TRUE,"GENERAL";"TAB4",#N/A,TRUE,"GENERAL";"TAB5",#N/A,TRUE,"GENERAL"}</definedName>
    <definedName name="__m6" localSheetId="25">{"TAB1",#N/A,TRUE,"GENERAL";"TAB2",#N/A,TRUE,"GENERAL";"TAB3",#N/A,TRUE,"GENERAL";"TAB4",#N/A,TRUE,"GENERAL";"TAB5",#N/A,TRUE,"GENERAL"}</definedName>
    <definedName name="__m6" localSheetId="33">{"TAB1",#N/A,TRUE,"GENERAL";"TAB2",#N/A,TRUE,"GENERAL";"TAB3",#N/A,TRUE,"GENERAL";"TAB4",#N/A,TRUE,"GENERAL";"TAB5",#N/A,TRUE,"GENERAL"}</definedName>
    <definedName name="__m6" localSheetId="34">{"TAB1",#N/A,TRUE,"GENERAL";"TAB2",#N/A,TRUE,"GENERAL";"TAB3",#N/A,TRUE,"GENERAL";"TAB4",#N/A,TRUE,"GENERAL";"TAB5",#N/A,TRUE,"GENERAL"}</definedName>
    <definedName name="__m6">{"TAB1",#N/A,TRUE,"GENERAL";"TAB2",#N/A,TRUE,"GENERAL";"TAB3",#N/A,TRUE,"GENERAL";"TAB4",#N/A,TRUE,"GENERAL";"TAB5",#N/A,TRUE,"GENERAL"}</definedName>
    <definedName name="__m7" localSheetId="14">{"TAB1",#N/A,TRUE,"GENERAL";"TAB2",#N/A,TRUE,"GENERAL";"TAB3",#N/A,TRUE,"GENERAL";"TAB4",#N/A,TRUE,"GENERAL";"TAB5",#N/A,TRUE,"GENERAL"}</definedName>
    <definedName name="__m7" localSheetId="19">{"TAB1",#N/A,TRUE,"GENERAL";"TAB2",#N/A,TRUE,"GENERAL";"TAB3",#N/A,TRUE,"GENERAL";"TAB4",#N/A,TRUE,"GENERAL";"TAB5",#N/A,TRUE,"GENERAL"}</definedName>
    <definedName name="__m7" localSheetId="20">{"TAB1",#N/A,TRUE,"GENERAL";"TAB2",#N/A,TRUE,"GENERAL";"TAB3",#N/A,TRUE,"GENERAL";"TAB4",#N/A,TRUE,"GENERAL";"TAB5",#N/A,TRUE,"GENERAL"}</definedName>
    <definedName name="__m7" localSheetId="25">{"TAB1",#N/A,TRUE,"GENERAL";"TAB2",#N/A,TRUE,"GENERAL";"TAB3",#N/A,TRUE,"GENERAL";"TAB4",#N/A,TRUE,"GENERAL";"TAB5",#N/A,TRUE,"GENERAL"}</definedName>
    <definedName name="__m7" localSheetId="33">{"TAB1",#N/A,TRUE,"GENERAL";"TAB2",#N/A,TRUE,"GENERAL";"TAB3",#N/A,TRUE,"GENERAL";"TAB4",#N/A,TRUE,"GENERAL";"TAB5",#N/A,TRUE,"GENERAL"}</definedName>
    <definedName name="__m7" localSheetId="34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 localSheetId="14">{"via1",#N/A,TRUE,"general";"via2",#N/A,TRUE,"general";"via3",#N/A,TRUE,"general"}</definedName>
    <definedName name="__m8" localSheetId="19">{"via1",#N/A,TRUE,"general";"via2",#N/A,TRUE,"general";"via3",#N/A,TRUE,"general"}</definedName>
    <definedName name="__m8" localSheetId="20">{"via1",#N/A,TRUE,"general";"via2",#N/A,TRUE,"general";"via3",#N/A,TRUE,"general"}</definedName>
    <definedName name="__m8" localSheetId="25">{"via1",#N/A,TRUE,"general";"via2",#N/A,TRUE,"general";"via3",#N/A,TRUE,"general"}</definedName>
    <definedName name="__m8" localSheetId="33">{"via1",#N/A,TRUE,"general";"via2",#N/A,TRUE,"general";"via3",#N/A,TRUE,"general"}</definedName>
    <definedName name="__m8" localSheetId="34">{"via1",#N/A,TRUE,"general";"via2",#N/A,TRUE,"general";"via3",#N/A,TRUE,"general"}</definedName>
    <definedName name="__m8">{"via1",#N/A,TRUE,"general";"via2",#N/A,TRUE,"general";"via3",#N/A,TRUE,"general"}</definedName>
    <definedName name="__m9" localSheetId="14">{"via1",#N/A,TRUE,"general";"via2",#N/A,TRUE,"general";"via3",#N/A,TRUE,"general"}</definedName>
    <definedName name="__m9" localSheetId="19">{"via1",#N/A,TRUE,"general";"via2",#N/A,TRUE,"general";"via3",#N/A,TRUE,"general"}</definedName>
    <definedName name="__m9" localSheetId="20">{"via1",#N/A,TRUE,"general";"via2",#N/A,TRUE,"general";"via3",#N/A,TRUE,"general"}</definedName>
    <definedName name="__m9" localSheetId="25">{"via1",#N/A,TRUE,"general";"via2",#N/A,TRUE,"general";"via3",#N/A,TRUE,"general"}</definedName>
    <definedName name="__m9" localSheetId="33">{"via1",#N/A,TRUE,"general";"via2",#N/A,TRUE,"general";"via3",#N/A,TRUE,"general"}</definedName>
    <definedName name="__m9" localSheetId="34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111">#REF!</definedName>
    <definedName name="__MAT170">#REF!</definedName>
    <definedName name="__MAT171">#REF!</definedName>
    <definedName name="__MAT832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ez80">#REF!</definedName>
    <definedName name="__mor15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3" localSheetId="14">{"TAB1",#N/A,TRUE,"GENERAL";"TAB2",#N/A,TRUE,"GENERAL";"TAB3",#N/A,TRUE,"GENERAL";"TAB4",#N/A,TRUE,"GENERAL";"TAB5",#N/A,TRUE,"GENERAL"}</definedName>
    <definedName name="__n3" localSheetId="19">{"TAB1",#N/A,TRUE,"GENERAL";"TAB2",#N/A,TRUE,"GENERAL";"TAB3",#N/A,TRUE,"GENERAL";"TAB4",#N/A,TRUE,"GENERAL";"TAB5",#N/A,TRUE,"GENERAL"}</definedName>
    <definedName name="__n3" localSheetId="20">{"TAB1",#N/A,TRUE,"GENERAL";"TAB2",#N/A,TRUE,"GENERAL";"TAB3",#N/A,TRUE,"GENERAL";"TAB4",#N/A,TRUE,"GENERAL";"TAB5",#N/A,TRUE,"GENERAL"}</definedName>
    <definedName name="__n3" localSheetId="25">{"TAB1",#N/A,TRUE,"GENERAL";"TAB2",#N/A,TRUE,"GENERAL";"TAB3",#N/A,TRUE,"GENERAL";"TAB4",#N/A,TRUE,"GENERAL";"TAB5",#N/A,TRUE,"GENERAL"}</definedName>
    <definedName name="__n3" localSheetId="33">{"TAB1",#N/A,TRUE,"GENERAL";"TAB2",#N/A,TRUE,"GENERAL";"TAB3",#N/A,TRUE,"GENERAL";"TAB4",#N/A,TRUE,"GENERAL";"TAB5",#N/A,TRUE,"GENERAL"}</definedName>
    <definedName name="__n3" localSheetId="34">{"TAB1",#N/A,TRUE,"GENERAL";"TAB2",#N/A,TRUE,"GENERAL";"TAB3",#N/A,TRUE,"GENERAL";"TAB4",#N/A,TRUE,"GENERAL";"TAB5",#N/A,TRUE,"GENERAL"}</definedName>
    <definedName name="__n3">{"TAB1",#N/A,TRUE,"GENERAL";"TAB2",#N/A,TRUE,"GENERAL";"TAB3",#N/A,TRUE,"GENERAL";"TAB4",#N/A,TRUE,"GENERAL";"TAB5",#N/A,TRUE,"GENERAL"}</definedName>
    <definedName name="__n4" localSheetId="14">{"via1",#N/A,TRUE,"general";"via2",#N/A,TRUE,"general";"via3",#N/A,TRUE,"general"}</definedName>
    <definedName name="__n4" localSheetId="19">{"via1",#N/A,TRUE,"general";"via2",#N/A,TRUE,"general";"via3",#N/A,TRUE,"general"}</definedName>
    <definedName name="__n4" localSheetId="20">{"via1",#N/A,TRUE,"general";"via2",#N/A,TRUE,"general";"via3",#N/A,TRUE,"general"}</definedName>
    <definedName name="__n4" localSheetId="25">{"via1",#N/A,TRUE,"general";"via2",#N/A,TRUE,"general";"via3",#N/A,TRUE,"general"}</definedName>
    <definedName name="__n4" localSheetId="33">{"via1",#N/A,TRUE,"general";"via2",#N/A,TRUE,"general";"via3",#N/A,TRUE,"general"}</definedName>
    <definedName name="__n4" localSheetId="34">{"via1",#N/A,TRUE,"general";"via2",#N/A,TRUE,"general";"via3",#N/A,TRUE,"general"}</definedName>
    <definedName name="__n4">{"via1",#N/A,TRUE,"general";"via2",#N/A,TRUE,"general";"via3",#N/A,TRUE,"general"}</definedName>
    <definedName name="__n5" localSheetId="14">{"TAB1",#N/A,TRUE,"GENERAL";"TAB2",#N/A,TRUE,"GENERAL";"TAB3",#N/A,TRUE,"GENERAL";"TAB4",#N/A,TRUE,"GENERAL";"TAB5",#N/A,TRUE,"GENERAL"}</definedName>
    <definedName name="__n5" localSheetId="19">{"TAB1",#N/A,TRUE,"GENERAL";"TAB2",#N/A,TRUE,"GENERAL";"TAB3",#N/A,TRUE,"GENERAL";"TAB4",#N/A,TRUE,"GENERAL";"TAB5",#N/A,TRUE,"GENERAL"}</definedName>
    <definedName name="__n5" localSheetId="20">{"TAB1",#N/A,TRUE,"GENERAL";"TAB2",#N/A,TRUE,"GENERAL";"TAB3",#N/A,TRUE,"GENERAL";"TAB4",#N/A,TRUE,"GENERAL";"TAB5",#N/A,TRUE,"GENERAL"}</definedName>
    <definedName name="__n5" localSheetId="25">{"TAB1",#N/A,TRUE,"GENERAL";"TAB2",#N/A,TRUE,"GENERAL";"TAB3",#N/A,TRUE,"GENERAL";"TAB4",#N/A,TRUE,"GENERAL";"TAB5",#N/A,TRUE,"GENERAL"}</definedName>
    <definedName name="__n5" localSheetId="33">{"TAB1",#N/A,TRUE,"GENERAL";"TAB2",#N/A,TRUE,"GENERAL";"TAB3",#N/A,TRUE,"GENERAL";"TAB4",#N/A,TRUE,"GENERAL";"TAB5",#N/A,TRUE,"GENERAL"}</definedName>
    <definedName name="__n5" localSheetId="34">{"TAB1",#N/A,TRUE,"GENERAL";"TAB2",#N/A,TRUE,"GENERAL";"TAB3",#N/A,TRUE,"GENERAL";"TAB4",#N/A,TRUE,"GENERAL";"TAB5",#N/A,TRUE,"GENERAL"}</definedName>
    <definedName name="__n5">{"TAB1",#N/A,TRUE,"GENERAL";"TAB2",#N/A,TRUE,"GENERAL";"TAB3",#N/A,TRUE,"GENERAL";"TAB4",#N/A,TRUE,"GENERAL";"TAB5",#N/A,TRUE,"GENERAL"}</definedName>
    <definedName name="__nO" localSheetId="14">IF(#REF!*#REF!*#REF!*#REF!&gt;0,1,0)</definedName>
    <definedName name="__nO" localSheetId="19">IF(#REF!*#REF!*#REF!*#REF!&gt;0,1,0)</definedName>
    <definedName name="__nO" localSheetId="20">IF(#REF!*#REF!*#REF!*#REF!&gt;0,1,0)</definedName>
    <definedName name="__nO" localSheetId="33">IF(#REF!*#REF!*#REF!*#REF!&gt;0,1,0)</definedName>
    <definedName name="__nO" localSheetId="34">IF(#REF!*#REF!*#REF!*#REF!&gt;0,1,0)</definedName>
    <definedName name="__nO">IF(#REF!*#REF!*#REF!*#REF!&gt;0,1,0)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4">{"via1",#N/A,TRUE,"general";"via2",#N/A,TRUE,"general";"via3",#N/A,TRUE,"general"}</definedName>
    <definedName name="__nyn7" localSheetId="19">{"via1",#N/A,TRUE,"general";"via2",#N/A,TRUE,"general";"via3",#N/A,TRUE,"general"}</definedName>
    <definedName name="__nyn7" localSheetId="20">{"via1",#N/A,TRUE,"general";"via2",#N/A,TRUE,"general";"via3",#N/A,TRUE,"general"}</definedName>
    <definedName name="__nyn7" localSheetId="25">{"via1",#N/A,TRUE,"general";"via2",#N/A,TRUE,"general";"via3",#N/A,TRUE,"general"}</definedName>
    <definedName name="__nyn7" localSheetId="33">{"via1",#N/A,TRUE,"general";"via2",#N/A,TRUE,"general";"via3",#N/A,TRUE,"general"}</definedName>
    <definedName name="__nyn7" localSheetId="34">{"via1",#N/A,TRUE,"general";"via2",#N/A,TRUE,"general";"via3",#N/A,TRUE,"general"}</definedName>
    <definedName name="__nyn7">{"via1",#N/A,TRUE,"general";"via2",#N/A,TRUE,"general";"via3",#N/A,TRUE,"general"}</definedName>
    <definedName name="__o4" localSheetId="14">{"via1",#N/A,TRUE,"general";"via2",#N/A,TRUE,"general";"via3",#N/A,TRUE,"general"}</definedName>
    <definedName name="__o4" localSheetId="19">{"via1",#N/A,TRUE,"general";"via2",#N/A,TRUE,"general";"via3",#N/A,TRUE,"general"}</definedName>
    <definedName name="__o4" localSheetId="20">{"via1",#N/A,TRUE,"general";"via2",#N/A,TRUE,"general";"via3",#N/A,TRUE,"general"}</definedName>
    <definedName name="__o4" localSheetId="25">{"via1",#N/A,TRUE,"general";"via2",#N/A,TRUE,"general";"via3",#N/A,TRUE,"general"}</definedName>
    <definedName name="__o4" localSheetId="33">{"via1",#N/A,TRUE,"general";"via2",#N/A,TRUE,"general";"via3",#N/A,TRUE,"general"}</definedName>
    <definedName name="__o4" localSheetId="34">{"via1",#N/A,TRUE,"general";"via2",#N/A,TRUE,"general";"via3",#N/A,TRUE,"general"}</definedName>
    <definedName name="__o4">{"via1",#N/A,TRUE,"general";"via2",#N/A,TRUE,"general";"via3",#N/A,TRUE,"general"}</definedName>
    <definedName name="__o5" localSheetId="14">{"TAB1",#N/A,TRUE,"GENERAL";"TAB2",#N/A,TRUE,"GENERAL";"TAB3",#N/A,TRUE,"GENERAL";"TAB4",#N/A,TRUE,"GENERAL";"TAB5",#N/A,TRUE,"GENERAL"}</definedName>
    <definedName name="__o5" localSheetId="19">{"TAB1",#N/A,TRUE,"GENERAL";"TAB2",#N/A,TRUE,"GENERAL";"TAB3",#N/A,TRUE,"GENERAL";"TAB4",#N/A,TRUE,"GENERAL";"TAB5",#N/A,TRUE,"GENERAL"}</definedName>
    <definedName name="__o5" localSheetId="20">{"TAB1",#N/A,TRUE,"GENERAL";"TAB2",#N/A,TRUE,"GENERAL";"TAB3",#N/A,TRUE,"GENERAL";"TAB4",#N/A,TRUE,"GENERAL";"TAB5",#N/A,TRUE,"GENERAL"}</definedName>
    <definedName name="__o5" localSheetId="25">{"TAB1",#N/A,TRUE,"GENERAL";"TAB2",#N/A,TRUE,"GENERAL";"TAB3",#N/A,TRUE,"GENERAL";"TAB4",#N/A,TRUE,"GENERAL";"TAB5",#N/A,TRUE,"GENERAL"}</definedName>
    <definedName name="__o5" localSheetId="33">{"TAB1",#N/A,TRUE,"GENERAL";"TAB2",#N/A,TRUE,"GENERAL";"TAB3",#N/A,TRUE,"GENERAL";"TAB4",#N/A,TRUE,"GENERAL";"TAB5",#N/A,TRUE,"GENERAL"}</definedName>
    <definedName name="__o5" localSheetId="34">{"TAB1",#N/A,TRUE,"GENERAL";"TAB2",#N/A,TRUE,"GENERAL";"TAB3",#N/A,TRUE,"GENERAL";"TAB4",#N/A,TRUE,"GENERAL";"TAB5",#N/A,TRUE,"GENERAL"}</definedName>
    <definedName name="__o5">{"TAB1",#N/A,TRUE,"GENERAL";"TAB2",#N/A,TRUE,"GENERAL";"TAB3",#N/A,TRUE,"GENERAL";"TAB4",#N/A,TRUE,"GENERAL";"TAB5",#N/A,TRUE,"GENERAL"}</definedName>
    <definedName name="__o6" localSheetId="14">{"TAB1",#N/A,TRUE,"GENERAL";"TAB2",#N/A,TRUE,"GENERAL";"TAB3",#N/A,TRUE,"GENERAL";"TAB4",#N/A,TRUE,"GENERAL";"TAB5",#N/A,TRUE,"GENERAL"}</definedName>
    <definedName name="__o6" localSheetId="19">{"TAB1",#N/A,TRUE,"GENERAL";"TAB2",#N/A,TRUE,"GENERAL";"TAB3",#N/A,TRUE,"GENERAL";"TAB4",#N/A,TRUE,"GENERAL";"TAB5",#N/A,TRUE,"GENERAL"}</definedName>
    <definedName name="__o6" localSheetId="20">{"TAB1",#N/A,TRUE,"GENERAL";"TAB2",#N/A,TRUE,"GENERAL";"TAB3",#N/A,TRUE,"GENERAL";"TAB4",#N/A,TRUE,"GENERAL";"TAB5",#N/A,TRUE,"GENERAL"}</definedName>
    <definedName name="__o6" localSheetId="25">{"TAB1",#N/A,TRUE,"GENERAL";"TAB2",#N/A,TRUE,"GENERAL";"TAB3",#N/A,TRUE,"GENERAL";"TAB4",#N/A,TRUE,"GENERAL";"TAB5",#N/A,TRUE,"GENERAL"}</definedName>
    <definedName name="__o6" localSheetId="33">{"TAB1",#N/A,TRUE,"GENERAL";"TAB2",#N/A,TRUE,"GENERAL";"TAB3",#N/A,TRUE,"GENERAL";"TAB4",#N/A,TRUE,"GENERAL";"TAB5",#N/A,TRUE,"GENERAL"}</definedName>
    <definedName name="__o6" localSheetId="34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 localSheetId="14">{"TAB1",#N/A,TRUE,"GENERAL";"TAB2",#N/A,TRUE,"GENERAL";"TAB3",#N/A,TRUE,"GENERAL";"TAB4",#N/A,TRUE,"GENERAL";"TAB5",#N/A,TRUE,"GENERAL"}</definedName>
    <definedName name="__o7" localSheetId="19">{"TAB1",#N/A,TRUE,"GENERAL";"TAB2",#N/A,TRUE,"GENERAL";"TAB3",#N/A,TRUE,"GENERAL";"TAB4",#N/A,TRUE,"GENERAL";"TAB5",#N/A,TRUE,"GENERAL"}</definedName>
    <definedName name="__o7" localSheetId="20">{"TAB1",#N/A,TRUE,"GENERAL";"TAB2",#N/A,TRUE,"GENERAL";"TAB3",#N/A,TRUE,"GENERAL";"TAB4",#N/A,TRUE,"GENERAL";"TAB5",#N/A,TRUE,"GENERAL"}</definedName>
    <definedName name="__o7" localSheetId="25">{"TAB1",#N/A,TRUE,"GENERAL";"TAB2",#N/A,TRUE,"GENERAL";"TAB3",#N/A,TRUE,"GENERAL";"TAB4",#N/A,TRUE,"GENERAL";"TAB5",#N/A,TRUE,"GENERAL"}</definedName>
    <definedName name="__o7" localSheetId="33">{"TAB1",#N/A,TRUE,"GENERAL";"TAB2",#N/A,TRUE,"GENERAL";"TAB3",#N/A,TRUE,"GENERAL";"TAB4",#N/A,TRUE,"GENERAL";"TAB5",#N/A,TRUE,"GENERAL"}</definedName>
    <definedName name="__o7" localSheetId="34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 localSheetId="14">{"via1",#N/A,TRUE,"general";"via2",#N/A,TRUE,"general";"via3",#N/A,TRUE,"general"}</definedName>
    <definedName name="__o8" localSheetId="19">{"via1",#N/A,TRUE,"general";"via2",#N/A,TRUE,"general";"via3",#N/A,TRUE,"general"}</definedName>
    <definedName name="__o8" localSheetId="20">{"via1",#N/A,TRUE,"general";"via2",#N/A,TRUE,"general";"via3",#N/A,TRUE,"general"}</definedName>
    <definedName name="__o8" localSheetId="25">{"via1",#N/A,TRUE,"general";"via2",#N/A,TRUE,"general";"via3",#N/A,TRUE,"general"}</definedName>
    <definedName name="__o8" localSheetId="33">{"via1",#N/A,TRUE,"general";"via2",#N/A,TRUE,"general";"via3",#N/A,TRUE,"general"}</definedName>
    <definedName name="__o8" localSheetId="34">{"via1",#N/A,TRUE,"general";"via2",#N/A,TRUE,"general";"via3",#N/A,TRUE,"general"}</definedName>
    <definedName name="__o8">{"via1",#N/A,TRUE,"general";"via2",#N/A,TRUE,"general";"via3",#N/A,TRUE,"general"}</definedName>
    <definedName name="__o9" localSheetId="14">{"TAB1",#N/A,TRUE,"GENERAL";"TAB2",#N/A,TRUE,"GENERAL";"TAB3",#N/A,TRUE,"GENERAL";"TAB4",#N/A,TRUE,"GENERAL";"TAB5",#N/A,TRUE,"GENERAL"}</definedName>
    <definedName name="__o9" localSheetId="19">{"TAB1",#N/A,TRUE,"GENERAL";"TAB2",#N/A,TRUE,"GENERAL";"TAB3",#N/A,TRUE,"GENERAL";"TAB4",#N/A,TRUE,"GENERAL";"TAB5",#N/A,TRUE,"GENERAL"}</definedName>
    <definedName name="__o9" localSheetId="20">{"TAB1",#N/A,TRUE,"GENERAL";"TAB2",#N/A,TRUE,"GENERAL";"TAB3",#N/A,TRUE,"GENERAL";"TAB4",#N/A,TRUE,"GENERAL";"TAB5",#N/A,TRUE,"GENERAL"}</definedName>
    <definedName name="__o9" localSheetId="25">{"TAB1",#N/A,TRUE,"GENERAL";"TAB2",#N/A,TRUE,"GENERAL";"TAB3",#N/A,TRUE,"GENERAL";"TAB4",#N/A,TRUE,"GENERAL";"TAB5",#N/A,TRUE,"GENERAL"}</definedName>
    <definedName name="__o9" localSheetId="33">{"TAB1",#N/A,TRUE,"GENERAL";"TAB2",#N/A,TRUE,"GENERAL";"TAB3",#N/A,TRUE,"GENERAL";"TAB4",#N/A,TRUE,"GENERAL";"TAB5",#N/A,TRUE,"GENERAL"}</definedName>
    <definedName name="__o9" localSheetId="34">{"TAB1",#N/A,TRUE,"GENERAL";"TAB2",#N/A,TRUE,"GENERAL";"TAB3",#N/A,TRUE,"GENERAL";"TAB4",#N/A,TRUE,"GENERAL";"TAB5",#N/A,TRUE,"GENERAL"}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2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14">{"via1",#N/A,TRUE,"general";"via2",#N/A,TRUE,"general";"via3",#N/A,TRUE,"general"}</definedName>
    <definedName name="__p6" localSheetId="19">{"via1",#N/A,TRUE,"general";"via2",#N/A,TRUE,"general";"via3",#N/A,TRUE,"general"}</definedName>
    <definedName name="__p6" localSheetId="20">{"via1",#N/A,TRUE,"general";"via2",#N/A,TRUE,"general";"via3",#N/A,TRUE,"general"}</definedName>
    <definedName name="__p6" localSheetId="25">{"via1",#N/A,TRUE,"general";"via2",#N/A,TRUE,"general";"via3",#N/A,TRUE,"general"}</definedName>
    <definedName name="__p6" localSheetId="33">{"via1",#N/A,TRUE,"general";"via2",#N/A,TRUE,"general";"via3",#N/A,TRUE,"general"}</definedName>
    <definedName name="__p6" localSheetId="34">{"via1",#N/A,TRUE,"general";"via2",#N/A,TRUE,"general";"via3",#N/A,TRUE,"general"}</definedName>
    <definedName name="__p6">{"via1",#N/A,TRUE,"general";"via2",#N/A,TRUE,"general";"via3",#N/A,TRUE,"general"}</definedName>
    <definedName name="__p7" localSheetId="14">{"via1",#N/A,TRUE,"general";"via2",#N/A,TRUE,"general";"via3",#N/A,TRUE,"general"}</definedName>
    <definedName name="__p7" localSheetId="19">{"via1",#N/A,TRUE,"general";"via2",#N/A,TRUE,"general";"via3",#N/A,TRUE,"general"}</definedName>
    <definedName name="__p7" localSheetId="20">{"via1",#N/A,TRUE,"general";"via2",#N/A,TRUE,"general";"via3",#N/A,TRUE,"general"}</definedName>
    <definedName name="__p7" localSheetId="25">{"via1",#N/A,TRUE,"general";"via2",#N/A,TRUE,"general";"via3",#N/A,TRUE,"general"}</definedName>
    <definedName name="__p7" localSheetId="33">{"via1",#N/A,TRUE,"general";"via2",#N/A,TRUE,"general";"via3",#N/A,TRUE,"general"}</definedName>
    <definedName name="__p7" localSheetId="34">{"via1",#N/A,TRUE,"general";"via2",#N/A,TRUE,"general";"via3",#N/A,TRUE,"general"}</definedName>
    <definedName name="__p7">{"via1",#N/A,TRUE,"general";"via2",#N/A,TRUE,"general";"via3",#N/A,TRUE,"general"}</definedName>
    <definedName name="__p8" localSheetId="14">{"TAB1",#N/A,TRUE,"GENERAL";"TAB2",#N/A,TRUE,"GENERAL";"TAB3",#N/A,TRUE,"GENERAL";"TAB4",#N/A,TRUE,"GENERAL";"TAB5",#N/A,TRUE,"GENERAL"}</definedName>
    <definedName name="__p8" localSheetId="19">{"TAB1",#N/A,TRUE,"GENERAL";"TAB2",#N/A,TRUE,"GENERAL";"TAB3",#N/A,TRUE,"GENERAL";"TAB4",#N/A,TRUE,"GENERAL";"TAB5",#N/A,TRUE,"GENERAL"}</definedName>
    <definedName name="__p8" localSheetId="20">{"TAB1",#N/A,TRUE,"GENERAL";"TAB2",#N/A,TRUE,"GENERAL";"TAB3",#N/A,TRUE,"GENERAL";"TAB4",#N/A,TRUE,"GENERAL";"TAB5",#N/A,TRUE,"GENERAL"}</definedName>
    <definedName name="__p8" localSheetId="25">{"TAB1",#N/A,TRUE,"GENERAL";"TAB2",#N/A,TRUE,"GENERAL";"TAB3",#N/A,TRUE,"GENERAL";"TAB4",#N/A,TRUE,"GENERAL";"TAB5",#N/A,TRUE,"GENERAL"}</definedName>
    <definedName name="__p8" localSheetId="33">{"TAB1",#N/A,TRUE,"GENERAL";"TAB2",#N/A,TRUE,"GENERAL";"TAB3",#N/A,TRUE,"GENERAL";"TAB4",#N/A,TRUE,"GENERAL";"TAB5",#N/A,TRUE,"GENERAL"}</definedName>
    <definedName name="__p8" localSheetId="34">{"TAB1",#N/A,TRUE,"GENERAL";"TAB2",#N/A,TRUE,"GENERAL";"TAB3",#N/A,TRUE,"GENERAL";"TAB4",#N/A,TRUE,"GENERAL";"TAB5",#N/A,TRUE,"GENERAL"}</definedName>
    <definedName name="__p8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IS30">#REF!</definedName>
    <definedName name="__PIS50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L8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#REF!</definedName>
    <definedName name="__Pu2">#REF!</definedName>
    <definedName name="__Pu3">#REF!</definedName>
    <definedName name="__r" localSheetId="14">{"TAB1",#N/A,TRUE,"GENERAL";"TAB2",#N/A,TRUE,"GENERAL";"TAB3",#N/A,TRUE,"GENERAL";"TAB4",#N/A,TRUE,"GENERAL";"TAB5",#N/A,TRUE,"GENERAL"}</definedName>
    <definedName name="__r" localSheetId="19">{"TAB1",#N/A,TRUE,"GENERAL";"TAB2",#N/A,TRUE,"GENERAL";"TAB3",#N/A,TRUE,"GENERAL";"TAB4",#N/A,TRUE,"GENERAL";"TAB5",#N/A,TRUE,"GENERAL"}</definedName>
    <definedName name="__r" localSheetId="20">{"TAB1",#N/A,TRUE,"GENERAL";"TAB2",#N/A,TRUE,"GENERAL";"TAB3",#N/A,TRUE,"GENERAL";"TAB4",#N/A,TRUE,"GENERAL";"TAB5",#N/A,TRUE,"GENERAL"}</definedName>
    <definedName name="__r" localSheetId="25">{"TAB1",#N/A,TRUE,"GENERAL";"TAB2",#N/A,TRUE,"GENERAL";"TAB3",#N/A,TRUE,"GENERAL";"TAB4",#N/A,TRUE,"GENERAL";"TAB5",#N/A,TRUE,"GENERAL"}</definedName>
    <definedName name="__r" localSheetId="33">{"TAB1",#N/A,TRUE,"GENERAL";"TAB2",#N/A,TRUE,"GENERAL";"TAB3",#N/A,TRUE,"GENERAL";"TAB4",#N/A,TRUE,"GENERAL";"TAB5",#N/A,TRUE,"GENERAL"}</definedName>
    <definedName name="__r" localSheetId="34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4r" localSheetId="14">{"via1",#N/A,TRUE,"general";"via2",#N/A,TRUE,"general";"via3",#N/A,TRUE,"general"}</definedName>
    <definedName name="__r4r" localSheetId="19">{"via1",#N/A,TRUE,"general";"via2",#N/A,TRUE,"general";"via3",#N/A,TRUE,"general"}</definedName>
    <definedName name="__r4r" localSheetId="20">{"via1",#N/A,TRUE,"general";"via2",#N/A,TRUE,"general";"via3",#N/A,TRUE,"general"}</definedName>
    <definedName name="__r4r" localSheetId="25">{"via1",#N/A,TRUE,"general";"via2",#N/A,TRUE,"general";"via3",#N/A,TRUE,"general"}</definedName>
    <definedName name="__r4r" localSheetId="33">{"via1",#N/A,TRUE,"general";"via2",#N/A,TRUE,"general";"via3",#N/A,TRUE,"general"}</definedName>
    <definedName name="__r4r" localSheetId="34">{"via1",#N/A,TRUE,"general";"via2",#N/A,TRUE,"general";"via3",#N/A,TRUE,"general"}</definedName>
    <definedName name="__r4r">{"via1",#N/A,TRUE,"general";"via2",#N/A,TRUE,"general";"via3",#N/A,TRUE,"general"}</definedName>
    <definedName name="__RAJ50">#REF!</definedName>
    <definedName name="__rc">#REF!</definedName>
    <definedName name="__ref4">#REF!</definedName>
    <definedName name="__ret70">#REF!</definedName>
    <definedName name="__rie100">#REF!</definedName>
    <definedName name="__rtu6" localSheetId="14">{"via1",#N/A,TRUE,"general";"via2",#N/A,TRUE,"general";"via3",#N/A,TRUE,"general"}</definedName>
    <definedName name="__rtu6" localSheetId="19">{"via1",#N/A,TRUE,"general";"via2",#N/A,TRUE,"general";"via3",#N/A,TRUE,"general"}</definedName>
    <definedName name="__rtu6" localSheetId="20">{"via1",#N/A,TRUE,"general";"via2",#N/A,TRUE,"general";"via3",#N/A,TRUE,"general"}</definedName>
    <definedName name="__rtu6" localSheetId="25">{"via1",#N/A,TRUE,"general";"via2",#N/A,TRUE,"general";"via3",#N/A,TRUE,"general"}</definedName>
    <definedName name="__rtu6" localSheetId="33">{"via1",#N/A,TRUE,"general";"via2",#N/A,TRUE,"general";"via3",#N/A,TRUE,"general"}</definedName>
    <definedName name="__rtu6" localSheetId="34">{"via1",#N/A,TRUE,"general";"via2",#N/A,TRUE,"general";"via3",#N/A,TRUE,"general"}</definedName>
    <definedName name="__rtu6">{"via1",#N/A,TRUE,"general";"via2",#N/A,TRUE,"general";"via3",#N/A,TRUE,"general"}</definedName>
    <definedName name="__s1" localSheetId="14">{"via1",#N/A,TRUE,"general";"via2",#N/A,TRUE,"general";"via3",#N/A,TRUE,"general"}</definedName>
    <definedName name="__s1" localSheetId="19">{"via1",#N/A,TRUE,"general";"via2",#N/A,TRUE,"general";"via3",#N/A,TRUE,"general"}</definedName>
    <definedName name="__s1" localSheetId="20">{"via1",#N/A,TRUE,"general";"via2",#N/A,TRUE,"general";"via3",#N/A,TRUE,"general"}</definedName>
    <definedName name="__s1" localSheetId="25">{"via1",#N/A,TRUE,"general";"via2",#N/A,TRUE,"general";"via3",#N/A,TRUE,"general"}</definedName>
    <definedName name="__s1" localSheetId="33">{"via1",#N/A,TRUE,"general";"via2",#N/A,TRUE,"general";"via3",#N/A,TRUE,"general"}</definedName>
    <definedName name="__s1" localSheetId="34">{"via1",#N/A,TRUE,"general";"via2",#N/A,TRUE,"general";"via3",#N/A,TRUE,"general"}</definedName>
    <definedName name="__s1">{"via1",#N/A,TRUE,"general";"via2",#N/A,TRUE,"general";"via3",#N/A,TRUE,"general"}</definedName>
    <definedName name="__s2" localSheetId="14">{"TAB1",#N/A,TRUE,"GENERAL";"TAB2",#N/A,TRUE,"GENERAL";"TAB3",#N/A,TRUE,"GENERAL";"TAB4",#N/A,TRUE,"GENERAL";"TAB5",#N/A,TRUE,"GENERAL"}</definedName>
    <definedName name="__s2" localSheetId="19">{"TAB1",#N/A,TRUE,"GENERAL";"TAB2",#N/A,TRUE,"GENERAL";"TAB3",#N/A,TRUE,"GENERAL";"TAB4",#N/A,TRUE,"GENERAL";"TAB5",#N/A,TRUE,"GENERAL"}</definedName>
    <definedName name="__s2" localSheetId="20">{"TAB1",#N/A,TRUE,"GENERAL";"TAB2",#N/A,TRUE,"GENERAL";"TAB3",#N/A,TRUE,"GENERAL";"TAB4",#N/A,TRUE,"GENERAL";"TAB5",#N/A,TRUE,"GENERAL"}</definedName>
    <definedName name="__s2" localSheetId="25">{"TAB1",#N/A,TRUE,"GENERAL";"TAB2",#N/A,TRUE,"GENERAL";"TAB3",#N/A,TRUE,"GENERAL";"TAB4",#N/A,TRUE,"GENERAL";"TAB5",#N/A,TRUE,"GENERAL"}</definedName>
    <definedName name="__s2" localSheetId="33">{"TAB1",#N/A,TRUE,"GENERAL";"TAB2",#N/A,TRUE,"GENERAL";"TAB3",#N/A,TRUE,"GENERAL";"TAB4",#N/A,TRUE,"GENERAL";"TAB5",#N/A,TRUE,"GENERAL"}</definedName>
    <definedName name="__s2" localSheetId="34">{"TAB1",#N/A,TRUE,"GENERAL";"TAB2",#N/A,TRUE,"GENERAL";"TAB3",#N/A,TRUE,"GENERAL";"TAB4",#N/A,TRUE,"GENERAL";"TAB5",#N/A,TRUE,"GENERAL"}</definedName>
    <definedName name="__s2">{"TAB1",#N/A,TRUE,"GENERAL";"TAB2",#N/A,TRUE,"GENERAL";"TAB3",#N/A,TRUE,"GENERAL";"TAB4",#N/A,TRUE,"GENERAL";"TAB5",#N/A,TRUE,"GENERAL"}</definedName>
    <definedName name="__s3" localSheetId="14">{"TAB1",#N/A,TRUE,"GENERAL";"TAB2",#N/A,TRUE,"GENERAL";"TAB3",#N/A,TRUE,"GENERAL";"TAB4",#N/A,TRUE,"GENERAL";"TAB5",#N/A,TRUE,"GENERAL"}</definedName>
    <definedName name="__s3" localSheetId="19">{"TAB1",#N/A,TRUE,"GENERAL";"TAB2",#N/A,TRUE,"GENERAL";"TAB3",#N/A,TRUE,"GENERAL";"TAB4",#N/A,TRUE,"GENERAL";"TAB5",#N/A,TRUE,"GENERAL"}</definedName>
    <definedName name="__s3" localSheetId="20">{"TAB1",#N/A,TRUE,"GENERAL";"TAB2",#N/A,TRUE,"GENERAL";"TAB3",#N/A,TRUE,"GENERAL";"TAB4",#N/A,TRUE,"GENERAL";"TAB5",#N/A,TRUE,"GENERAL"}</definedName>
    <definedName name="__s3" localSheetId="25">{"TAB1",#N/A,TRUE,"GENERAL";"TAB2",#N/A,TRUE,"GENERAL";"TAB3",#N/A,TRUE,"GENERAL";"TAB4",#N/A,TRUE,"GENERAL";"TAB5",#N/A,TRUE,"GENERAL"}</definedName>
    <definedName name="__s3" localSheetId="33">{"TAB1",#N/A,TRUE,"GENERAL";"TAB2",#N/A,TRUE,"GENERAL";"TAB3",#N/A,TRUE,"GENERAL";"TAB4",#N/A,TRUE,"GENERAL";"TAB5",#N/A,TRUE,"GENERAL"}</definedName>
    <definedName name="__s3" localSheetId="34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 localSheetId="14">{"via1",#N/A,TRUE,"general";"via2",#N/A,TRUE,"general";"via3",#N/A,TRUE,"general"}</definedName>
    <definedName name="__s4" localSheetId="19">{"via1",#N/A,TRUE,"general";"via2",#N/A,TRUE,"general";"via3",#N/A,TRUE,"general"}</definedName>
    <definedName name="__s4" localSheetId="20">{"via1",#N/A,TRUE,"general";"via2",#N/A,TRUE,"general";"via3",#N/A,TRUE,"general"}</definedName>
    <definedName name="__s4" localSheetId="25">{"via1",#N/A,TRUE,"general";"via2",#N/A,TRUE,"general";"via3",#N/A,TRUE,"general"}</definedName>
    <definedName name="__s4" localSheetId="33">{"via1",#N/A,TRUE,"general";"via2",#N/A,TRUE,"general";"via3",#N/A,TRUE,"general"}</definedName>
    <definedName name="__s4" localSheetId="34">{"via1",#N/A,TRUE,"general";"via2",#N/A,TRUE,"general";"via3",#N/A,TRUE,"general"}</definedName>
    <definedName name="__s4">{"via1",#N/A,TRUE,"general";"via2",#N/A,TRUE,"general";"via3",#N/A,TRUE,"general"}</definedName>
    <definedName name="__s5" localSheetId="14">{"via1",#N/A,TRUE,"general";"via2",#N/A,TRUE,"general";"via3",#N/A,TRUE,"general"}</definedName>
    <definedName name="__s5" localSheetId="19">{"via1",#N/A,TRUE,"general";"via2",#N/A,TRUE,"general";"via3",#N/A,TRUE,"general"}</definedName>
    <definedName name="__s5" localSheetId="20">{"via1",#N/A,TRUE,"general";"via2",#N/A,TRUE,"general";"via3",#N/A,TRUE,"general"}</definedName>
    <definedName name="__s5" localSheetId="25">{"via1",#N/A,TRUE,"general";"via2",#N/A,TRUE,"general";"via3",#N/A,TRUE,"general"}</definedName>
    <definedName name="__s5" localSheetId="33">{"via1",#N/A,TRUE,"general";"via2",#N/A,TRUE,"general";"via3",#N/A,TRUE,"general"}</definedName>
    <definedName name="__s5" localSheetId="34">{"via1",#N/A,TRUE,"general";"via2",#N/A,TRUE,"general";"via3",#N/A,TRUE,"general"}</definedName>
    <definedName name="__s5">{"via1",#N/A,TRUE,"general";"via2",#N/A,TRUE,"general";"via3",#N/A,TRUE,"general"}</definedName>
    <definedName name="__s6" localSheetId="14">{"TAB1",#N/A,TRUE,"GENERAL";"TAB2",#N/A,TRUE,"GENERAL";"TAB3",#N/A,TRUE,"GENERAL";"TAB4",#N/A,TRUE,"GENERAL";"TAB5",#N/A,TRUE,"GENERAL"}</definedName>
    <definedName name="__s6" localSheetId="19">{"TAB1",#N/A,TRUE,"GENERAL";"TAB2",#N/A,TRUE,"GENERAL";"TAB3",#N/A,TRUE,"GENERAL";"TAB4",#N/A,TRUE,"GENERAL";"TAB5",#N/A,TRUE,"GENERAL"}</definedName>
    <definedName name="__s6" localSheetId="20">{"TAB1",#N/A,TRUE,"GENERAL";"TAB2",#N/A,TRUE,"GENERAL";"TAB3",#N/A,TRUE,"GENERAL";"TAB4",#N/A,TRUE,"GENERAL";"TAB5",#N/A,TRUE,"GENERAL"}</definedName>
    <definedName name="__s6" localSheetId="25">{"TAB1",#N/A,TRUE,"GENERAL";"TAB2",#N/A,TRUE,"GENERAL";"TAB3",#N/A,TRUE,"GENERAL";"TAB4",#N/A,TRUE,"GENERAL";"TAB5",#N/A,TRUE,"GENERAL"}</definedName>
    <definedName name="__s6" localSheetId="33">{"TAB1",#N/A,TRUE,"GENERAL";"TAB2",#N/A,TRUE,"GENERAL";"TAB3",#N/A,TRUE,"GENERAL";"TAB4",#N/A,TRUE,"GENERAL";"TAB5",#N/A,TRUE,"GENERAL"}</definedName>
    <definedName name="__s6" localSheetId="34">{"TAB1",#N/A,TRUE,"GENERAL";"TAB2",#N/A,TRUE,"GENERAL";"TAB3",#N/A,TRUE,"GENERAL";"TAB4",#N/A,TRUE,"GENERAL";"TAB5",#N/A,TRUE,"GENERAL"}</definedName>
    <definedName name="__s6">{"TAB1",#N/A,TRUE,"GENERAL";"TAB2",#N/A,TRUE,"GENERAL";"TAB3",#N/A,TRUE,"GENERAL";"TAB4",#N/A,TRUE,"GENERAL";"TAB5",#N/A,TRUE,"GENERAL"}</definedName>
    <definedName name="__s7" localSheetId="14">{"via1",#N/A,TRUE,"general";"via2",#N/A,TRUE,"general";"via3",#N/A,TRUE,"general"}</definedName>
    <definedName name="__s7" localSheetId="19">{"via1",#N/A,TRUE,"general";"via2",#N/A,TRUE,"general";"via3",#N/A,TRUE,"general"}</definedName>
    <definedName name="__s7" localSheetId="20">{"via1",#N/A,TRUE,"general";"via2",#N/A,TRUE,"general";"via3",#N/A,TRUE,"general"}</definedName>
    <definedName name="__s7" localSheetId="25">{"via1",#N/A,TRUE,"general";"via2",#N/A,TRUE,"general";"via3",#N/A,TRUE,"general"}</definedName>
    <definedName name="__s7" localSheetId="33">{"via1",#N/A,TRUE,"general";"via2",#N/A,TRUE,"general";"via3",#N/A,TRUE,"general"}</definedName>
    <definedName name="__s7" localSheetId="34">{"via1",#N/A,TRUE,"general";"via2",#N/A,TRUE,"general";"via3",#N/A,TRUE,"general"}</definedName>
    <definedName name="__s7">{"via1",#N/A,TRUE,"general";"via2",#N/A,TRUE,"general";"via3",#N/A,TRUE,"general"}</definedName>
    <definedName name="__SAR10">#REF!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 localSheetId="14">{"TAB1",#N/A,TRUE,"GENERAL";"TAB2",#N/A,TRUE,"GENERAL";"TAB3",#N/A,TRUE,"GENERAL";"TAB4",#N/A,TRUE,"GENERAL";"TAB5",#N/A,TRUE,"GENERAL"}</definedName>
    <definedName name="__t3" localSheetId="19">{"TAB1",#N/A,TRUE,"GENERAL";"TAB2",#N/A,TRUE,"GENERAL";"TAB3",#N/A,TRUE,"GENERAL";"TAB4",#N/A,TRUE,"GENERAL";"TAB5",#N/A,TRUE,"GENERAL"}</definedName>
    <definedName name="__t3" localSheetId="20">{"TAB1",#N/A,TRUE,"GENERAL";"TAB2",#N/A,TRUE,"GENERAL";"TAB3",#N/A,TRUE,"GENERAL";"TAB4",#N/A,TRUE,"GENERAL";"TAB5",#N/A,TRUE,"GENERAL"}</definedName>
    <definedName name="__t3" localSheetId="25">{"TAB1",#N/A,TRUE,"GENERAL";"TAB2",#N/A,TRUE,"GENERAL";"TAB3",#N/A,TRUE,"GENERAL";"TAB4",#N/A,TRUE,"GENERAL";"TAB5",#N/A,TRUE,"GENERAL"}</definedName>
    <definedName name="__t3" localSheetId="33">{"TAB1",#N/A,TRUE,"GENERAL";"TAB2",#N/A,TRUE,"GENERAL";"TAB3",#N/A,TRUE,"GENERAL";"TAB4",#N/A,TRUE,"GENERAL";"TAB5",#N/A,TRUE,"GENERAL"}</definedName>
    <definedName name="__t3" localSheetId="34">{"TAB1",#N/A,TRUE,"GENERAL";"TAB2",#N/A,TRUE,"GENERAL";"TAB3",#N/A,TRUE,"GENERAL";"TAB4",#N/A,TRUE,"GENERAL";"TAB5",#N/A,TRUE,"GENERAL"}</definedName>
    <definedName name="__t3">{"TAB1",#N/A,TRUE,"GENERAL";"TAB2",#N/A,TRUE,"GENERAL";"TAB3",#N/A,TRUE,"GENERAL";"TAB4",#N/A,TRUE,"GENERAL";"TAB5",#N/A,TRUE,"GENERAL"}</definedName>
    <definedName name="__t4" localSheetId="14">{"via1",#N/A,TRUE,"general";"via2",#N/A,TRUE,"general";"via3",#N/A,TRUE,"general"}</definedName>
    <definedName name="__t4" localSheetId="19">{"via1",#N/A,TRUE,"general";"via2",#N/A,TRUE,"general";"via3",#N/A,TRUE,"general"}</definedName>
    <definedName name="__t4" localSheetId="20">{"via1",#N/A,TRUE,"general";"via2",#N/A,TRUE,"general";"via3",#N/A,TRUE,"general"}</definedName>
    <definedName name="__t4" localSheetId="25">{"via1",#N/A,TRUE,"general";"via2",#N/A,TRUE,"general";"via3",#N/A,TRUE,"general"}</definedName>
    <definedName name="__t4" localSheetId="33">{"via1",#N/A,TRUE,"general";"via2",#N/A,TRUE,"general";"via3",#N/A,TRUE,"general"}</definedName>
    <definedName name="__t4" localSheetId="34">{"via1",#N/A,TRUE,"general";"via2",#N/A,TRUE,"general";"via3",#N/A,TRUE,"general"}</definedName>
    <definedName name="__t4">{"via1",#N/A,TRUE,"general";"via2",#N/A,TRUE,"general";"via3",#N/A,TRUE,"general"}</definedName>
    <definedName name="__t5" localSheetId="14">{"TAB1",#N/A,TRUE,"GENERAL";"TAB2",#N/A,TRUE,"GENERAL";"TAB3",#N/A,TRUE,"GENERAL";"TAB4",#N/A,TRUE,"GENERAL";"TAB5",#N/A,TRUE,"GENERAL"}</definedName>
    <definedName name="__t5" localSheetId="19">{"TAB1",#N/A,TRUE,"GENERAL";"TAB2",#N/A,TRUE,"GENERAL";"TAB3",#N/A,TRUE,"GENERAL";"TAB4",#N/A,TRUE,"GENERAL";"TAB5",#N/A,TRUE,"GENERAL"}</definedName>
    <definedName name="__t5" localSheetId="20">{"TAB1",#N/A,TRUE,"GENERAL";"TAB2",#N/A,TRUE,"GENERAL";"TAB3",#N/A,TRUE,"GENERAL";"TAB4",#N/A,TRUE,"GENERAL";"TAB5",#N/A,TRUE,"GENERAL"}</definedName>
    <definedName name="__t5" localSheetId="25">{"TAB1",#N/A,TRUE,"GENERAL";"TAB2",#N/A,TRUE,"GENERAL";"TAB3",#N/A,TRUE,"GENERAL";"TAB4",#N/A,TRUE,"GENERAL";"TAB5",#N/A,TRUE,"GENERAL"}</definedName>
    <definedName name="__t5" localSheetId="33">{"TAB1",#N/A,TRUE,"GENERAL";"TAB2",#N/A,TRUE,"GENERAL";"TAB3",#N/A,TRUE,"GENERAL";"TAB4",#N/A,TRUE,"GENERAL";"TAB5",#N/A,TRUE,"GENERAL"}</definedName>
    <definedName name="__t5" localSheetId="34">{"TAB1",#N/A,TRUE,"GENERAL";"TAB2",#N/A,TRUE,"GENERAL";"TAB3",#N/A,TRUE,"GENERAL";"TAB4",#N/A,TRUE,"GENERAL";"TAB5",#N/A,TRUE,"GENERAL"}</definedName>
    <definedName name="__t5">{"TAB1",#N/A,TRUE,"GENERAL";"TAB2",#N/A,TRUE,"GENERAL";"TAB3",#N/A,TRUE,"GENERAL";"TAB4",#N/A,TRUE,"GENERAL";"TAB5",#N/A,TRUE,"GENERAL"}</definedName>
    <definedName name="__t6" localSheetId="14">{"via1",#N/A,TRUE,"general";"via2",#N/A,TRUE,"general";"via3",#N/A,TRUE,"general"}</definedName>
    <definedName name="__t6" localSheetId="19">{"via1",#N/A,TRUE,"general";"via2",#N/A,TRUE,"general";"via3",#N/A,TRUE,"general"}</definedName>
    <definedName name="__t6" localSheetId="20">{"via1",#N/A,TRUE,"general";"via2",#N/A,TRUE,"general";"via3",#N/A,TRUE,"general"}</definedName>
    <definedName name="__t6" localSheetId="25">{"via1",#N/A,TRUE,"general";"via2",#N/A,TRUE,"general";"via3",#N/A,TRUE,"general"}</definedName>
    <definedName name="__t6" localSheetId="33">{"via1",#N/A,TRUE,"general";"via2",#N/A,TRUE,"general";"via3",#N/A,TRUE,"general"}</definedName>
    <definedName name="__t6" localSheetId="34">{"via1",#N/A,TRUE,"general";"via2",#N/A,TRUE,"general";"via3",#N/A,TRUE,"general"}</definedName>
    <definedName name="__t6">{"via1",#N/A,TRUE,"general";"via2",#N/A,TRUE,"general";"via3",#N/A,TRUE,"general"}</definedName>
    <definedName name="__t66" localSheetId="14">{"TAB1",#N/A,TRUE,"GENERAL";"TAB2",#N/A,TRUE,"GENERAL";"TAB3",#N/A,TRUE,"GENERAL";"TAB4",#N/A,TRUE,"GENERAL";"TAB5",#N/A,TRUE,"GENERAL"}</definedName>
    <definedName name="__t66" localSheetId="19">{"TAB1",#N/A,TRUE,"GENERAL";"TAB2",#N/A,TRUE,"GENERAL";"TAB3",#N/A,TRUE,"GENERAL";"TAB4",#N/A,TRUE,"GENERAL";"TAB5",#N/A,TRUE,"GENERAL"}</definedName>
    <definedName name="__t66" localSheetId="20">{"TAB1",#N/A,TRUE,"GENERAL";"TAB2",#N/A,TRUE,"GENERAL";"TAB3",#N/A,TRUE,"GENERAL";"TAB4",#N/A,TRUE,"GENERAL";"TAB5",#N/A,TRUE,"GENERAL"}</definedName>
    <definedName name="__t66" localSheetId="25">{"TAB1",#N/A,TRUE,"GENERAL";"TAB2",#N/A,TRUE,"GENERAL";"TAB3",#N/A,TRUE,"GENERAL";"TAB4",#N/A,TRUE,"GENERAL";"TAB5",#N/A,TRUE,"GENERAL"}</definedName>
    <definedName name="__t66" localSheetId="33">{"TAB1",#N/A,TRUE,"GENERAL";"TAB2",#N/A,TRUE,"GENERAL";"TAB3",#N/A,TRUE,"GENERAL";"TAB4",#N/A,TRUE,"GENERAL";"TAB5",#N/A,TRUE,"GENERAL"}</definedName>
    <definedName name="__t66" localSheetId="34">{"TAB1",#N/A,TRUE,"GENERAL";"TAB2",#N/A,TRUE,"GENERAL";"TAB3",#N/A,TRUE,"GENERAL";"TAB4",#N/A,TRUE,"GENERAL";"TAB5",#N/A,TRUE,"GENERAL"}</definedName>
    <definedName name="__t66">{"TAB1",#N/A,TRUE,"GENERAL";"TAB2",#N/A,TRUE,"GENERAL";"TAB3",#N/A,TRUE,"GENERAL";"TAB4",#N/A,TRUE,"GENERAL";"TAB5",#N/A,TRUE,"GENERAL"}</definedName>
    <definedName name="__t7" localSheetId="14">{"via1",#N/A,TRUE,"general";"via2",#N/A,TRUE,"general";"via3",#N/A,TRUE,"general"}</definedName>
    <definedName name="__t7" localSheetId="19">{"via1",#N/A,TRUE,"general";"via2",#N/A,TRUE,"general";"via3",#N/A,TRUE,"general"}</definedName>
    <definedName name="__t7" localSheetId="20">{"via1",#N/A,TRUE,"general";"via2",#N/A,TRUE,"general";"via3",#N/A,TRUE,"general"}</definedName>
    <definedName name="__t7" localSheetId="25">{"via1",#N/A,TRUE,"general";"via2",#N/A,TRUE,"general";"via3",#N/A,TRUE,"general"}</definedName>
    <definedName name="__t7" localSheetId="33">{"via1",#N/A,TRUE,"general";"via2",#N/A,TRUE,"general";"via3",#N/A,TRUE,"general"}</definedName>
    <definedName name="__t7" localSheetId="34">{"via1",#N/A,TRUE,"general";"via2",#N/A,TRUE,"general";"via3",#N/A,TRUE,"general"}</definedName>
    <definedName name="__t7">{"via1",#N/A,TRUE,"general";"via2",#N/A,TRUE,"general";"via3",#N/A,TRUE,"general"}</definedName>
    <definedName name="__t77" localSheetId="14">{"TAB1",#N/A,TRUE,"GENERAL";"TAB2",#N/A,TRUE,"GENERAL";"TAB3",#N/A,TRUE,"GENERAL";"TAB4",#N/A,TRUE,"GENERAL";"TAB5",#N/A,TRUE,"GENERAL"}</definedName>
    <definedName name="__t77" localSheetId="19">{"TAB1",#N/A,TRUE,"GENERAL";"TAB2",#N/A,TRUE,"GENERAL";"TAB3",#N/A,TRUE,"GENERAL";"TAB4",#N/A,TRUE,"GENERAL";"TAB5",#N/A,TRUE,"GENERAL"}</definedName>
    <definedName name="__t77" localSheetId="20">{"TAB1",#N/A,TRUE,"GENERAL";"TAB2",#N/A,TRUE,"GENERAL";"TAB3",#N/A,TRUE,"GENERAL";"TAB4",#N/A,TRUE,"GENERAL";"TAB5",#N/A,TRUE,"GENERAL"}</definedName>
    <definedName name="__t77" localSheetId="25">{"TAB1",#N/A,TRUE,"GENERAL";"TAB2",#N/A,TRUE,"GENERAL";"TAB3",#N/A,TRUE,"GENERAL";"TAB4",#N/A,TRUE,"GENERAL";"TAB5",#N/A,TRUE,"GENERAL"}</definedName>
    <definedName name="__t77" localSheetId="33">{"TAB1",#N/A,TRUE,"GENERAL";"TAB2",#N/A,TRUE,"GENERAL";"TAB3",#N/A,TRUE,"GENERAL";"TAB4",#N/A,TRUE,"GENERAL";"TAB5",#N/A,TRUE,"GENERAL"}</definedName>
    <definedName name="__t77" localSheetId="34">{"TAB1",#N/A,TRUE,"GENERAL";"TAB2",#N/A,TRUE,"GENERAL";"TAB3",#N/A,TRUE,"GENERAL";"TAB4",#N/A,TRUE,"GENERAL";"TAB5",#N/A,TRUE,"GENERAL"}</definedName>
    <definedName name="__t77">{"TAB1",#N/A,TRUE,"GENERAL";"TAB2",#N/A,TRUE,"GENERAL";"TAB3",#N/A,TRUE,"GENERAL";"TAB4",#N/A,TRUE,"GENERAL";"TAB5",#N/A,TRUE,"GENERAL"}</definedName>
    <definedName name="__t8" localSheetId="14">{"TAB1",#N/A,TRUE,"GENERAL";"TAB2",#N/A,TRUE,"GENERAL";"TAB3",#N/A,TRUE,"GENERAL";"TAB4",#N/A,TRUE,"GENERAL";"TAB5",#N/A,TRUE,"GENERAL"}</definedName>
    <definedName name="__t8" localSheetId="19">{"TAB1",#N/A,TRUE,"GENERAL";"TAB2",#N/A,TRUE,"GENERAL";"TAB3",#N/A,TRUE,"GENERAL";"TAB4",#N/A,TRUE,"GENERAL";"TAB5",#N/A,TRUE,"GENERAL"}</definedName>
    <definedName name="__t8" localSheetId="20">{"TAB1",#N/A,TRUE,"GENERAL";"TAB2",#N/A,TRUE,"GENERAL";"TAB3",#N/A,TRUE,"GENERAL";"TAB4",#N/A,TRUE,"GENERAL";"TAB5",#N/A,TRUE,"GENERAL"}</definedName>
    <definedName name="__t8" localSheetId="25">{"TAB1",#N/A,TRUE,"GENERAL";"TAB2",#N/A,TRUE,"GENERAL";"TAB3",#N/A,TRUE,"GENERAL";"TAB4",#N/A,TRUE,"GENERAL";"TAB5",#N/A,TRUE,"GENERAL"}</definedName>
    <definedName name="__t8" localSheetId="33">{"TAB1",#N/A,TRUE,"GENERAL";"TAB2",#N/A,TRUE,"GENERAL";"TAB3",#N/A,TRUE,"GENERAL";"TAB4",#N/A,TRUE,"GENERAL";"TAB5",#N/A,TRUE,"GENERAL"}</definedName>
    <definedName name="__t8" localSheetId="34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 localSheetId="14">{"via1",#N/A,TRUE,"general";"via2",#N/A,TRUE,"general";"via3",#N/A,TRUE,"general"}</definedName>
    <definedName name="__t88" localSheetId="19">{"via1",#N/A,TRUE,"general";"via2",#N/A,TRUE,"general";"via3",#N/A,TRUE,"general"}</definedName>
    <definedName name="__t88" localSheetId="20">{"via1",#N/A,TRUE,"general";"via2",#N/A,TRUE,"general";"via3",#N/A,TRUE,"general"}</definedName>
    <definedName name="__t88" localSheetId="25">{"via1",#N/A,TRUE,"general";"via2",#N/A,TRUE,"general";"via3",#N/A,TRUE,"general"}</definedName>
    <definedName name="__t88" localSheetId="33">{"via1",#N/A,TRUE,"general";"via2",#N/A,TRUE,"general";"via3",#N/A,TRUE,"general"}</definedName>
    <definedName name="__t88" localSheetId="34">{"via1",#N/A,TRUE,"general";"via2",#N/A,TRUE,"general";"via3",#N/A,TRUE,"general"}</definedName>
    <definedName name="__t88">{"via1",#N/A,TRUE,"general";"via2",#N/A,TRUE,"general";"via3",#N/A,TRUE,"general"}</definedName>
    <definedName name="__t9" localSheetId="14">{"TAB1",#N/A,TRUE,"GENERAL";"TAB2",#N/A,TRUE,"GENERAL";"TAB3",#N/A,TRUE,"GENERAL";"TAB4",#N/A,TRUE,"GENERAL";"TAB5",#N/A,TRUE,"GENERAL"}</definedName>
    <definedName name="__t9" localSheetId="19">{"TAB1",#N/A,TRUE,"GENERAL";"TAB2",#N/A,TRUE,"GENERAL";"TAB3",#N/A,TRUE,"GENERAL";"TAB4",#N/A,TRUE,"GENERAL";"TAB5",#N/A,TRUE,"GENERAL"}</definedName>
    <definedName name="__t9" localSheetId="20">{"TAB1",#N/A,TRUE,"GENERAL";"TAB2",#N/A,TRUE,"GENERAL";"TAB3",#N/A,TRUE,"GENERAL";"TAB4",#N/A,TRUE,"GENERAL";"TAB5",#N/A,TRUE,"GENERAL"}</definedName>
    <definedName name="__t9" localSheetId="25">{"TAB1",#N/A,TRUE,"GENERAL";"TAB2",#N/A,TRUE,"GENERAL";"TAB3",#N/A,TRUE,"GENERAL";"TAB4",#N/A,TRUE,"GENERAL";"TAB5",#N/A,TRUE,"GENERAL"}</definedName>
    <definedName name="__t9" localSheetId="33">{"TAB1",#N/A,TRUE,"GENERAL";"TAB2",#N/A,TRUE,"GENERAL";"TAB3",#N/A,TRUE,"GENERAL";"TAB4",#N/A,TRUE,"GENERAL";"TAB5",#N/A,TRUE,"GENERAL"}</definedName>
    <definedName name="__t9" localSheetId="34">{"TAB1",#N/A,TRUE,"GENERAL";"TAB2",#N/A,TRUE,"GENERAL";"TAB3",#N/A,TRUE,"GENERAL";"TAB4",#N/A,TRUE,"GENERAL";"TAB5",#N/A,TRUE,"GENERAL"}</definedName>
    <definedName name="__t9">{"TAB1",#N/A,TRUE,"GENERAL";"TAB2",#N/A,TRUE,"GENERAL";"TAB3",#N/A,TRUE,"GENERAL";"TAB4",#N/A,TRUE,"GENERAL";"TAB5",#N/A,TRUE,"GENERAL"}</definedName>
    <definedName name="__t99" localSheetId="14">{"via1",#N/A,TRUE,"general";"via2",#N/A,TRUE,"general";"via3",#N/A,TRUE,"general"}</definedName>
    <definedName name="__t99" localSheetId="19">{"via1",#N/A,TRUE,"general";"via2",#N/A,TRUE,"general";"via3",#N/A,TRUE,"general"}</definedName>
    <definedName name="__t99" localSheetId="20">{"via1",#N/A,TRUE,"general";"via2",#N/A,TRUE,"general";"via3",#N/A,TRUE,"general"}</definedName>
    <definedName name="__t99" localSheetId="25">{"via1",#N/A,TRUE,"general";"via2",#N/A,TRUE,"general";"via3",#N/A,TRUE,"general"}</definedName>
    <definedName name="__t99" localSheetId="33">{"via1",#N/A,TRUE,"general";"via2",#N/A,TRUE,"general";"via3",#N/A,TRUE,"general"}</definedName>
    <definedName name="__t99" localSheetId="34">{"via1",#N/A,TRUE,"general";"via2",#N/A,TRUE,"general";"via3",#N/A,TRUE,"general"}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f381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RI30">#REF!</definedName>
    <definedName name="__u4" localSheetId="14">{"TAB1",#N/A,TRUE,"GENERAL";"TAB2",#N/A,TRUE,"GENERAL";"TAB3",#N/A,TRUE,"GENERAL";"TAB4",#N/A,TRUE,"GENERAL";"TAB5",#N/A,TRUE,"GENERAL"}</definedName>
    <definedName name="__u4" localSheetId="19">{"TAB1",#N/A,TRUE,"GENERAL";"TAB2",#N/A,TRUE,"GENERAL";"TAB3",#N/A,TRUE,"GENERAL";"TAB4",#N/A,TRUE,"GENERAL";"TAB5",#N/A,TRUE,"GENERAL"}</definedName>
    <definedName name="__u4" localSheetId="20">{"TAB1",#N/A,TRUE,"GENERAL";"TAB2",#N/A,TRUE,"GENERAL";"TAB3",#N/A,TRUE,"GENERAL";"TAB4",#N/A,TRUE,"GENERAL";"TAB5",#N/A,TRUE,"GENERAL"}</definedName>
    <definedName name="__u4" localSheetId="25">{"TAB1",#N/A,TRUE,"GENERAL";"TAB2",#N/A,TRUE,"GENERAL";"TAB3",#N/A,TRUE,"GENERAL";"TAB4",#N/A,TRUE,"GENERAL";"TAB5",#N/A,TRUE,"GENERAL"}</definedName>
    <definedName name="__u4" localSheetId="33">{"TAB1",#N/A,TRUE,"GENERAL";"TAB2",#N/A,TRUE,"GENERAL";"TAB3",#N/A,TRUE,"GENERAL";"TAB4",#N/A,TRUE,"GENERAL";"TAB5",#N/A,TRUE,"GENERAL"}</definedName>
    <definedName name="__u4" localSheetId="34">{"TAB1",#N/A,TRUE,"GENERAL";"TAB2",#N/A,TRUE,"GENERAL";"TAB3",#N/A,TRUE,"GENERAL";"TAB4",#N/A,TRUE,"GENERAL";"TAB5",#N/A,TRUE,"GENERAL"}</definedName>
    <definedName name="__u4">{"TAB1",#N/A,TRUE,"GENERAL";"TAB2",#N/A,TRUE,"GENERAL";"TAB3",#N/A,TRUE,"GENERAL";"TAB4",#N/A,TRUE,"GENERAL";"TAB5",#N/A,TRUE,"GENERAL"}</definedName>
    <definedName name="__u5" localSheetId="14">{"TAB1",#N/A,TRUE,"GENERAL";"TAB2",#N/A,TRUE,"GENERAL";"TAB3",#N/A,TRUE,"GENERAL";"TAB4",#N/A,TRUE,"GENERAL";"TAB5",#N/A,TRUE,"GENERAL"}</definedName>
    <definedName name="__u5" localSheetId="19">{"TAB1",#N/A,TRUE,"GENERAL";"TAB2",#N/A,TRUE,"GENERAL";"TAB3",#N/A,TRUE,"GENERAL";"TAB4",#N/A,TRUE,"GENERAL";"TAB5",#N/A,TRUE,"GENERAL"}</definedName>
    <definedName name="__u5" localSheetId="20">{"TAB1",#N/A,TRUE,"GENERAL";"TAB2",#N/A,TRUE,"GENERAL";"TAB3",#N/A,TRUE,"GENERAL";"TAB4",#N/A,TRUE,"GENERAL";"TAB5",#N/A,TRUE,"GENERAL"}</definedName>
    <definedName name="__u5" localSheetId="25">{"TAB1",#N/A,TRUE,"GENERAL";"TAB2",#N/A,TRUE,"GENERAL";"TAB3",#N/A,TRUE,"GENERAL";"TAB4",#N/A,TRUE,"GENERAL";"TAB5",#N/A,TRUE,"GENERAL"}</definedName>
    <definedName name="__u5" localSheetId="33">{"TAB1",#N/A,TRUE,"GENERAL";"TAB2",#N/A,TRUE,"GENERAL";"TAB3",#N/A,TRUE,"GENERAL";"TAB4",#N/A,TRUE,"GENERAL";"TAB5",#N/A,TRUE,"GENERAL"}</definedName>
    <definedName name="__u5" localSheetId="3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 localSheetId="14">{"TAB1",#N/A,TRUE,"GENERAL";"TAB2",#N/A,TRUE,"GENERAL";"TAB3",#N/A,TRUE,"GENERAL";"TAB4",#N/A,TRUE,"GENERAL";"TAB5",#N/A,TRUE,"GENERAL"}</definedName>
    <definedName name="__u6" localSheetId="19">{"TAB1",#N/A,TRUE,"GENERAL";"TAB2",#N/A,TRUE,"GENERAL";"TAB3",#N/A,TRUE,"GENERAL";"TAB4",#N/A,TRUE,"GENERAL";"TAB5",#N/A,TRUE,"GENERAL"}</definedName>
    <definedName name="__u6" localSheetId="20">{"TAB1",#N/A,TRUE,"GENERAL";"TAB2",#N/A,TRUE,"GENERAL";"TAB3",#N/A,TRUE,"GENERAL";"TAB4",#N/A,TRUE,"GENERAL";"TAB5",#N/A,TRUE,"GENERAL"}</definedName>
    <definedName name="__u6" localSheetId="25">{"TAB1",#N/A,TRUE,"GENERAL";"TAB2",#N/A,TRUE,"GENERAL";"TAB3",#N/A,TRUE,"GENERAL";"TAB4",#N/A,TRUE,"GENERAL";"TAB5",#N/A,TRUE,"GENERAL"}</definedName>
    <definedName name="__u6" localSheetId="33">{"TAB1",#N/A,TRUE,"GENERAL";"TAB2",#N/A,TRUE,"GENERAL";"TAB3",#N/A,TRUE,"GENERAL";"TAB4",#N/A,TRUE,"GENERAL";"TAB5",#N/A,TRUE,"GENERAL"}</definedName>
    <definedName name="__u6" localSheetId="34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 localSheetId="14">{"via1",#N/A,TRUE,"general";"via2",#N/A,TRUE,"general";"via3",#N/A,TRUE,"general"}</definedName>
    <definedName name="__u7" localSheetId="19">{"via1",#N/A,TRUE,"general";"via2",#N/A,TRUE,"general";"via3",#N/A,TRUE,"general"}</definedName>
    <definedName name="__u7" localSheetId="20">{"via1",#N/A,TRUE,"general";"via2",#N/A,TRUE,"general";"via3",#N/A,TRUE,"general"}</definedName>
    <definedName name="__u7" localSheetId="25">{"via1",#N/A,TRUE,"general";"via2",#N/A,TRUE,"general";"via3",#N/A,TRUE,"general"}</definedName>
    <definedName name="__u7" localSheetId="33">{"via1",#N/A,TRUE,"general";"via2",#N/A,TRUE,"general";"via3",#N/A,TRUE,"general"}</definedName>
    <definedName name="__u7" localSheetId="34">{"via1",#N/A,TRUE,"general";"via2",#N/A,TRUE,"general";"via3",#N/A,TRUE,"general"}</definedName>
    <definedName name="__u7">{"via1",#N/A,TRUE,"general";"via2",#N/A,TRUE,"general";"via3",#N/A,TRUE,"general"}</definedName>
    <definedName name="__u8" localSheetId="14">{"TAB1",#N/A,TRUE,"GENERAL";"TAB2",#N/A,TRUE,"GENERAL";"TAB3",#N/A,TRUE,"GENERAL";"TAB4",#N/A,TRUE,"GENERAL";"TAB5",#N/A,TRUE,"GENERAL"}</definedName>
    <definedName name="__u8" localSheetId="19">{"TAB1",#N/A,TRUE,"GENERAL";"TAB2",#N/A,TRUE,"GENERAL";"TAB3",#N/A,TRUE,"GENERAL";"TAB4",#N/A,TRUE,"GENERAL";"TAB5",#N/A,TRUE,"GENERAL"}</definedName>
    <definedName name="__u8" localSheetId="20">{"TAB1",#N/A,TRUE,"GENERAL";"TAB2",#N/A,TRUE,"GENERAL";"TAB3",#N/A,TRUE,"GENERAL";"TAB4",#N/A,TRUE,"GENERAL";"TAB5",#N/A,TRUE,"GENERAL"}</definedName>
    <definedName name="__u8" localSheetId="25">{"TAB1",#N/A,TRUE,"GENERAL";"TAB2",#N/A,TRUE,"GENERAL";"TAB3",#N/A,TRUE,"GENERAL";"TAB4",#N/A,TRUE,"GENERAL";"TAB5",#N/A,TRUE,"GENERAL"}</definedName>
    <definedName name="__u8" localSheetId="33">{"TAB1",#N/A,TRUE,"GENERAL";"TAB2",#N/A,TRUE,"GENERAL";"TAB3",#N/A,TRUE,"GENERAL";"TAB4",#N/A,TRUE,"GENERAL";"TAB5",#N/A,TRUE,"GENERAL"}</definedName>
    <definedName name="__u8" localSheetId="34">{"TAB1",#N/A,TRUE,"GENERAL";"TAB2",#N/A,TRUE,"GENERAL";"TAB3",#N/A,TRUE,"GENERAL";"TAB4",#N/A,TRUE,"GENERAL";"TAB5",#N/A,TRUE,"GENERAL"}</definedName>
    <definedName name="__u8">{"TAB1",#N/A,TRUE,"GENERAL";"TAB2",#N/A,TRUE,"GENERAL";"TAB3",#N/A,TRUE,"GENERAL";"TAB4",#N/A,TRUE,"GENERAL";"TAB5",#N/A,TRUE,"GENERAL"}</definedName>
    <definedName name="__u9" localSheetId="14">{"TAB1",#N/A,TRUE,"GENERAL";"TAB2",#N/A,TRUE,"GENERAL";"TAB3",#N/A,TRUE,"GENERAL";"TAB4",#N/A,TRUE,"GENERAL";"TAB5",#N/A,TRUE,"GENERAL"}</definedName>
    <definedName name="__u9" localSheetId="19">{"TAB1",#N/A,TRUE,"GENERAL";"TAB2",#N/A,TRUE,"GENERAL";"TAB3",#N/A,TRUE,"GENERAL";"TAB4",#N/A,TRUE,"GENERAL";"TAB5",#N/A,TRUE,"GENERAL"}</definedName>
    <definedName name="__u9" localSheetId="20">{"TAB1",#N/A,TRUE,"GENERAL";"TAB2",#N/A,TRUE,"GENERAL";"TAB3",#N/A,TRUE,"GENERAL";"TAB4",#N/A,TRUE,"GENERAL";"TAB5",#N/A,TRUE,"GENERAL"}</definedName>
    <definedName name="__u9" localSheetId="25">{"TAB1",#N/A,TRUE,"GENERAL";"TAB2",#N/A,TRUE,"GENERAL";"TAB3",#N/A,TRUE,"GENERAL";"TAB4",#N/A,TRUE,"GENERAL";"TAB5",#N/A,TRUE,"GENERAL"}</definedName>
    <definedName name="__u9" localSheetId="33">{"TAB1",#N/A,TRUE,"GENERAL";"TAB2",#N/A,TRUE,"GENERAL";"TAB3",#N/A,TRUE,"GENERAL";"TAB4",#N/A,TRUE,"GENERAL";"TAB5",#N/A,TRUE,"GENERAL"}</definedName>
    <definedName name="__u9" localSheetId="34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 localSheetId="14">{"TAB1",#N/A,TRUE,"GENERAL";"TAB2",#N/A,TRUE,"GENERAL";"TAB3",#N/A,TRUE,"GENERAL";"TAB4",#N/A,TRUE,"GENERAL";"TAB5",#N/A,TRUE,"GENERAL"}</definedName>
    <definedName name="__ur7" localSheetId="19">{"TAB1",#N/A,TRUE,"GENERAL";"TAB2",#N/A,TRUE,"GENERAL";"TAB3",#N/A,TRUE,"GENERAL";"TAB4",#N/A,TRUE,"GENERAL";"TAB5",#N/A,TRUE,"GENERAL"}</definedName>
    <definedName name="__ur7" localSheetId="20">{"TAB1",#N/A,TRUE,"GENERAL";"TAB2",#N/A,TRUE,"GENERAL";"TAB3",#N/A,TRUE,"GENERAL";"TAB4",#N/A,TRUE,"GENERAL";"TAB5",#N/A,TRUE,"GENERAL"}</definedName>
    <definedName name="__ur7" localSheetId="25">{"TAB1",#N/A,TRUE,"GENERAL";"TAB2",#N/A,TRUE,"GENERAL";"TAB3",#N/A,TRUE,"GENERAL";"TAB4",#N/A,TRUE,"GENERAL";"TAB5",#N/A,TRUE,"GENERAL"}</definedName>
    <definedName name="__ur7" localSheetId="33">{"TAB1",#N/A,TRUE,"GENERAL";"TAB2",#N/A,TRUE,"GENERAL";"TAB3",#N/A,TRUE,"GENERAL";"TAB4",#N/A,TRUE,"GENERAL";"TAB5",#N/A,TRUE,"GENERAL"}</definedName>
    <definedName name="__ur7" localSheetId="34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 localSheetId="14">{"via1",#N/A,TRUE,"general";"via2",#N/A,TRUE,"general";"via3",#N/A,TRUE,"general"}</definedName>
    <definedName name="__v2" localSheetId="19">{"via1",#N/A,TRUE,"general";"via2",#N/A,TRUE,"general";"via3",#N/A,TRUE,"general"}</definedName>
    <definedName name="__v2" localSheetId="20">{"via1",#N/A,TRUE,"general";"via2",#N/A,TRUE,"general";"via3",#N/A,TRUE,"general"}</definedName>
    <definedName name="__v2" localSheetId="25">{"via1",#N/A,TRUE,"general";"via2",#N/A,TRUE,"general";"via3",#N/A,TRUE,"general"}</definedName>
    <definedName name="__v2" localSheetId="33">{"via1",#N/A,TRUE,"general";"via2",#N/A,TRUE,"general";"via3",#N/A,TRUE,"general"}</definedName>
    <definedName name="__v2" localSheetId="34">{"via1",#N/A,TRUE,"general";"via2",#N/A,TRUE,"general";"via3",#N/A,TRUE,"general"}</definedName>
    <definedName name="__v2">{"via1",#N/A,TRUE,"general";"via2",#N/A,TRUE,"general";"via3",#N/A,TRUE,"general"}</definedName>
    <definedName name="__v3" localSheetId="14">{"TAB1",#N/A,TRUE,"GENERAL";"TAB2",#N/A,TRUE,"GENERAL";"TAB3",#N/A,TRUE,"GENERAL";"TAB4",#N/A,TRUE,"GENERAL";"TAB5",#N/A,TRUE,"GENERAL"}</definedName>
    <definedName name="__v3" localSheetId="19">{"TAB1",#N/A,TRUE,"GENERAL";"TAB2",#N/A,TRUE,"GENERAL";"TAB3",#N/A,TRUE,"GENERAL";"TAB4",#N/A,TRUE,"GENERAL";"TAB5",#N/A,TRUE,"GENERAL"}</definedName>
    <definedName name="__v3" localSheetId="20">{"TAB1",#N/A,TRUE,"GENERAL";"TAB2",#N/A,TRUE,"GENERAL";"TAB3",#N/A,TRUE,"GENERAL";"TAB4",#N/A,TRUE,"GENERAL";"TAB5",#N/A,TRUE,"GENERAL"}</definedName>
    <definedName name="__v3" localSheetId="25">{"TAB1",#N/A,TRUE,"GENERAL";"TAB2",#N/A,TRUE,"GENERAL";"TAB3",#N/A,TRUE,"GENERAL";"TAB4",#N/A,TRUE,"GENERAL";"TAB5",#N/A,TRUE,"GENERAL"}</definedName>
    <definedName name="__v3" localSheetId="33">{"TAB1",#N/A,TRUE,"GENERAL";"TAB2",#N/A,TRUE,"GENERAL";"TAB3",#N/A,TRUE,"GENERAL";"TAB4",#N/A,TRUE,"GENERAL";"TAB5",#N/A,TRUE,"GENERAL"}</definedName>
    <definedName name="__v3" localSheetId="34">{"TAB1",#N/A,TRUE,"GENERAL";"TAB2",#N/A,TRUE,"GENERAL";"TAB3",#N/A,TRUE,"GENERAL";"TAB4",#N/A,TRUE,"GENERAL";"TAB5",#N/A,TRUE,"GENERAL"}</definedName>
    <definedName name="__v3">{"TAB1",#N/A,TRUE,"GENERAL";"TAB2",#N/A,TRUE,"GENERAL";"TAB3",#N/A,TRUE,"GENERAL";"TAB4",#N/A,TRUE,"GENERAL";"TAB5",#N/A,TRUE,"GENERAL"}</definedName>
    <definedName name="__v4" localSheetId="14">{"TAB1",#N/A,TRUE,"GENERAL";"TAB2",#N/A,TRUE,"GENERAL";"TAB3",#N/A,TRUE,"GENERAL";"TAB4",#N/A,TRUE,"GENERAL";"TAB5",#N/A,TRUE,"GENERAL"}</definedName>
    <definedName name="__v4" localSheetId="19">{"TAB1",#N/A,TRUE,"GENERAL";"TAB2",#N/A,TRUE,"GENERAL";"TAB3",#N/A,TRUE,"GENERAL";"TAB4",#N/A,TRUE,"GENERAL";"TAB5",#N/A,TRUE,"GENERAL"}</definedName>
    <definedName name="__v4" localSheetId="20">{"TAB1",#N/A,TRUE,"GENERAL";"TAB2",#N/A,TRUE,"GENERAL";"TAB3",#N/A,TRUE,"GENERAL";"TAB4",#N/A,TRUE,"GENERAL";"TAB5",#N/A,TRUE,"GENERAL"}</definedName>
    <definedName name="__v4" localSheetId="25">{"TAB1",#N/A,TRUE,"GENERAL";"TAB2",#N/A,TRUE,"GENERAL";"TAB3",#N/A,TRUE,"GENERAL";"TAB4",#N/A,TRUE,"GENERAL";"TAB5",#N/A,TRUE,"GENERAL"}</definedName>
    <definedName name="__v4" localSheetId="33">{"TAB1",#N/A,TRUE,"GENERAL";"TAB2",#N/A,TRUE,"GENERAL";"TAB3",#N/A,TRUE,"GENERAL";"TAB4",#N/A,TRUE,"GENERAL";"TAB5",#N/A,TRUE,"GENERAL"}</definedName>
    <definedName name="__v4" localSheetId="34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 localSheetId="14">{"TAB1",#N/A,TRUE,"GENERAL";"TAB2",#N/A,TRUE,"GENERAL";"TAB3",#N/A,TRUE,"GENERAL";"TAB4",#N/A,TRUE,"GENERAL";"TAB5",#N/A,TRUE,"GENERAL"}</definedName>
    <definedName name="__v5" localSheetId="19">{"TAB1",#N/A,TRUE,"GENERAL";"TAB2",#N/A,TRUE,"GENERAL";"TAB3",#N/A,TRUE,"GENERAL";"TAB4",#N/A,TRUE,"GENERAL";"TAB5",#N/A,TRUE,"GENERAL"}</definedName>
    <definedName name="__v5" localSheetId="20">{"TAB1",#N/A,TRUE,"GENERAL";"TAB2",#N/A,TRUE,"GENERAL";"TAB3",#N/A,TRUE,"GENERAL";"TAB4",#N/A,TRUE,"GENERAL";"TAB5",#N/A,TRUE,"GENERAL"}</definedName>
    <definedName name="__v5" localSheetId="25">{"TAB1",#N/A,TRUE,"GENERAL";"TAB2",#N/A,TRUE,"GENERAL";"TAB3",#N/A,TRUE,"GENERAL";"TAB4",#N/A,TRUE,"GENERAL";"TAB5",#N/A,TRUE,"GENERAL"}</definedName>
    <definedName name="__v5" localSheetId="33">{"TAB1",#N/A,TRUE,"GENERAL";"TAB2",#N/A,TRUE,"GENERAL";"TAB3",#N/A,TRUE,"GENERAL";"TAB4",#N/A,TRUE,"GENERAL";"TAB5",#N/A,TRUE,"GENERAL"}</definedName>
    <definedName name="__v5" localSheetId="3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 localSheetId="14">{"TAB1",#N/A,TRUE,"GENERAL";"TAB2",#N/A,TRUE,"GENERAL";"TAB3",#N/A,TRUE,"GENERAL";"TAB4",#N/A,TRUE,"GENERAL";"TAB5",#N/A,TRUE,"GENERAL"}</definedName>
    <definedName name="__v6" localSheetId="19">{"TAB1",#N/A,TRUE,"GENERAL";"TAB2",#N/A,TRUE,"GENERAL";"TAB3",#N/A,TRUE,"GENERAL";"TAB4",#N/A,TRUE,"GENERAL";"TAB5",#N/A,TRUE,"GENERAL"}</definedName>
    <definedName name="__v6" localSheetId="20">{"TAB1",#N/A,TRUE,"GENERAL";"TAB2",#N/A,TRUE,"GENERAL";"TAB3",#N/A,TRUE,"GENERAL";"TAB4",#N/A,TRUE,"GENERAL";"TAB5",#N/A,TRUE,"GENERAL"}</definedName>
    <definedName name="__v6" localSheetId="25">{"TAB1",#N/A,TRUE,"GENERAL";"TAB2",#N/A,TRUE,"GENERAL";"TAB3",#N/A,TRUE,"GENERAL";"TAB4",#N/A,TRUE,"GENERAL";"TAB5",#N/A,TRUE,"GENERAL"}</definedName>
    <definedName name="__v6" localSheetId="33">{"TAB1",#N/A,TRUE,"GENERAL";"TAB2",#N/A,TRUE,"GENERAL";"TAB3",#N/A,TRUE,"GENERAL";"TAB4",#N/A,TRUE,"GENERAL";"TAB5",#N/A,TRUE,"GENERAL"}</definedName>
    <definedName name="__v6" localSheetId="34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 localSheetId="14">{"via1",#N/A,TRUE,"general";"via2",#N/A,TRUE,"general";"via3",#N/A,TRUE,"general"}</definedName>
    <definedName name="__v7" localSheetId="19">{"via1",#N/A,TRUE,"general";"via2",#N/A,TRUE,"general";"via3",#N/A,TRUE,"general"}</definedName>
    <definedName name="__v7" localSheetId="20">{"via1",#N/A,TRUE,"general";"via2",#N/A,TRUE,"general";"via3",#N/A,TRUE,"general"}</definedName>
    <definedName name="__v7" localSheetId="25">{"via1",#N/A,TRUE,"general";"via2",#N/A,TRUE,"general";"via3",#N/A,TRUE,"general"}</definedName>
    <definedName name="__v7" localSheetId="33">{"via1",#N/A,TRUE,"general";"via2",#N/A,TRUE,"general";"via3",#N/A,TRUE,"general"}</definedName>
    <definedName name="__v7" localSheetId="34">{"via1",#N/A,TRUE,"general";"via2",#N/A,TRUE,"general";"via3",#N/A,TRUE,"general"}</definedName>
    <definedName name="__v7">{"via1",#N/A,TRUE,"general";"via2",#N/A,TRUE,"general";"via3",#N/A,TRUE,"general"}</definedName>
    <definedName name="__v8" localSheetId="14">{"TAB1",#N/A,TRUE,"GENERAL";"TAB2",#N/A,TRUE,"GENERAL";"TAB3",#N/A,TRUE,"GENERAL";"TAB4",#N/A,TRUE,"GENERAL";"TAB5",#N/A,TRUE,"GENERAL"}</definedName>
    <definedName name="__v8" localSheetId="19">{"TAB1",#N/A,TRUE,"GENERAL";"TAB2",#N/A,TRUE,"GENERAL";"TAB3",#N/A,TRUE,"GENERAL";"TAB4",#N/A,TRUE,"GENERAL";"TAB5",#N/A,TRUE,"GENERAL"}</definedName>
    <definedName name="__v8" localSheetId="20">{"TAB1",#N/A,TRUE,"GENERAL";"TAB2",#N/A,TRUE,"GENERAL";"TAB3",#N/A,TRUE,"GENERAL";"TAB4",#N/A,TRUE,"GENERAL";"TAB5",#N/A,TRUE,"GENERAL"}</definedName>
    <definedName name="__v8" localSheetId="25">{"TAB1",#N/A,TRUE,"GENERAL";"TAB2",#N/A,TRUE,"GENERAL";"TAB3",#N/A,TRUE,"GENERAL";"TAB4",#N/A,TRUE,"GENERAL";"TAB5",#N/A,TRUE,"GENERAL"}</definedName>
    <definedName name="__v8" localSheetId="33">{"TAB1",#N/A,TRUE,"GENERAL";"TAB2",#N/A,TRUE,"GENERAL";"TAB3",#N/A,TRUE,"GENERAL";"TAB4",#N/A,TRUE,"GENERAL";"TAB5",#N/A,TRUE,"GENERAL"}</definedName>
    <definedName name="__v8" localSheetId="34">{"TAB1",#N/A,TRUE,"GENERAL";"TAB2",#N/A,TRUE,"GENERAL";"TAB3",#N/A,TRUE,"GENERAL";"TAB4",#N/A,TRUE,"GENERAL";"TAB5",#N/A,TRUE,"GENERAL"}</definedName>
    <definedName name="__v8">{"TAB1",#N/A,TRUE,"GENERAL";"TAB2",#N/A,TRUE,"GENERAL";"TAB3",#N/A,TRUE,"GENERAL";"TAB4",#N/A,TRUE,"GENERAL";"TAB5",#N/A,TRUE,"GENERAL"}</definedName>
    <definedName name="__v9" localSheetId="14">{"TAB1",#N/A,TRUE,"GENERAL";"TAB2",#N/A,TRUE,"GENERAL";"TAB3",#N/A,TRUE,"GENERAL";"TAB4",#N/A,TRUE,"GENERAL";"TAB5",#N/A,TRUE,"GENERAL"}</definedName>
    <definedName name="__v9" localSheetId="19">{"TAB1",#N/A,TRUE,"GENERAL";"TAB2",#N/A,TRUE,"GENERAL";"TAB3",#N/A,TRUE,"GENERAL";"TAB4",#N/A,TRUE,"GENERAL";"TAB5",#N/A,TRUE,"GENERAL"}</definedName>
    <definedName name="__v9" localSheetId="20">{"TAB1",#N/A,TRUE,"GENERAL";"TAB2",#N/A,TRUE,"GENERAL";"TAB3",#N/A,TRUE,"GENERAL";"TAB4",#N/A,TRUE,"GENERAL";"TAB5",#N/A,TRUE,"GENERAL"}</definedName>
    <definedName name="__v9" localSheetId="25">{"TAB1",#N/A,TRUE,"GENERAL";"TAB2",#N/A,TRUE,"GENERAL";"TAB3",#N/A,TRUE,"GENERAL";"TAB4",#N/A,TRUE,"GENERAL";"TAB5",#N/A,TRUE,"GENERAL"}</definedName>
    <definedName name="__v9" localSheetId="33">{"TAB1",#N/A,TRUE,"GENERAL";"TAB2",#N/A,TRUE,"GENERAL";"TAB3",#N/A,TRUE,"GENERAL";"TAB4",#N/A,TRUE,"GENERAL";"TAB5",#N/A,TRUE,"GENERAL"}</definedName>
    <definedName name="__v9" localSheetId="34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14">{"via1",#N/A,TRUE,"general";"via2",#N/A,TRUE,"general";"via3",#N/A,TRUE,"general"}</definedName>
    <definedName name="__vfv4" localSheetId="19">{"via1",#N/A,TRUE,"general";"via2",#N/A,TRUE,"general";"via3",#N/A,TRUE,"general"}</definedName>
    <definedName name="__vfv4" localSheetId="20">{"via1",#N/A,TRUE,"general";"via2",#N/A,TRUE,"general";"via3",#N/A,TRUE,"general"}</definedName>
    <definedName name="__vfv4" localSheetId="25">{"via1",#N/A,TRUE,"general";"via2",#N/A,TRUE,"general";"via3",#N/A,TRUE,"general"}</definedName>
    <definedName name="__vfv4" localSheetId="33">{"via1",#N/A,TRUE,"general";"via2",#N/A,TRUE,"general";"via3",#N/A,TRUE,"general"}</definedName>
    <definedName name="__vfv4" localSheetId="34">{"via1",#N/A,TRUE,"general";"via2",#N/A,TRUE,"general";"via3",#N/A,TRUE,"general"}</definedName>
    <definedName name="__vfv4">{"via1",#N/A,TRUE,"general";"via2",#N/A,TRUE,"general";"via3",#N/A,TRUE,"general"}</definedName>
    <definedName name="__vib90">#REF!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 localSheetId="12">Scheduled_Payment+Extra_Payment</definedName>
    <definedName name="__w6" localSheetId="13">Scheduled_Payment+Extra_Payment</definedName>
    <definedName name="__w6" localSheetId="8">Scheduled_Payment+Extra_Payment</definedName>
    <definedName name="__w6" localSheetId="9">Scheduled_Payment+Extra_Payment</definedName>
    <definedName name="__w6" localSheetId="10">Scheduled_Payment+Extra_Payment</definedName>
    <definedName name="__w6" localSheetId="11">Scheduled_Payment+Extra_Payment</definedName>
    <definedName name="__w6" localSheetId="153">Scheduled_Payment+Extra_Payment</definedName>
    <definedName name="__w6" localSheetId="158">Scheduled_Payment+Extra_Payment</definedName>
    <definedName name="__w6" localSheetId="14">Scheduled_Payment+Extra_Payment</definedName>
    <definedName name="__w6" localSheetId="19">Scheduled_Payment+Extra_Payment</definedName>
    <definedName name="__w6" localSheetId="20">Scheduled_Payment+Extra_Payment</definedName>
    <definedName name="__w6" localSheetId="25">Scheduled_Payment+Extra_Payment</definedName>
    <definedName name="__w6" localSheetId="27">Scheduled_Payment+Extra_Payment</definedName>
    <definedName name="__w6" localSheetId="28">Scheduled_Payment+Extra_Payment</definedName>
    <definedName name="__w6" localSheetId="29">Scheduled_Payment+Extra_Payment</definedName>
    <definedName name="__w6" localSheetId="30">Scheduled_Payment+Extra_Payment</definedName>
    <definedName name="__w6" localSheetId="31">Scheduled_Payment+Extra_Payment</definedName>
    <definedName name="__w6" localSheetId="32">Scheduled_Payment+Extra_Payment</definedName>
    <definedName name="__w6" localSheetId="33">Scheduled_Payment+Extra_Payment</definedName>
    <definedName name="__w6" localSheetId="34">Scheduled_Payment+Extra_Payment</definedName>
    <definedName name="__w6" localSheetId="36">Scheduled_Payment+Extra_Payment</definedName>
    <definedName name="__w6" localSheetId="37">Scheduled_Payment+Extra_Payment</definedName>
    <definedName name="__w6" localSheetId="39">Scheduled_Payment+Extra_Payment</definedName>
    <definedName name="__w6" localSheetId="40">Scheduled_Payment+Extra_Payment</definedName>
    <definedName name="__w6" localSheetId="41">Scheduled_Payment+Extra_Payment</definedName>
    <definedName name="__w6" localSheetId="42">Scheduled_Payment+Extra_Payment</definedName>
    <definedName name="__w6" localSheetId="56">Scheduled_Payment+Extra_Payment</definedName>
    <definedName name="__w6" localSheetId="45">Scheduled_Payment+Extra_Payment</definedName>
    <definedName name="__w6" localSheetId="46">Scheduled_Payment+Extra_Payment</definedName>
    <definedName name="__w6" localSheetId="74">Scheduled_Payment+Extra_Payment</definedName>
    <definedName name="__w6" localSheetId="90">Scheduled_Payment+Extra_Payment</definedName>
    <definedName name="__w6" localSheetId="92">Scheduled_Payment+Extra_Payment</definedName>
    <definedName name="__w6" localSheetId="113">Scheduled_Payment+Extra_Payment</definedName>
    <definedName name="__w6" localSheetId="114">Scheduled_Payment+Extra_Payment</definedName>
    <definedName name="__w6" localSheetId="115">Scheduled_Payment+Extra_Payment</definedName>
    <definedName name="__w6" localSheetId="116">Scheduled_Payment+Extra_Payment</definedName>
    <definedName name="__w6" localSheetId="117">Scheduled_Payment+Extra_Payment</definedName>
    <definedName name="__w6" localSheetId="118">Scheduled_Payment+Extra_Payment</definedName>
    <definedName name="__w6" localSheetId="119">Scheduled_Payment+Extra_Payment</definedName>
    <definedName name="__w6" localSheetId="120">Scheduled_Payment+Extra_Payment</definedName>
    <definedName name="__w6" localSheetId="121">Scheduled_Payment+Extra_Payment</definedName>
    <definedName name="__w6" localSheetId="131">Scheduled_Payment+Extra_Payment</definedName>
    <definedName name="__w6" localSheetId="134">Scheduled_Payment+Extra_Payment</definedName>
    <definedName name="__w6" localSheetId="141">Scheduled_Payment+Extra_Payment</definedName>
    <definedName name="__w6" localSheetId="142">Scheduled_Payment+Extra_Payment</definedName>
    <definedName name="__w6" localSheetId="149">Scheduled_Payment+Extra_Payment</definedName>
    <definedName name="__w6" localSheetId="150">Scheduled_Payment+Extra_Payment</definedName>
    <definedName name="__w6" localSheetId="151">Scheduled_Payment+Extra_Payment</definedName>
    <definedName name="__w6" localSheetId="125">Scheduled_Payment+Extra_Payment</definedName>
    <definedName name="__w6" localSheetId="129">Scheduled_Payment+Extra_Payment</definedName>
    <definedName name="__w6" localSheetId="130">Scheduled_Payment+Extra_Payment</definedName>
    <definedName name="__w6">Scheduled_Payment+Extra_Payment</definedName>
    <definedName name="__w7" localSheetId="14">#REF!</definedName>
    <definedName name="__w7" localSheetId="19">#REF!</definedName>
    <definedName name="__w7" localSheetId="20">#REF!</definedName>
    <definedName name="__w7" localSheetId="33">#REF!</definedName>
    <definedName name="__w7" localSheetId="34">#REF!</definedName>
    <definedName name="__w7">#REF!</definedName>
    <definedName name="__x1" localSheetId="14">{"TAB1",#N/A,TRUE,"GENERAL";"TAB2",#N/A,TRUE,"GENERAL";"TAB3",#N/A,TRUE,"GENERAL";"TAB4",#N/A,TRUE,"GENERAL";"TAB5",#N/A,TRUE,"GENERAL"}</definedName>
    <definedName name="__x1" localSheetId="19">{"TAB1",#N/A,TRUE,"GENERAL";"TAB2",#N/A,TRUE,"GENERAL";"TAB3",#N/A,TRUE,"GENERAL";"TAB4",#N/A,TRUE,"GENERAL";"TAB5",#N/A,TRUE,"GENERAL"}</definedName>
    <definedName name="__x1" localSheetId="20">{"TAB1",#N/A,TRUE,"GENERAL";"TAB2",#N/A,TRUE,"GENERAL";"TAB3",#N/A,TRUE,"GENERAL";"TAB4",#N/A,TRUE,"GENERAL";"TAB5",#N/A,TRUE,"GENERAL"}</definedName>
    <definedName name="__x1" localSheetId="25">{"TAB1",#N/A,TRUE,"GENERAL";"TAB2",#N/A,TRUE,"GENERAL";"TAB3",#N/A,TRUE,"GENERAL";"TAB4",#N/A,TRUE,"GENERAL";"TAB5",#N/A,TRUE,"GENERAL"}</definedName>
    <definedName name="__x1" localSheetId="33">{"TAB1",#N/A,TRUE,"GENERAL";"TAB2",#N/A,TRUE,"GENERAL";"TAB3",#N/A,TRUE,"GENERAL";"TAB4",#N/A,TRUE,"GENERAL";"TAB5",#N/A,TRUE,"GENERAL"}</definedName>
    <definedName name="__x1" localSheetId="34">{"TAB1",#N/A,TRUE,"GENERAL";"TAB2",#N/A,TRUE,"GENERAL";"TAB3",#N/A,TRUE,"GENERAL";"TAB4",#N/A,TRUE,"GENERAL";"TAB5",#N/A,TRUE,"GENERAL"}</definedName>
    <definedName name="__x1">{"TAB1",#N/A,TRUE,"GENERAL";"TAB2",#N/A,TRUE,"GENERAL";"TAB3",#N/A,TRUE,"GENERAL";"TAB4",#N/A,TRUE,"GENERAL";"TAB5",#N/A,TRUE,"GENERAL"}</definedName>
    <definedName name="__x2" localSheetId="14">{"via1",#N/A,TRUE,"general";"via2",#N/A,TRUE,"general";"via3",#N/A,TRUE,"general"}</definedName>
    <definedName name="__x2" localSheetId="19">{"via1",#N/A,TRUE,"general";"via2",#N/A,TRUE,"general";"via3",#N/A,TRUE,"general"}</definedName>
    <definedName name="__x2" localSheetId="20">{"via1",#N/A,TRUE,"general";"via2",#N/A,TRUE,"general";"via3",#N/A,TRUE,"general"}</definedName>
    <definedName name="__x2" localSheetId="25">{"via1",#N/A,TRUE,"general";"via2",#N/A,TRUE,"general";"via3",#N/A,TRUE,"general"}</definedName>
    <definedName name="__x2" localSheetId="33">{"via1",#N/A,TRUE,"general";"via2",#N/A,TRUE,"general";"via3",#N/A,TRUE,"general"}</definedName>
    <definedName name="__x2" localSheetId="34">{"via1",#N/A,TRUE,"general";"via2",#N/A,TRUE,"general";"via3",#N/A,TRUE,"general"}</definedName>
    <definedName name="__x2">{"via1",#N/A,TRUE,"general";"via2",#N/A,TRUE,"general";"via3",#N/A,TRUE,"general"}</definedName>
    <definedName name="__x3" localSheetId="14">{"via1",#N/A,TRUE,"general";"via2",#N/A,TRUE,"general";"via3",#N/A,TRUE,"general"}</definedName>
    <definedName name="__x3" localSheetId="19">{"via1",#N/A,TRUE,"general";"via2",#N/A,TRUE,"general";"via3",#N/A,TRUE,"general"}</definedName>
    <definedName name="__x3" localSheetId="20">{"via1",#N/A,TRUE,"general";"via2",#N/A,TRUE,"general";"via3",#N/A,TRUE,"general"}</definedName>
    <definedName name="__x3" localSheetId="25">{"via1",#N/A,TRUE,"general";"via2",#N/A,TRUE,"general";"via3",#N/A,TRUE,"general"}</definedName>
    <definedName name="__x3" localSheetId="33">{"via1",#N/A,TRUE,"general";"via2",#N/A,TRUE,"general";"via3",#N/A,TRUE,"general"}</definedName>
    <definedName name="__x3" localSheetId="34">{"via1",#N/A,TRUE,"general";"via2",#N/A,TRUE,"general";"via3",#N/A,TRUE,"general"}</definedName>
    <definedName name="__x3">{"via1",#N/A,TRUE,"general";"via2",#N/A,TRUE,"general";"via3",#N/A,TRUE,"general"}</definedName>
    <definedName name="__x4" localSheetId="14">{"via1",#N/A,TRUE,"general";"via2",#N/A,TRUE,"general";"via3",#N/A,TRUE,"general"}</definedName>
    <definedName name="__x4" localSheetId="19">{"via1",#N/A,TRUE,"general";"via2",#N/A,TRUE,"general";"via3",#N/A,TRUE,"general"}</definedName>
    <definedName name="__x4" localSheetId="20">{"via1",#N/A,TRUE,"general";"via2",#N/A,TRUE,"general";"via3",#N/A,TRUE,"general"}</definedName>
    <definedName name="__x4" localSheetId="25">{"via1",#N/A,TRUE,"general";"via2",#N/A,TRUE,"general";"via3",#N/A,TRUE,"general"}</definedName>
    <definedName name="__x4" localSheetId="33">{"via1",#N/A,TRUE,"general";"via2",#N/A,TRUE,"general";"via3",#N/A,TRUE,"general"}</definedName>
    <definedName name="__x4" localSheetId="34">{"via1",#N/A,TRUE,"general";"via2",#N/A,TRUE,"general";"via3",#N/A,TRUE,"general"}</definedName>
    <definedName name="__x4">{"via1",#N/A,TRUE,"general";"via2",#N/A,TRUE,"general";"via3",#N/A,TRUE,"general"}</definedName>
    <definedName name="__x5" localSheetId="14">{"TAB1",#N/A,TRUE,"GENERAL";"TAB2",#N/A,TRUE,"GENERAL";"TAB3",#N/A,TRUE,"GENERAL";"TAB4",#N/A,TRUE,"GENERAL";"TAB5",#N/A,TRUE,"GENERAL"}</definedName>
    <definedName name="__x5" localSheetId="19">{"TAB1",#N/A,TRUE,"GENERAL";"TAB2",#N/A,TRUE,"GENERAL";"TAB3",#N/A,TRUE,"GENERAL";"TAB4",#N/A,TRUE,"GENERAL";"TAB5",#N/A,TRUE,"GENERAL"}</definedName>
    <definedName name="__x5" localSheetId="20">{"TAB1",#N/A,TRUE,"GENERAL";"TAB2",#N/A,TRUE,"GENERAL";"TAB3",#N/A,TRUE,"GENERAL";"TAB4",#N/A,TRUE,"GENERAL";"TAB5",#N/A,TRUE,"GENERAL"}</definedName>
    <definedName name="__x5" localSheetId="25">{"TAB1",#N/A,TRUE,"GENERAL";"TAB2",#N/A,TRUE,"GENERAL";"TAB3",#N/A,TRUE,"GENERAL";"TAB4",#N/A,TRUE,"GENERAL";"TAB5",#N/A,TRUE,"GENERAL"}</definedName>
    <definedName name="__x5" localSheetId="33">{"TAB1",#N/A,TRUE,"GENERAL";"TAB2",#N/A,TRUE,"GENERAL";"TAB3",#N/A,TRUE,"GENERAL";"TAB4",#N/A,TRUE,"GENERAL";"TAB5",#N/A,TRUE,"GENERAL"}</definedName>
    <definedName name="__x5" localSheetId="34">{"TAB1",#N/A,TRUE,"GENERAL";"TAB2",#N/A,TRUE,"GENERAL";"TAB3",#N/A,TRUE,"GENERAL";"TAB4",#N/A,TRUE,"GENERAL";"TAB5",#N/A,TRUE,"GENERAL"}</definedName>
    <definedName name="__x5">{"TAB1",#N/A,TRUE,"GENERAL";"TAB2",#N/A,TRUE,"GENERAL";"TAB3",#N/A,TRUE,"GENERAL";"TAB4",#N/A,TRUE,"GENERAL";"TAB5",#N/A,TRUE,"GENERAL"}</definedName>
    <definedName name="__x6" localSheetId="14">{"TAB1",#N/A,TRUE,"GENERAL";"TAB2",#N/A,TRUE,"GENERAL";"TAB3",#N/A,TRUE,"GENERAL";"TAB4",#N/A,TRUE,"GENERAL";"TAB5",#N/A,TRUE,"GENERAL"}</definedName>
    <definedName name="__x6" localSheetId="19">{"TAB1",#N/A,TRUE,"GENERAL";"TAB2",#N/A,TRUE,"GENERAL";"TAB3",#N/A,TRUE,"GENERAL";"TAB4",#N/A,TRUE,"GENERAL";"TAB5",#N/A,TRUE,"GENERAL"}</definedName>
    <definedName name="__x6" localSheetId="20">{"TAB1",#N/A,TRUE,"GENERAL";"TAB2",#N/A,TRUE,"GENERAL";"TAB3",#N/A,TRUE,"GENERAL";"TAB4",#N/A,TRUE,"GENERAL";"TAB5",#N/A,TRUE,"GENERAL"}</definedName>
    <definedName name="__x6" localSheetId="25">{"TAB1",#N/A,TRUE,"GENERAL";"TAB2",#N/A,TRUE,"GENERAL";"TAB3",#N/A,TRUE,"GENERAL";"TAB4",#N/A,TRUE,"GENERAL";"TAB5",#N/A,TRUE,"GENERAL"}</definedName>
    <definedName name="__x6" localSheetId="33">{"TAB1",#N/A,TRUE,"GENERAL";"TAB2",#N/A,TRUE,"GENERAL";"TAB3",#N/A,TRUE,"GENERAL";"TAB4",#N/A,TRUE,"GENERAL";"TAB5",#N/A,TRUE,"GENERAL"}</definedName>
    <definedName name="__x6" localSheetId="34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 localSheetId="14">{"TAB1",#N/A,TRUE,"GENERAL";"TAB2",#N/A,TRUE,"GENERAL";"TAB3",#N/A,TRUE,"GENERAL";"TAB4",#N/A,TRUE,"GENERAL";"TAB5",#N/A,TRUE,"GENERAL"}</definedName>
    <definedName name="__x7" localSheetId="19">{"TAB1",#N/A,TRUE,"GENERAL";"TAB2",#N/A,TRUE,"GENERAL";"TAB3",#N/A,TRUE,"GENERAL";"TAB4",#N/A,TRUE,"GENERAL";"TAB5",#N/A,TRUE,"GENERAL"}</definedName>
    <definedName name="__x7" localSheetId="20">{"TAB1",#N/A,TRUE,"GENERAL";"TAB2",#N/A,TRUE,"GENERAL";"TAB3",#N/A,TRUE,"GENERAL";"TAB4",#N/A,TRUE,"GENERAL";"TAB5",#N/A,TRUE,"GENERAL"}</definedName>
    <definedName name="__x7" localSheetId="25">{"TAB1",#N/A,TRUE,"GENERAL";"TAB2",#N/A,TRUE,"GENERAL";"TAB3",#N/A,TRUE,"GENERAL";"TAB4",#N/A,TRUE,"GENERAL";"TAB5",#N/A,TRUE,"GENERAL"}</definedName>
    <definedName name="__x7" localSheetId="33">{"TAB1",#N/A,TRUE,"GENERAL";"TAB2",#N/A,TRUE,"GENERAL";"TAB3",#N/A,TRUE,"GENERAL";"TAB4",#N/A,TRUE,"GENERAL";"TAB5",#N/A,TRUE,"GENERAL"}</definedName>
    <definedName name="__x7" localSheetId="34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 localSheetId="14">{"via1",#N/A,TRUE,"general";"via2",#N/A,TRUE,"general";"via3",#N/A,TRUE,"general"}</definedName>
    <definedName name="__x8" localSheetId="19">{"via1",#N/A,TRUE,"general";"via2",#N/A,TRUE,"general";"via3",#N/A,TRUE,"general"}</definedName>
    <definedName name="__x8" localSheetId="20">{"via1",#N/A,TRUE,"general";"via2",#N/A,TRUE,"general";"via3",#N/A,TRUE,"general"}</definedName>
    <definedName name="__x8" localSheetId="25">{"via1",#N/A,TRUE,"general";"via2",#N/A,TRUE,"general";"via3",#N/A,TRUE,"general"}</definedName>
    <definedName name="__x8" localSheetId="33">{"via1",#N/A,TRUE,"general";"via2",#N/A,TRUE,"general";"via3",#N/A,TRUE,"general"}</definedName>
    <definedName name="__x8" localSheetId="34">{"via1",#N/A,TRUE,"general";"via2",#N/A,TRUE,"general";"via3",#N/A,TRUE,"general"}</definedName>
    <definedName name="__x8">{"via1",#N/A,TRUE,"general";"via2",#N/A,TRUE,"general";"via3",#N/A,TRUE,"general"}</definedName>
    <definedName name="__x9" localSheetId="14">{"TAB1",#N/A,TRUE,"GENERAL";"TAB2",#N/A,TRUE,"GENERAL";"TAB3",#N/A,TRUE,"GENERAL";"TAB4",#N/A,TRUE,"GENERAL";"TAB5",#N/A,TRUE,"GENERAL"}</definedName>
    <definedName name="__x9" localSheetId="19">{"TAB1",#N/A,TRUE,"GENERAL";"TAB2",#N/A,TRUE,"GENERAL";"TAB3",#N/A,TRUE,"GENERAL";"TAB4",#N/A,TRUE,"GENERAL";"TAB5",#N/A,TRUE,"GENERAL"}</definedName>
    <definedName name="__x9" localSheetId="20">{"TAB1",#N/A,TRUE,"GENERAL";"TAB2",#N/A,TRUE,"GENERAL";"TAB3",#N/A,TRUE,"GENERAL";"TAB4",#N/A,TRUE,"GENERAL";"TAB5",#N/A,TRUE,"GENERAL"}</definedName>
    <definedName name="__x9" localSheetId="25">{"TAB1",#N/A,TRUE,"GENERAL";"TAB2",#N/A,TRUE,"GENERAL";"TAB3",#N/A,TRUE,"GENERAL";"TAB4",#N/A,TRUE,"GENERAL";"TAB5",#N/A,TRUE,"GENERAL"}</definedName>
    <definedName name="__x9" localSheetId="33">{"TAB1",#N/A,TRUE,"GENERAL";"TAB2",#N/A,TRUE,"GENERAL";"TAB3",#N/A,TRUE,"GENERAL";"TAB4",#N/A,TRUE,"GENERAL";"TAB5",#N/A,TRUE,"GENERAL"}</definedName>
    <definedName name="__x9" localSheetId="34">{"TAB1",#N/A,TRUE,"GENERAL";"TAB2",#N/A,TRUE,"GENERAL";"TAB3",#N/A,TRUE,"GENERAL";"TAB4",#N/A,TRUE,"GENERAL";"TAB5",#N/A,TRUE,"GENERAL"}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 localSheetId="14">{"TAB1",#N/A,TRUE,"GENERAL";"TAB2",#N/A,TRUE,"GENERAL";"TAB3",#N/A,TRUE,"GENERAL";"TAB4",#N/A,TRUE,"GENERAL";"TAB5",#N/A,TRUE,"GENERAL"}</definedName>
    <definedName name="__y2" localSheetId="19">{"TAB1",#N/A,TRUE,"GENERAL";"TAB2",#N/A,TRUE,"GENERAL";"TAB3",#N/A,TRUE,"GENERAL";"TAB4",#N/A,TRUE,"GENERAL";"TAB5",#N/A,TRUE,"GENERAL"}</definedName>
    <definedName name="__y2" localSheetId="20">{"TAB1",#N/A,TRUE,"GENERAL";"TAB2",#N/A,TRUE,"GENERAL";"TAB3",#N/A,TRUE,"GENERAL";"TAB4",#N/A,TRUE,"GENERAL";"TAB5",#N/A,TRUE,"GENERAL"}</definedName>
    <definedName name="__y2" localSheetId="25">{"TAB1",#N/A,TRUE,"GENERAL";"TAB2",#N/A,TRUE,"GENERAL";"TAB3",#N/A,TRUE,"GENERAL";"TAB4",#N/A,TRUE,"GENERAL";"TAB5",#N/A,TRUE,"GENERAL"}</definedName>
    <definedName name="__y2" localSheetId="33">{"TAB1",#N/A,TRUE,"GENERAL";"TAB2",#N/A,TRUE,"GENERAL";"TAB3",#N/A,TRUE,"GENERAL";"TAB4",#N/A,TRUE,"GENERAL";"TAB5",#N/A,TRUE,"GENERAL"}</definedName>
    <definedName name="__y2" localSheetId="34">{"TAB1",#N/A,TRUE,"GENERAL";"TAB2",#N/A,TRUE,"GENERAL";"TAB3",#N/A,TRUE,"GENERAL";"TAB4",#N/A,TRUE,"GENERAL";"TAB5",#N/A,TRUE,"GENERAL"}</definedName>
    <definedName name="__y2">{"TAB1",#N/A,TRUE,"GENERAL";"TAB2",#N/A,TRUE,"GENERAL";"TAB3",#N/A,TRUE,"GENERAL";"TAB4",#N/A,TRUE,"GENERAL";"TAB5",#N/A,TRUE,"GENERAL"}</definedName>
    <definedName name="__y3" localSheetId="14">{"via1",#N/A,TRUE,"general";"via2",#N/A,TRUE,"general";"via3",#N/A,TRUE,"general"}</definedName>
    <definedName name="__y3" localSheetId="19">{"via1",#N/A,TRUE,"general";"via2",#N/A,TRUE,"general";"via3",#N/A,TRUE,"general"}</definedName>
    <definedName name="__y3" localSheetId="20">{"via1",#N/A,TRUE,"general";"via2",#N/A,TRUE,"general";"via3",#N/A,TRUE,"general"}</definedName>
    <definedName name="__y3" localSheetId="25">{"via1",#N/A,TRUE,"general";"via2",#N/A,TRUE,"general";"via3",#N/A,TRUE,"general"}</definedName>
    <definedName name="__y3" localSheetId="33">{"via1",#N/A,TRUE,"general";"via2",#N/A,TRUE,"general";"via3",#N/A,TRUE,"general"}</definedName>
    <definedName name="__y3" localSheetId="34">{"via1",#N/A,TRUE,"general";"via2",#N/A,TRUE,"general";"via3",#N/A,TRUE,"general"}</definedName>
    <definedName name="__y3">{"via1",#N/A,TRUE,"general";"via2",#N/A,TRUE,"general";"via3",#N/A,TRUE,"general"}</definedName>
    <definedName name="__y4" localSheetId="14">{"via1",#N/A,TRUE,"general";"via2",#N/A,TRUE,"general";"via3",#N/A,TRUE,"general"}</definedName>
    <definedName name="__y4" localSheetId="19">{"via1",#N/A,TRUE,"general";"via2",#N/A,TRUE,"general";"via3",#N/A,TRUE,"general"}</definedName>
    <definedName name="__y4" localSheetId="20">{"via1",#N/A,TRUE,"general";"via2",#N/A,TRUE,"general";"via3",#N/A,TRUE,"general"}</definedName>
    <definedName name="__y4" localSheetId="25">{"via1",#N/A,TRUE,"general";"via2",#N/A,TRUE,"general";"via3",#N/A,TRUE,"general"}</definedName>
    <definedName name="__y4" localSheetId="33">{"via1",#N/A,TRUE,"general";"via2",#N/A,TRUE,"general";"via3",#N/A,TRUE,"general"}</definedName>
    <definedName name="__y4" localSheetId="34">{"via1",#N/A,TRUE,"general";"via2",#N/A,TRUE,"general";"via3",#N/A,TRUE,"general"}</definedName>
    <definedName name="__y4">{"via1",#N/A,TRUE,"general";"via2",#N/A,TRUE,"general";"via3",#N/A,TRUE,"general"}</definedName>
    <definedName name="__y5" localSheetId="14">{"TAB1",#N/A,TRUE,"GENERAL";"TAB2",#N/A,TRUE,"GENERAL";"TAB3",#N/A,TRUE,"GENERAL";"TAB4",#N/A,TRUE,"GENERAL";"TAB5",#N/A,TRUE,"GENERAL"}</definedName>
    <definedName name="__y5" localSheetId="19">{"TAB1",#N/A,TRUE,"GENERAL";"TAB2",#N/A,TRUE,"GENERAL";"TAB3",#N/A,TRUE,"GENERAL";"TAB4",#N/A,TRUE,"GENERAL";"TAB5",#N/A,TRUE,"GENERAL"}</definedName>
    <definedName name="__y5" localSheetId="20">{"TAB1",#N/A,TRUE,"GENERAL";"TAB2",#N/A,TRUE,"GENERAL";"TAB3",#N/A,TRUE,"GENERAL";"TAB4",#N/A,TRUE,"GENERAL";"TAB5",#N/A,TRUE,"GENERAL"}</definedName>
    <definedName name="__y5" localSheetId="25">{"TAB1",#N/A,TRUE,"GENERAL";"TAB2",#N/A,TRUE,"GENERAL";"TAB3",#N/A,TRUE,"GENERAL";"TAB4",#N/A,TRUE,"GENERAL";"TAB5",#N/A,TRUE,"GENERAL"}</definedName>
    <definedName name="__y5" localSheetId="33">{"TAB1",#N/A,TRUE,"GENERAL";"TAB2",#N/A,TRUE,"GENERAL";"TAB3",#N/A,TRUE,"GENERAL";"TAB4",#N/A,TRUE,"GENERAL";"TAB5",#N/A,TRUE,"GENERAL"}</definedName>
    <definedName name="__y5" localSheetId="34">{"TAB1",#N/A,TRUE,"GENERAL";"TAB2",#N/A,TRUE,"GENERAL";"TAB3",#N/A,TRUE,"GENERAL";"TAB4",#N/A,TRUE,"GENERAL";"TAB5",#N/A,TRUE,"GENERAL"}</definedName>
    <definedName name="__y5">{"TAB1",#N/A,TRUE,"GENERAL";"TAB2",#N/A,TRUE,"GENERAL";"TAB3",#N/A,TRUE,"GENERAL";"TAB4",#N/A,TRUE,"GENERAL";"TAB5",#N/A,TRUE,"GENERAL"}</definedName>
    <definedName name="__y6" localSheetId="14">{"via1",#N/A,TRUE,"general";"via2",#N/A,TRUE,"general";"via3",#N/A,TRUE,"general"}</definedName>
    <definedName name="__y6" localSheetId="19">{"via1",#N/A,TRUE,"general";"via2",#N/A,TRUE,"general";"via3",#N/A,TRUE,"general"}</definedName>
    <definedName name="__y6" localSheetId="20">{"via1",#N/A,TRUE,"general";"via2",#N/A,TRUE,"general";"via3",#N/A,TRUE,"general"}</definedName>
    <definedName name="__y6" localSheetId="25">{"via1",#N/A,TRUE,"general";"via2",#N/A,TRUE,"general";"via3",#N/A,TRUE,"general"}</definedName>
    <definedName name="__y6" localSheetId="33">{"via1",#N/A,TRUE,"general";"via2",#N/A,TRUE,"general";"via3",#N/A,TRUE,"general"}</definedName>
    <definedName name="__y6" localSheetId="34">{"via1",#N/A,TRUE,"general";"via2",#N/A,TRUE,"general";"via3",#N/A,TRUE,"general"}</definedName>
    <definedName name="__y6">{"via1",#N/A,TRUE,"general";"via2",#N/A,TRUE,"general";"via3",#N/A,TRUE,"general"}</definedName>
    <definedName name="__y7" localSheetId="14">{"via1",#N/A,TRUE,"general";"via2",#N/A,TRUE,"general";"via3",#N/A,TRUE,"general"}</definedName>
    <definedName name="__y7" localSheetId="19">{"via1",#N/A,TRUE,"general";"via2",#N/A,TRUE,"general";"via3",#N/A,TRUE,"general"}</definedName>
    <definedName name="__y7" localSheetId="20">{"via1",#N/A,TRUE,"general";"via2",#N/A,TRUE,"general";"via3",#N/A,TRUE,"general"}</definedName>
    <definedName name="__y7" localSheetId="25">{"via1",#N/A,TRUE,"general";"via2",#N/A,TRUE,"general";"via3",#N/A,TRUE,"general"}</definedName>
    <definedName name="__y7" localSheetId="33">{"via1",#N/A,TRUE,"general";"via2",#N/A,TRUE,"general";"via3",#N/A,TRUE,"general"}</definedName>
    <definedName name="__y7" localSheetId="34">{"via1",#N/A,TRUE,"general";"via2",#N/A,TRUE,"general";"via3",#N/A,TRUE,"general"}</definedName>
    <definedName name="__y7">{"via1",#N/A,TRUE,"general";"via2",#N/A,TRUE,"general";"via3",#N/A,TRUE,"general"}</definedName>
    <definedName name="__y8" localSheetId="14">{"via1",#N/A,TRUE,"general";"via2",#N/A,TRUE,"general";"via3",#N/A,TRUE,"general"}</definedName>
    <definedName name="__y8" localSheetId="19">{"via1",#N/A,TRUE,"general";"via2",#N/A,TRUE,"general";"via3",#N/A,TRUE,"general"}</definedName>
    <definedName name="__y8" localSheetId="20">{"via1",#N/A,TRUE,"general";"via2",#N/A,TRUE,"general";"via3",#N/A,TRUE,"general"}</definedName>
    <definedName name="__y8" localSheetId="25">{"via1",#N/A,TRUE,"general";"via2",#N/A,TRUE,"general";"via3",#N/A,TRUE,"general"}</definedName>
    <definedName name="__y8" localSheetId="33">{"via1",#N/A,TRUE,"general";"via2",#N/A,TRUE,"general";"via3",#N/A,TRUE,"general"}</definedName>
    <definedName name="__y8" localSheetId="34">{"via1",#N/A,TRUE,"general";"via2",#N/A,TRUE,"general";"via3",#N/A,TRUE,"general"}</definedName>
    <definedName name="__y8">{"via1",#N/A,TRUE,"general";"via2",#N/A,TRUE,"general";"via3",#N/A,TRUE,"general"}</definedName>
    <definedName name="__y9" localSheetId="14">{"TAB1",#N/A,TRUE,"GENERAL";"TAB2",#N/A,TRUE,"GENERAL";"TAB3",#N/A,TRUE,"GENERAL";"TAB4",#N/A,TRUE,"GENERAL";"TAB5",#N/A,TRUE,"GENERAL"}</definedName>
    <definedName name="__y9" localSheetId="19">{"TAB1",#N/A,TRUE,"GENERAL";"TAB2",#N/A,TRUE,"GENERAL";"TAB3",#N/A,TRUE,"GENERAL";"TAB4",#N/A,TRUE,"GENERAL";"TAB5",#N/A,TRUE,"GENERAL"}</definedName>
    <definedName name="__y9" localSheetId="20">{"TAB1",#N/A,TRUE,"GENERAL";"TAB2",#N/A,TRUE,"GENERAL";"TAB3",#N/A,TRUE,"GENERAL";"TAB4",#N/A,TRUE,"GENERAL";"TAB5",#N/A,TRUE,"GENERAL"}</definedName>
    <definedName name="__y9" localSheetId="25">{"TAB1",#N/A,TRUE,"GENERAL";"TAB2",#N/A,TRUE,"GENERAL";"TAB3",#N/A,TRUE,"GENERAL";"TAB4",#N/A,TRUE,"GENERAL";"TAB5",#N/A,TRUE,"GENERAL"}</definedName>
    <definedName name="__y9" localSheetId="33">{"TAB1",#N/A,TRUE,"GENERAL";"TAB2",#N/A,TRUE,"GENERAL";"TAB3",#N/A,TRUE,"GENERAL";"TAB4",#N/A,TRUE,"GENERAL";"TAB5",#N/A,TRUE,"GENERAL"}</definedName>
    <definedName name="__y9" localSheetId="34">{"TAB1",#N/A,TRUE,"GENERAL";"TAB2",#N/A,TRUE,"GENERAL";"TAB3",#N/A,TRUE,"GENERAL";"TAB4",#N/A,TRUE,"GENERAL";"TAB5",#N/A,TRUE,"GENERAL"}</definedName>
    <definedName name="__y9">{"TAB1",#N/A,TRUE,"GENERAL";"TAB2",#N/A,TRUE,"GENERAL";"TAB3",#N/A,TRUE,"GENERAL";"TAB4",#N/A,TRUE,"GENERAL";"TAB5",#N/A,TRUE,"GENERAL"}</definedName>
    <definedName name="__z1" localSheetId="14">{"TAB1",#N/A,TRUE,"GENERAL";"TAB2",#N/A,TRUE,"GENERAL";"TAB3",#N/A,TRUE,"GENERAL";"TAB4",#N/A,TRUE,"GENERAL";"TAB5",#N/A,TRUE,"GENERAL"}</definedName>
    <definedName name="__z1" localSheetId="19">{"TAB1",#N/A,TRUE,"GENERAL";"TAB2",#N/A,TRUE,"GENERAL";"TAB3",#N/A,TRUE,"GENERAL";"TAB4",#N/A,TRUE,"GENERAL";"TAB5",#N/A,TRUE,"GENERAL"}</definedName>
    <definedName name="__z1" localSheetId="20">{"TAB1",#N/A,TRUE,"GENERAL";"TAB2",#N/A,TRUE,"GENERAL";"TAB3",#N/A,TRUE,"GENERAL";"TAB4",#N/A,TRUE,"GENERAL";"TAB5",#N/A,TRUE,"GENERAL"}</definedName>
    <definedName name="__z1" localSheetId="25">{"TAB1",#N/A,TRUE,"GENERAL";"TAB2",#N/A,TRUE,"GENERAL";"TAB3",#N/A,TRUE,"GENERAL";"TAB4",#N/A,TRUE,"GENERAL";"TAB5",#N/A,TRUE,"GENERAL"}</definedName>
    <definedName name="__z1" localSheetId="33">{"TAB1",#N/A,TRUE,"GENERAL";"TAB2",#N/A,TRUE,"GENERAL";"TAB3",#N/A,TRUE,"GENERAL";"TAB4",#N/A,TRUE,"GENERAL";"TAB5",#N/A,TRUE,"GENERAL"}</definedName>
    <definedName name="__z1" localSheetId="34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 localSheetId="14">{"via1",#N/A,TRUE,"general";"via2",#N/A,TRUE,"general";"via3",#N/A,TRUE,"general"}</definedName>
    <definedName name="__z2" localSheetId="19">{"via1",#N/A,TRUE,"general";"via2",#N/A,TRUE,"general";"via3",#N/A,TRUE,"general"}</definedName>
    <definedName name="__z2" localSheetId="20">{"via1",#N/A,TRUE,"general";"via2",#N/A,TRUE,"general";"via3",#N/A,TRUE,"general"}</definedName>
    <definedName name="__z2" localSheetId="25">{"via1",#N/A,TRUE,"general";"via2",#N/A,TRUE,"general";"via3",#N/A,TRUE,"general"}</definedName>
    <definedName name="__z2" localSheetId="33">{"via1",#N/A,TRUE,"general";"via2",#N/A,TRUE,"general";"via3",#N/A,TRUE,"general"}</definedName>
    <definedName name="__z2" localSheetId="34">{"via1",#N/A,TRUE,"general";"via2",#N/A,TRUE,"general";"via3",#N/A,TRUE,"general"}</definedName>
    <definedName name="__z2">{"via1",#N/A,TRUE,"general";"via2",#N/A,TRUE,"general";"via3",#N/A,TRUE,"general"}</definedName>
    <definedName name="__z3" localSheetId="14">{"via1",#N/A,TRUE,"general";"via2",#N/A,TRUE,"general";"via3",#N/A,TRUE,"general"}</definedName>
    <definedName name="__z3" localSheetId="19">{"via1",#N/A,TRUE,"general";"via2",#N/A,TRUE,"general";"via3",#N/A,TRUE,"general"}</definedName>
    <definedName name="__z3" localSheetId="20">{"via1",#N/A,TRUE,"general";"via2",#N/A,TRUE,"general";"via3",#N/A,TRUE,"general"}</definedName>
    <definedName name="__z3" localSheetId="25">{"via1",#N/A,TRUE,"general";"via2",#N/A,TRUE,"general";"via3",#N/A,TRUE,"general"}</definedName>
    <definedName name="__z3" localSheetId="33">{"via1",#N/A,TRUE,"general";"via2",#N/A,TRUE,"general";"via3",#N/A,TRUE,"general"}</definedName>
    <definedName name="__z3" localSheetId="34">{"via1",#N/A,TRUE,"general";"via2",#N/A,TRUE,"general";"via3",#N/A,TRUE,"general"}</definedName>
    <definedName name="__z3">{"via1",#N/A,TRUE,"general";"via2",#N/A,TRUE,"general";"via3",#N/A,TRUE,"general"}</definedName>
    <definedName name="__z4" localSheetId="14">{"TAB1",#N/A,TRUE,"GENERAL";"TAB2",#N/A,TRUE,"GENERAL";"TAB3",#N/A,TRUE,"GENERAL";"TAB4",#N/A,TRUE,"GENERAL";"TAB5",#N/A,TRUE,"GENERAL"}</definedName>
    <definedName name="__z4" localSheetId="19">{"TAB1",#N/A,TRUE,"GENERAL";"TAB2",#N/A,TRUE,"GENERAL";"TAB3",#N/A,TRUE,"GENERAL";"TAB4",#N/A,TRUE,"GENERAL";"TAB5",#N/A,TRUE,"GENERAL"}</definedName>
    <definedName name="__z4" localSheetId="20">{"TAB1",#N/A,TRUE,"GENERAL";"TAB2",#N/A,TRUE,"GENERAL";"TAB3",#N/A,TRUE,"GENERAL";"TAB4",#N/A,TRUE,"GENERAL";"TAB5",#N/A,TRUE,"GENERAL"}</definedName>
    <definedName name="__z4" localSheetId="25">{"TAB1",#N/A,TRUE,"GENERAL";"TAB2",#N/A,TRUE,"GENERAL";"TAB3",#N/A,TRUE,"GENERAL";"TAB4",#N/A,TRUE,"GENERAL";"TAB5",#N/A,TRUE,"GENERAL"}</definedName>
    <definedName name="__z4" localSheetId="33">{"TAB1",#N/A,TRUE,"GENERAL";"TAB2",#N/A,TRUE,"GENERAL";"TAB3",#N/A,TRUE,"GENERAL";"TAB4",#N/A,TRUE,"GENERAL";"TAB5",#N/A,TRUE,"GENERAL"}</definedName>
    <definedName name="__z4" localSheetId="34">{"TAB1",#N/A,TRUE,"GENERAL";"TAB2",#N/A,TRUE,"GENERAL";"TAB3",#N/A,TRUE,"GENERAL";"TAB4",#N/A,TRUE,"GENERAL";"TAB5",#N/A,TRUE,"GENERAL"}</definedName>
    <definedName name="__z4">{"TAB1",#N/A,TRUE,"GENERAL";"TAB2",#N/A,TRUE,"GENERAL";"TAB3",#N/A,TRUE,"GENERAL";"TAB4",#N/A,TRUE,"GENERAL";"TAB5",#N/A,TRUE,"GENERAL"}</definedName>
    <definedName name="__z5" localSheetId="14">{"via1",#N/A,TRUE,"general";"via2",#N/A,TRUE,"general";"via3",#N/A,TRUE,"general"}</definedName>
    <definedName name="__z5" localSheetId="19">{"via1",#N/A,TRUE,"general";"via2",#N/A,TRUE,"general";"via3",#N/A,TRUE,"general"}</definedName>
    <definedName name="__z5" localSheetId="20">{"via1",#N/A,TRUE,"general";"via2",#N/A,TRUE,"general";"via3",#N/A,TRUE,"general"}</definedName>
    <definedName name="__z5" localSheetId="25">{"via1",#N/A,TRUE,"general";"via2",#N/A,TRUE,"general";"via3",#N/A,TRUE,"general"}</definedName>
    <definedName name="__z5" localSheetId="33">{"via1",#N/A,TRUE,"general";"via2",#N/A,TRUE,"general";"via3",#N/A,TRUE,"general"}</definedName>
    <definedName name="__z5" localSheetId="34">{"via1",#N/A,TRUE,"general";"via2",#N/A,TRUE,"general";"via3",#N/A,TRUE,"general"}</definedName>
    <definedName name="__z5">{"via1",#N/A,TRUE,"general";"via2",#N/A,TRUE,"general";"via3",#N/A,TRUE,"general"}</definedName>
    <definedName name="__z6" localSheetId="14">{"TAB1",#N/A,TRUE,"GENERAL";"TAB2",#N/A,TRUE,"GENERAL";"TAB3",#N/A,TRUE,"GENERAL";"TAB4",#N/A,TRUE,"GENERAL";"TAB5",#N/A,TRUE,"GENERAL"}</definedName>
    <definedName name="__z6" localSheetId="19">{"TAB1",#N/A,TRUE,"GENERAL";"TAB2",#N/A,TRUE,"GENERAL";"TAB3",#N/A,TRUE,"GENERAL";"TAB4",#N/A,TRUE,"GENERAL";"TAB5",#N/A,TRUE,"GENERAL"}</definedName>
    <definedName name="__z6" localSheetId="20">{"TAB1",#N/A,TRUE,"GENERAL";"TAB2",#N/A,TRUE,"GENERAL";"TAB3",#N/A,TRUE,"GENERAL";"TAB4",#N/A,TRUE,"GENERAL";"TAB5",#N/A,TRUE,"GENERAL"}</definedName>
    <definedName name="__z6" localSheetId="25">{"TAB1",#N/A,TRUE,"GENERAL";"TAB2",#N/A,TRUE,"GENERAL";"TAB3",#N/A,TRUE,"GENERAL";"TAB4",#N/A,TRUE,"GENERAL";"TAB5",#N/A,TRUE,"GENERAL"}</definedName>
    <definedName name="__z6" localSheetId="33">{"TAB1",#N/A,TRUE,"GENERAL";"TAB2",#N/A,TRUE,"GENERAL";"TAB3",#N/A,TRUE,"GENERAL";"TAB4",#N/A,TRUE,"GENERAL";"TAB5",#N/A,TRUE,"GENERAL"}</definedName>
    <definedName name="__z6" localSheetId="34">{"TAB1",#N/A,TRUE,"GENERAL";"TAB2",#N/A,TRUE,"GENERAL";"TAB3",#N/A,TRUE,"GENERAL";"TAB4",#N/A,TRUE,"GENERAL";"TAB5",#N/A,TRUE,"GENERAL"}</definedName>
    <definedName name="__z6">{"TAB1",#N/A,TRUE,"GENERAL";"TAB2",#N/A,TRUE,"GENERAL";"TAB3",#N/A,TRUE,"GENERAL";"TAB4",#N/A,TRUE,"GENERAL";"TAB5",#N/A,TRUE,"GENERAL"}</definedName>
    <definedName name="__z7">#REF!</definedName>
    <definedName name="_04">#REF!</definedName>
    <definedName name="_08_K24_723__A_K55_717.28">#REF!</definedName>
    <definedName name="_09_K61_520_A_K61_144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ne_o10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911A">#REF!</definedName>
    <definedName name="_912A">#REF!</definedName>
    <definedName name="_921A">#REF!</definedName>
    <definedName name="_922A">#REF!</definedName>
    <definedName name="_a1" localSheetId="14">{"TAB1",#N/A,TRUE,"GENERAL";"TAB2",#N/A,TRUE,"GENERAL";"TAB3",#N/A,TRUE,"GENERAL";"TAB4",#N/A,TRUE,"GENERAL";"TAB5",#N/A,TRUE,"GENERAL"}</definedName>
    <definedName name="_a1" localSheetId="19">{"TAB1",#N/A,TRUE,"GENERAL";"TAB2",#N/A,TRUE,"GENERAL";"TAB3",#N/A,TRUE,"GENERAL";"TAB4",#N/A,TRUE,"GENERAL";"TAB5",#N/A,TRUE,"GENERAL"}</definedName>
    <definedName name="_a1" localSheetId="20">{"TAB1",#N/A,TRUE,"GENERAL";"TAB2",#N/A,TRUE,"GENERAL";"TAB3",#N/A,TRUE,"GENERAL";"TAB4",#N/A,TRUE,"GENERAL";"TAB5",#N/A,TRUE,"GENERAL"}</definedName>
    <definedName name="_a1" localSheetId="25">{"TAB1",#N/A,TRUE,"GENERAL";"TAB2",#N/A,TRUE,"GENERAL";"TAB3",#N/A,TRUE,"GENERAL";"TAB4",#N/A,TRUE,"GENERAL";"TAB5",#N/A,TRUE,"GENERAL"}</definedName>
    <definedName name="_a1" localSheetId="33">{"TAB1",#N/A,TRUE,"GENERAL";"TAB2",#N/A,TRUE,"GENERAL";"TAB3",#N/A,TRUE,"GENERAL";"TAB4",#N/A,TRUE,"GENERAL";"TAB5",#N/A,TRUE,"GENERAL"}</definedName>
    <definedName name="_a1" localSheetId="34">{"TAB1",#N/A,TRUE,"GENERAL";"TAB2",#N/A,TRUE,"GENERAL";"TAB3",#N/A,TRUE,"GENERAL";"TAB4",#N/A,TRUE,"GENERAL";"TAB5",#N/A,TRUE,"GENERAL"}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4">{"TAB1",#N/A,TRUE,"GENERAL";"TAB2",#N/A,TRUE,"GENERAL";"TAB3",#N/A,TRUE,"GENERAL";"TAB4",#N/A,TRUE,"GENERAL";"TAB5",#N/A,TRUE,"GENERAL"}</definedName>
    <definedName name="_a3" localSheetId="19">{"TAB1",#N/A,TRUE,"GENERAL";"TAB2",#N/A,TRUE,"GENERAL";"TAB3",#N/A,TRUE,"GENERAL";"TAB4",#N/A,TRUE,"GENERAL";"TAB5",#N/A,TRUE,"GENERAL"}</definedName>
    <definedName name="_a3" localSheetId="20">{"TAB1",#N/A,TRUE,"GENERAL";"TAB2",#N/A,TRUE,"GENERAL";"TAB3",#N/A,TRUE,"GENERAL";"TAB4",#N/A,TRUE,"GENERAL";"TAB5",#N/A,TRUE,"GENERAL"}</definedName>
    <definedName name="_a3" localSheetId="25">{"TAB1",#N/A,TRUE,"GENERAL";"TAB2",#N/A,TRUE,"GENERAL";"TAB3",#N/A,TRUE,"GENERAL";"TAB4",#N/A,TRUE,"GENERAL";"TAB5",#N/A,TRUE,"GENERAL"}</definedName>
    <definedName name="_a3" localSheetId="33">{"TAB1",#N/A,TRUE,"GENERAL";"TAB2",#N/A,TRUE,"GENERAL";"TAB3",#N/A,TRUE,"GENERAL";"TAB4",#N/A,TRUE,"GENERAL";"TAB5",#N/A,TRUE,"GENERAL"}</definedName>
    <definedName name="_a3" localSheetId="34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30000">#REF!</definedName>
    <definedName name="_a4" localSheetId="14">{"via1",#N/A,TRUE,"general";"via2",#N/A,TRUE,"general";"via3",#N/A,TRUE,"general"}</definedName>
    <definedName name="_a4" localSheetId="19">{"via1",#N/A,TRUE,"general";"via2",#N/A,TRUE,"general";"via3",#N/A,TRUE,"general"}</definedName>
    <definedName name="_a4" localSheetId="20">{"via1",#N/A,TRUE,"general";"via2",#N/A,TRUE,"general";"via3",#N/A,TRUE,"general"}</definedName>
    <definedName name="_a4" localSheetId="25">{"via1",#N/A,TRUE,"general";"via2",#N/A,TRUE,"general";"via3",#N/A,TRUE,"general"}</definedName>
    <definedName name="_a4" localSheetId="33">{"via1",#N/A,TRUE,"general";"via2",#N/A,TRUE,"general";"via3",#N/A,TRUE,"general"}</definedName>
    <definedName name="_a4" localSheetId="34">{"via1",#N/A,TRUE,"general";"via2",#N/A,TRUE,"general";"via3",#N/A,TRUE,"general"}</definedName>
    <definedName name="_a4">{"via1",#N/A,TRUE,"general";"via2",#N/A,TRUE,"general";"via3",#N/A,TRUE,"general"}</definedName>
    <definedName name="_a5" localSheetId="14">{"TAB1",#N/A,TRUE,"GENERAL";"TAB2",#N/A,TRUE,"GENERAL";"TAB3",#N/A,TRUE,"GENERAL";"TAB4",#N/A,TRUE,"GENERAL";"TAB5",#N/A,TRUE,"GENERAL"}</definedName>
    <definedName name="_a5" localSheetId="19">{"TAB1",#N/A,TRUE,"GENERAL";"TAB2",#N/A,TRUE,"GENERAL";"TAB3",#N/A,TRUE,"GENERAL";"TAB4",#N/A,TRUE,"GENERAL";"TAB5",#N/A,TRUE,"GENERAL"}</definedName>
    <definedName name="_a5" localSheetId="20">{"TAB1",#N/A,TRUE,"GENERAL";"TAB2",#N/A,TRUE,"GENERAL";"TAB3",#N/A,TRUE,"GENERAL";"TAB4",#N/A,TRUE,"GENERAL";"TAB5",#N/A,TRUE,"GENERAL"}</definedName>
    <definedName name="_a5" localSheetId="25">{"TAB1",#N/A,TRUE,"GENERAL";"TAB2",#N/A,TRUE,"GENERAL";"TAB3",#N/A,TRUE,"GENERAL";"TAB4",#N/A,TRUE,"GENERAL";"TAB5",#N/A,TRUE,"GENERAL"}</definedName>
    <definedName name="_a5" localSheetId="33">{"TAB1",#N/A,TRUE,"GENERAL";"TAB2",#N/A,TRUE,"GENERAL";"TAB3",#N/A,TRUE,"GENERAL";"TAB4",#N/A,TRUE,"GENERAL";"TAB5",#N/A,TRUE,"GENERAL"}</definedName>
    <definedName name="_a5" localSheetId="34">{"TAB1",#N/A,TRUE,"GENERAL";"TAB2",#N/A,TRUE,"GENERAL";"TAB3",#N/A,TRUE,"GENERAL";"TAB4",#N/A,TRUE,"GENERAL";"TAB5",#N/A,TRUE,"GENERAL"}</definedName>
    <definedName name="_a5">{"TAB1",#N/A,TRUE,"GENERAL";"TAB2",#N/A,TRUE,"GENERAL";"TAB3",#N/A,TRUE,"GENERAL";"TAB4",#N/A,TRUE,"GENERAL";"TAB5",#N/A,TRUE,"GENERAL"}</definedName>
    <definedName name="_A559430">#REF!</definedName>
    <definedName name="_a6" localSheetId="14">{"TAB1",#N/A,TRUE,"GENERAL";"TAB2",#N/A,TRUE,"GENERAL";"TAB3",#N/A,TRUE,"GENERAL";"TAB4",#N/A,TRUE,"GENERAL";"TAB5",#N/A,TRUE,"GENERAL"}</definedName>
    <definedName name="_a6" localSheetId="19">{"TAB1",#N/A,TRUE,"GENERAL";"TAB2",#N/A,TRUE,"GENERAL";"TAB3",#N/A,TRUE,"GENERAL";"TAB4",#N/A,TRUE,"GENERAL";"TAB5",#N/A,TRUE,"GENERAL"}</definedName>
    <definedName name="_a6" localSheetId="20">{"TAB1",#N/A,TRUE,"GENERAL";"TAB2",#N/A,TRUE,"GENERAL";"TAB3",#N/A,TRUE,"GENERAL";"TAB4",#N/A,TRUE,"GENERAL";"TAB5",#N/A,TRUE,"GENERAL"}</definedName>
    <definedName name="_a6" localSheetId="25">{"TAB1",#N/A,TRUE,"GENERAL";"TAB2",#N/A,TRUE,"GENERAL";"TAB3",#N/A,TRUE,"GENERAL";"TAB4",#N/A,TRUE,"GENERAL";"TAB5",#N/A,TRUE,"GENERAL"}</definedName>
    <definedName name="_a6" localSheetId="33">{"TAB1",#N/A,TRUE,"GENERAL";"TAB2",#N/A,TRUE,"GENERAL";"TAB3",#N/A,TRUE,"GENERAL";"TAB4",#N/A,TRUE,"GENERAL";"TAB5",#N/A,TRUE,"GENERAL"}</definedName>
    <definedName name="_a6" localSheetId="34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A88">#REF!</definedName>
    <definedName name="_AAA89">#REF!</definedName>
    <definedName name="_AAS1" localSheetId="14" hidden="1">{#N/A,#N/A,TRUE,"INGENIERIA";#N/A,#N/A,TRUE,"COMPRAS";#N/A,#N/A,TRUE,"DIRECCION";#N/A,#N/A,TRUE,"RESUMEN"}</definedName>
    <definedName name="_AAS1" localSheetId="19" hidden="1">{#N/A,#N/A,TRUE,"INGENIERIA";#N/A,#N/A,TRUE,"COMPRAS";#N/A,#N/A,TRUE,"DIRECCION";#N/A,#N/A,TRUE,"RESUMEN"}</definedName>
    <definedName name="_AAS1" localSheetId="20" hidden="1">{#N/A,#N/A,TRUE,"INGENIERIA";#N/A,#N/A,TRUE,"COMPRAS";#N/A,#N/A,TRUE,"DIRECCION";#N/A,#N/A,TRUE,"RESUMEN"}</definedName>
    <definedName name="_AAS1" localSheetId="25" hidden="1">{#N/A,#N/A,TRUE,"INGENIERIA";#N/A,#N/A,TRUE,"COMPRAS";#N/A,#N/A,TRUE,"DIRECCION";#N/A,#N/A,TRUE,"RESUMEN"}</definedName>
    <definedName name="_AAS1" localSheetId="33" hidden="1">{#N/A,#N/A,TRUE,"INGENIERIA";#N/A,#N/A,TRUE,"COMPRAS";#N/A,#N/A,TRUE,"DIRECCION";#N/A,#N/A,TRUE,"RESUMEN"}</definedName>
    <definedName name="_AAS1" localSheetId="34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4" hidden="1">{#N/A,#N/A,TRUE,"1842CWN0"}</definedName>
    <definedName name="_ABC1" localSheetId="19" hidden="1">{#N/A,#N/A,TRUE,"1842CWN0"}</definedName>
    <definedName name="_ABC1" localSheetId="20" hidden="1">{#N/A,#N/A,TRUE,"1842CWN0"}</definedName>
    <definedName name="_ABC1" localSheetId="25" hidden="1">{#N/A,#N/A,TRUE,"1842CWN0"}</definedName>
    <definedName name="_ABC1" localSheetId="33" hidden="1">{#N/A,#N/A,TRUE,"1842CWN0"}</definedName>
    <definedName name="_ABC1" localSheetId="34" hidden="1">{#N/A,#N/A,TRUE,"1842CWN0"}</definedName>
    <definedName name="_ABC1" hidden="1">{#N/A,#N/A,TRUE,"1842CWN0"}</definedName>
    <definedName name="_abc2" localSheetId="14" hidden="1">{#N/A,#N/A,TRUE,"1842CWN0"}</definedName>
    <definedName name="_abc2" localSheetId="19" hidden="1">{#N/A,#N/A,TRUE,"1842CWN0"}</definedName>
    <definedName name="_abc2" localSheetId="20" hidden="1">{#N/A,#N/A,TRUE,"1842CWN0"}</definedName>
    <definedName name="_abc2" localSheetId="25" hidden="1">{#N/A,#N/A,TRUE,"1842CWN0"}</definedName>
    <definedName name="_abc2" localSheetId="33" hidden="1">{#N/A,#N/A,TRUE,"1842CWN0"}</definedName>
    <definedName name="_abc2" localSheetId="34" hidden="1">{#N/A,#N/A,TRUE,"1842CWN0"}</definedName>
    <definedName name="_abc2" hidden="1">{#N/A,#N/A,TRUE,"1842CWN0"}</definedName>
    <definedName name="_adi1">#REF!</definedName>
    <definedName name="_adi2">#REF!</definedName>
    <definedName name="_AFC1">#REF!</definedName>
    <definedName name="_AFC3">#REF!</definedName>
    <definedName name="_AFC5">#REF!</definedName>
    <definedName name="_Afe1" localSheetId="14">#REF!,#REF!</definedName>
    <definedName name="_Afe1" localSheetId="19">#REF!,#REF!</definedName>
    <definedName name="_Afe1" localSheetId="20">#REF!,#REF!</definedName>
    <definedName name="_Afe1" localSheetId="33">#REF!,#REF!</definedName>
    <definedName name="_Afe1" localSheetId="34">#REF!,#REF!</definedName>
    <definedName name="_Afe1">#REF!,#REF!</definedName>
    <definedName name="_AGU40">#REF!</definedName>
    <definedName name="_aiu2">#REF!</definedName>
    <definedName name="_ALA110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NT90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RE20">#REF!</definedName>
    <definedName name="_Atp2">#REF!</definedName>
    <definedName name="_B104067">#REF!</definedName>
    <definedName name="_B104068">#REF!</definedName>
    <definedName name="_B1040681">#REF!</definedName>
    <definedName name="_b2" localSheetId="14">{"TAB1",#N/A,TRUE,"GENERAL";"TAB2",#N/A,TRUE,"GENERAL";"TAB3",#N/A,TRUE,"GENERAL";"TAB4",#N/A,TRUE,"GENERAL";"TAB5",#N/A,TRUE,"GENERAL"}</definedName>
    <definedName name="_b2" localSheetId="19">{"TAB1",#N/A,TRUE,"GENERAL";"TAB2",#N/A,TRUE,"GENERAL";"TAB3",#N/A,TRUE,"GENERAL";"TAB4",#N/A,TRUE,"GENERAL";"TAB5",#N/A,TRUE,"GENERAL"}</definedName>
    <definedName name="_b2" localSheetId="20">{"TAB1",#N/A,TRUE,"GENERAL";"TAB2",#N/A,TRUE,"GENERAL";"TAB3",#N/A,TRUE,"GENERAL";"TAB4",#N/A,TRUE,"GENERAL";"TAB5",#N/A,TRUE,"GENERAL"}</definedName>
    <definedName name="_b2" localSheetId="25">{"TAB1",#N/A,TRUE,"GENERAL";"TAB2",#N/A,TRUE,"GENERAL";"TAB3",#N/A,TRUE,"GENERAL";"TAB4",#N/A,TRUE,"GENERAL";"TAB5",#N/A,TRUE,"GENERAL"}</definedName>
    <definedName name="_b2" localSheetId="33">{"TAB1",#N/A,TRUE,"GENERAL";"TAB2",#N/A,TRUE,"GENERAL";"TAB3",#N/A,TRUE,"GENERAL";"TAB4",#N/A,TRUE,"GENERAL";"TAB5",#N/A,TRUE,"GENERAL"}</definedName>
    <definedName name="_b2" localSheetId="34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name="_b3" localSheetId="14">{"TAB1",#N/A,TRUE,"GENERAL";"TAB2",#N/A,TRUE,"GENERAL";"TAB3",#N/A,TRUE,"GENERAL";"TAB4",#N/A,TRUE,"GENERAL";"TAB5",#N/A,TRUE,"GENERAL"}</definedName>
    <definedName name="_b3" localSheetId="19">{"TAB1",#N/A,TRUE,"GENERAL";"TAB2",#N/A,TRUE,"GENERAL";"TAB3",#N/A,TRUE,"GENERAL";"TAB4",#N/A,TRUE,"GENERAL";"TAB5",#N/A,TRUE,"GENERAL"}</definedName>
    <definedName name="_b3" localSheetId="20">{"TAB1",#N/A,TRUE,"GENERAL";"TAB2",#N/A,TRUE,"GENERAL";"TAB3",#N/A,TRUE,"GENERAL";"TAB4",#N/A,TRUE,"GENERAL";"TAB5",#N/A,TRUE,"GENERAL"}</definedName>
    <definedName name="_b3" localSheetId="25">{"TAB1",#N/A,TRUE,"GENERAL";"TAB2",#N/A,TRUE,"GENERAL";"TAB3",#N/A,TRUE,"GENERAL";"TAB4",#N/A,TRUE,"GENERAL";"TAB5",#N/A,TRUE,"GENERAL"}</definedName>
    <definedName name="_b3" localSheetId="33">{"TAB1",#N/A,TRUE,"GENERAL";"TAB2",#N/A,TRUE,"GENERAL";"TAB3",#N/A,TRUE,"GENERAL";"TAB4",#N/A,TRUE,"GENERAL";"TAB5",#N/A,TRUE,"GENERAL"}</definedName>
    <definedName name="_b3" localSheetId="34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 localSheetId="14">{"TAB1",#N/A,TRUE,"GENERAL";"TAB2",#N/A,TRUE,"GENERAL";"TAB3",#N/A,TRUE,"GENERAL";"TAB4",#N/A,TRUE,"GENERAL";"TAB5",#N/A,TRUE,"GENERAL"}</definedName>
    <definedName name="_b4" localSheetId="19">{"TAB1",#N/A,TRUE,"GENERAL";"TAB2",#N/A,TRUE,"GENERAL";"TAB3",#N/A,TRUE,"GENERAL";"TAB4",#N/A,TRUE,"GENERAL";"TAB5",#N/A,TRUE,"GENERAL"}</definedName>
    <definedName name="_b4" localSheetId="20">{"TAB1",#N/A,TRUE,"GENERAL";"TAB2",#N/A,TRUE,"GENERAL";"TAB3",#N/A,TRUE,"GENERAL";"TAB4",#N/A,TRUE,"GENERAL";"TAB5",#N/A,TRUE,"GENERAL"}</definedName>
    <definedName name="_b4" localSheetId="25">{"TAB1",#N/A,TRUE,"GENERAL";"TAB2",#N/A,TRUE,"GENERAL";"TAB3",#N/A,TRUE,"GENERAL";"TAB4",#N/A,TRUE,"GENERAL";"TAB5",#N/A,TRUE,"GENERAL"}</definedName>
    <definedName name="_b4" localSheetId="33">{"TAB1",#N/A,TRUE,"GENERAL";"TAB2",#N/A,TRUE,"GENERAL";"TAB3",#N/A,TRUE,"GENERAL";"TAB4",#N/A,TRUE,"GENERAL";"TAB5",#N/A,TRUE,"GENERAL"}</definedName>
    <definedName name="_b4" localSheetId="34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 localSheetId="14">{"TAB1",#N/A,TRUE,"GENERAL";"TAB2",#N/A,TRUE,"GENERAL";"TAB3",#N/A,TRUE,"GENERAL";"TAB4",#N/A,TRUE,"GENERAL";"TAB5",#N/A,TRUE,"GENERAL"}</definedName>
    <definedName name="_b5" localSheetId="19">{"TAB1",#N/A,TRUE,"GENERAL";"TAB2",#N/A,TRUE,"GENERAL";"TAB3",#N/A,TRUE,"GENERAL";"TAB4",#N/A,TRUE,"GENERAL";"TAB5",#N/A,TRUE,"GENERAL"}</definedName>
    <definedName name="_b5" localSheetId="20">{"TAB1",#N/A,TRUE,"GENERAL";"TAB2",#N/A,TRUE,"GENERAL";"TAB3",#N/A,TRUE,"GENERAL";"TAB4",#N/A,TRUE,"GENERAL";"TAB5",#N/A,TRUE,"GENERAL"}</definedName>
    <definedName name="_b5" localSheetId="25">{"TAB1",#N/A,TRUE,"GENERAL";"TAB2",#N/A,TRUE,"GENERAL";"TAB3",#N/A,TRUE,"GENERAL";"TAB4",#N/A,TRUE,"GENERAL";"TAB5",#N/A,TRUE,"GENERAL"}</definedName>
    <definedName name="_b5" localSheetId="33">{"TAB1",#N/A,TRUE,"GENERAL";"TAB2",#N/A,TRUE,"GENERAL";"TAB3",#N/A,TRUE,"GENERAL";"TAB4",#N/A,TRUE,"GENERAL";"TAB5",#N/A,TRUE,"GENERAL"}</definedName>
    <definedName name="_b5" localSheetId="3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 localSheetId="14">{"TAB1",#N/A,TRUE,"GENERAL";"TAB2",#N/A,TRUE,"GENERAL";"TAB3",#N/A,TRUE,"GENERAL";"TAB4",#N/A,TRUE,"GENERAL";"TAB5",#N/A,TRUE,"GENERAL"}</definedName>
    <definedName name="_b6" localSheetId="19">{"TAB1",#N/A,TRUE,"GENERAL";"TAB2",#N/A,TRUE,"GENERAL";"TAB3",#N/A,TRUE,"GENERAL";"TAB4",#N/A,TRUE,"GENERAL";"TAB5",#N/A,TRUE,"GENERAL"}</definedName>
    <definedName name="_b6" localSheetId="20">{"TAB1",#N/A,TRUE,"GENERAL";"TAB2",#N/A,TRUE,"GENERAL";"TAB3",#N/A,TRUE,"GENERAL";"TAB4",#N/A,TRUE,"GENERAL";"TAB5",#N/A,TRUE,"GENERAL"}</definedName>
    <definedName name="_b6" localSheetId="25">{"TAB1",#N/A,TRUE,"GENERAL";"TAB2",#N/A,TRUE,"GENERAL";"TAB3",#N/A,TRUE,"GENERAL";"TAB4",#N/A,TRUE,"GENERAL";"TAB5",#N/A,TRUE,"GENERAL"}</definedName>
    <definedName name="_b6" localSheetId="33">{"TAB1",#N/A,TRUE,"GENERAL";"TAB2",#N/A,TRUE,"GENERAL";"TAB3",#N/A,TRUE,"GENERAL";"TAB4",#N/A,TRUE,"GENERAL";"TAB5",#N/A,TRUE,"GENERAL"}</definedName>
    <definedName name="_b6" localSheetId="34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 localSheetId="14">{"via1",#N/A,TRUE,"general";"via2",#N/A,TRUE,"general";"via3",#N/A,TRUE,"general"}</definedName>
    <definedName name="_b7" localSheetId="19">{"via1",#N/A,TRUE,"general";"via2",#N/A,TRUE,"general";"via3",#N/A,TRUE,"general"}</definedName>
    <definedName name="_b7" localSheetId="20">{"via1",#N/A,TRUE,"general";"via2",#N/A,TRUE,"general";"via3",#N/A,TRUE,"general"}</definedName>
    <definedName name="_b7" localSheetId="25">{"via1",#N/A,TRUE,"general";"via2",#N/A,TRUE,"general";"via3",#N/A,TRUE,"general"}</definedName>
    <definedName name="_b7" localSheetId="33">{"via1",#N/A,TRUE,"general";"via2",#N/A,TRUE,"general";"via3",#N/A,TRUE,"general"}</definedName>
    <definedName name="_b7" localSheetId="34">{"via1",#N/A,TRUE,"general";"via2",#N/A,TRUE,"general";"via3",#N/A,TRUE,"general"}</definedName>
    <definedName name="_b7">{"via1",#N/A,TRUE,"general";"via2",#N/A,TRUE,"general";"via3",#N/A,TRUE,"general"}</definedName>
    <definedName name="_b8" localSheetId="14">{"via1",#N/A,TRUE,"general";"via2",#N/A,TRUE,"general";"via3",#N/A,TRUE,"general"}</definedName>
    <definedName name="_b8" localSheetId="19">{"via1",#N/A,TRUE,"general";"via2",#N/A,TRUE,"general";"via3",#N/A,TRUE,"general"}</definedName>
    <definedName name="_b8" localSheetId="20">{"via1",#N/A,TRUE,"general";"via2",#N/A,TRUE,"general";"via3",#N/A,TRUE,"general"}</definedName>
    <definedName name="_b8" localSheetId="25">{"via1",#N/A,TRUE,"general";"via2",#N/A,TRUE,"general";"via3",#N/A,TRUE,"general"}</definedName>
    <definedName name="_b8" localSheetId="33">{"via1",#N/A,TRUE,"general";"via2",#N/A,TRUE,"general";"via3",#N/A,TRUE,"general"}</definedName>
    <definedName name="_b8" localSheetId="34">{"via1",#N/A,TRUE,"general";"via2",#N/A,TRUE,"general";"via3",#N/A,TRUE,"general"}</definedName>
    <definedName name="_b8">{"via1",#N/A,TRUE,"general";"via2",#N/A,TRUE,"general";"via3",#N/A,TRUE,"general"}</definedName>
    <definedName name="_B93008">#REF!</definedName>
    <definedName name="_B93009">#REF!</definedName>
    <definedName name="_bb9" localSheetId="14">{"TAB1",#N/A,TRUE,"GENERAL";"TAB2",#N/A,TRUE,"GENERAL";"TAB3",#N/A,TRUE,"GENERAL";"TAB4",#N/A,TRUE,"GENERAL";"TAB5",#N/A,TRUE,"GENERAL"}</definedName>
    <definedName name="_bb9" localSheetId="19">{"TAB1",#N/A,TRUE,"GENERAL";"TAB2",#N/A,TRUE,"GENERAL";"TAB3",#N/A,TRUE,"GENERAL";"TAB4",#N/A,TRUE,"GENERAL";"TAB5",#N/A,TRUE,"GENERAL"}</definedName>
    <definedName name="_bb9" localSheetId="20">{"TAB1",#N/A,TRUE,"GENERAL";"TAB2",#N/A,TRUE,"GENERAL";"TAB3",#N/A,TRUE,"GENERAL";"TAB4",#N/A,TRUE,"GENERAL";"TAB5",#N/A,TRUE,"GENERAL"}</definedName>
    <definedName name="_bb9" localSheetId="25">{"TAB1",#N/A,TRUE,"GENERAL";"TAB2",#N/A,TRUE,"GENERAL";"TAB3",#N/A,TRUE,"GENERAL";"TAB4",#N/A,TRUE,"GENERAL";"TAB5",#N/A,TRUE,"GENERAL"}</definedName>
    <definedName name="_bb9" localSheetId="33">{"TAB1",#N/A,TRUE,"GENERAL";"TAB2",#N/A,TRUE,"GENERAL";"TAB3",#N/A,TRUE,"GENERAL";"TAB4",#N/A,TRUE,"GENERAL";"TAB5",#N/A,TRUE,"GENERAL"}</definedName>
    <definedName name="_bb9" localSheetId="34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name="_bgb5" localSheetId="14">{"TAB1",#N/A,TRUE,"GENERAL";"TAB2",#N/A,TRUE,"GENERAL";"TAB3",#N/A,TRUE,"GENERAL";"TAB4",#N/A,TRUE,"GENERAL";"TAB5",#N/A,TRUE,"GENERAL"}</definedName>
    <definedName name="_bgb5" localSheetId="19">{"TAB1",#N/A,TRUE,"GENERAL";"TAB2",#N/A,TRUE,"GENERAL";"TAB3",#N/A,TRUE,"GENERAL";"TAB4",#N/A,TRUE,"GENERAL";"TAB5",#N/A,TRUE,"GENERAL"}</definedName>
    <definedName name="_bgb5" localSheetId="20">{"TAB1",#N/A,TRUE,"GENERAL";"TAB2",#N/A,TRUE,"GENERAL";"TAB3",#N/A,TRUE,"GENERAL";"TAB4",#N/A,TRUE,"GENERAL";"TAB5",#N/A,TRUE,"GENERAL"}</definedName>
    <definedName name="_bgb5" localSheetId="25">{"TAB1",#N/A,TRUE,"GENERAL";"TAB2",#N/A,TRUE,"GENERAL";"TAB3",#N/A,TRUE,"GENERAL";"TAB4",#N/A,TRUE,"GENERAL";"TAB5",#N/A,TRUE,"GENERAL"}</definedName>
    <definedName name="_bgb5" localSheetId="33">{"TAB1",#N/A,TRUE,"GENERAL";"TAB2",#N/A,TRUE,"GENERAL";"TAB3",#N/A,TRUE,"GENERAL";"TAB4",#N/A,TRUE,"GENERAL";"TAB5",#N/A,TRUE,"GENERAL"}</definedName>
    <definedName name="_bgb5" localSheetId="34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ul10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ar30">#REF!</definedName>
    <definedName name="_CEM10">#REF!</definedName>
    <definedName name="_CHI380">#REF!</definedName>
    <definedName name="_CMU005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0">#REF!</definedName>
    <definedName name="_CON123">#REF!</definedName>
    <definedName name="_CON20">#REF!</definedName>
    <definedName name="_CON2200">#REF!</definedName>
    <definedName name="_CON2500">#REF!</definedName>
    <definedName name="_CON30">#REF!</definedName>
    <definedName name="_con3000">#REF!</definedName>
    <definedName name="_cua1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CI1">#REF!</definedName>
    <definedName name="_DDS1">#REF!</definedName>
    <definedName name="_DES10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QP1">#REF!</definedName>
    <definedName name="_EQP2">#REF!</definedName>
    <definedName name="_eqp27">#REF!</definedName>
    <definedName name="_EQP3">#REF!</definedName>
    <definedName name="_EQP4">#REF!</definedName>
    <definedName name="_ERE20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cv1">#REF!</definedName>
    <definedName name="_FEB1">#REF!</definedName>
    <definedName name="_Fill">#REF!</definedName>
    <definedName name="_FOR1">#REF!</definedName>
    <definedName name="_FS01">#REF!</definedName>
    <definedName name="_G1">#REF!</definedName>
    <definedName name="_g2" localSheetId="14">{"TAB1",#N/A,TRUE,"GENERAL";"TAB2",#N/A,TRUE,"GENERAL";"TAB3",#N/A,TRUE,"GENERAL";"TAB4",#N/A,TRUE,"GENERAL";"TAB5",#N/A,TRUE,"GENERAL"}</definedName>
    <definedName name="_g2" localSheetId="19">{"TAB1",#N/A,TRUE,"GENERAL";"TAB2",#N/A,TRUE,"GENERAL";"TAB3",#N/A,TRUE,"GENERAL";"TAB4",#N/A,TRUE,"GENERAL";"TAB5",#N/A,TRUE,"GENERAL"}</definedName>
    <definedName name="_g2" localSheetId="20">{"TAB1",#N/A,TRUE,"GENERAL";"TAB2",#N/A,TRUE,"GENERAL";"TAB3",#N/A,TRUE,"GENERAL";"TAB4",#N/A,TRUE,"GENERAL";"TAB5",#N/A,TRUE,"GENERAL"}</definedName>
    <definedName name="_g2" localSheetId="25">{"TAB1",#N/A,TRUE,"GENERAL";"TAB2",#N/A,TRUE,"GENERAL";"TAB3",#N/A,TRUE,"GENERAL";"TAB4",#N/A,TRUE,"GENERAL";"TAB5",#N/A,TRUE,"GENERAL"}</definedName>
    <definedName name="_g2" localSheetId="33">{"TAB1",#N/A,TRUE,"GENERAL";"TAB2",#N/A,TRUE,"GENERAL";"TAB3",#N/A,TRUE,"GENERAL";"TAB4",#N/A,TRUE,"GENERAL";"TAB5",#N/A,TRUE,"GENERAL"}</definedName>
    <definedName name="_g2" localSheetId="34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name="_g3" localSheetId="14">{"via1",#N/A,TRUE,"general";"via2",#N/A,TRUE,"general";"via3",#N/A,TRUE,"general"}</definedName>
    <definedName name="_g3" localSheetId="19">{"via1",#N/A,TRUE,"general";"via2",#N/A,TRUE,"general";"via3",#N/A,TRUE,"general"}</definedName>
    <definedName name="_g3" localSheetId="20">{"via1",#N/A,TRUE,"general";"via2",#N/A,TRUE,"general";"via3",#N/A,TRUE,"general"}</definedName>
    <definedName name="_g3" localSheetId="25">{"via1",#N/A,TRUE,"general";"via2",#N/A,TRUE,"general";"via3",#N/A,TRUE,"general"}</definedName>
    <definedName name="_g3" localSheetId="33">{"via1",#N/A,TRUE,"general";"via2",#N/A,TRUE,"general";"via3",#N/A,TRUE,"general"}</definedName>
    <definedName name="_g3" localSheetId="34">{"via1",#N/A,TRUE,"general";"via2",#N/A,TRUE,"general";"via3",#N/A,TRUE,"general"}</definedName>
    <definedName name="_g3">{"via1",#N/A,TRUE,"general";"via2",#N/A,TRUE,"general";"via3",#N/A,TRUE,"general"}</definedName>
    <definedName name="_g4" localSheetId="14">{"via1",#N/A,TRUE,"general";"via2",#N/A,TRUE,"general";"via3",#N/A,TRUE,"general"}</definedName>
    <definedName name="_g4" localSheetId="19">{"via1",#N/A,TRUE,"general";"via2",#N/A,TRUE,"general";"via3",#N/A,TRUE,"general"}</definedName>
    <definedName name="_g4" localSheetId="20">{"via1",#N/A,TRUE,"general";"via2",#N/A,TRUE,"general";"via3",#N/A,TRUE,"general"}</definedName>
    <definedName name="_g4" localSheetId="25">{"via1",#N/A,TRUE,"general";"via2",#N/A,TRUE,"general";"via3",#N/A,TRUE,"general"}</definedName>
    <definedName name="_g4" localSheetId="33">{"via1",#N/A,TRUE,"general";"via2",#N/A,TRUE,"general";"via3",#N/A,TRUE,"general"}</definedName>
    <definedName name="_g4" localSheetId="34">{"via1",#N/A,TRUE,"general";"via2",#N/A,TRUE,"general";"via3",#N/A,TRUE,"general"}</definedName>
    <definedName name="_g4">{"via1",#N/A,TRUE,"general";"via2",#N/A,TRUE,"general";"via3",#N/A,TRUE,"general"}</definedName>
    <definedName name="_g5" localSheetId="14">{"via1",#N/A,TRUE,"general";"via2",#N/A,TRUE,"general";"via3",#N/A,TRUE,"general"}</definedName>
    <definedName name="_g5" localSheetId="19">{"via1",#N/A,TRUE,"general";"via2",#N/A,TRUE,"general";"via3",#N/A,TRUE,"general"}</definedName>
    <definedName name="_g5" localSheetId="20">{"via1",#N/A,TRUE,"general";"via2",#N/A,TRUE,"general";"via3",#N/A,TRUE,"general"}</definedName>
    <definedName name="_g5" localSheetId="25">{"via1",#N/A,TRUE,"general";"via2",#N/A,TRUE,"general";"via3",#N/A,TRUE,"general"}</definedName>
    <definedName name="_g5" localSheetId="33">{"via1",#N/A,TRUE,"general";"via2",#N/A,TRUE,"general";"via3",#N/A,TRUE,"general"}</definedName>
    <definedName name="_g5" localSheetId="34">{"via1",#N/A,TRUE,"general";"via2",#N/A,TRUE,"general";"via3",#N/A,TRUE,"general"}</definedName>
    <definedName name="_g5">{"via1",#N/A,TRUE,"general";"via2",#N/A,TRUE,"general";"via3",#N/A,TRUE,"general"}</definedName>
    <definedName name="_g6" localSheetId="14">{"via1",#N/A,TRUE,"general";"via2",#N/A,TRUE,"general";"via3",#N/A,TRUE,"general"}</definedName>
    <definedName name="_g6" localSheetId="19">{"via1",#N/A,TRUE,"general";"via2",#N/A,TRUE,"general";"via3",#N/A,TRUE,"general"}</definedName>
    <definedName name="_g6" localSheetId="20">{"via1",#N/A,TRUE,"general";"via2",#N/A,TRUE,"general";"via3",#N/A,TRUE,"general"}</definedName>
    <definedName name="_g6" localSheetId="25">{"via1",#N/A,TRUE,"general";"via2",#N/A,TRUE,"general";"via3",#N/A,TRUE,"general"}</definedName>
    <definedName name="_g6" localSheetId="33">{"via1",#N/A,TRUE,"general";"via2",#N/A,TRUE,"general";"via3",#N/A,TRUE,"general"}</definedName>
    <definedName name="_g6" localSheetId="34">{"via1",#N/A,TRUE,"general";"via2",#N/A,TRUE,"general";"via3",#N/A,TRUE,"general"}</definedName>
    <definedName name="_g6">{"via1",#N/A,TRUE,"general";"via2",#N/A,TRUE,"general";"via3",#N/A,TRUE,"general"}</definedName>
    <definedName name="_g7" localSheetId="14">{"TAB1",#N/A,TRUE,"GENERAL";"TAB2",#N/A,TRUE,"GENERAL";"TAB3",#N/A,TRUE,"GENERAL";"TAB4",#N/A,TRUE,"GENERAL";"TAB5",#N/A,TRUE,"GENERAL"}</definedName>
    <definedName name="_g7" localSheetId="19">{"TAB1",#N/A,TRUE,"GENERAL";"TAB2",#N/A,TRUE,"GENERAL";"TAB3",#N/A,TRUE,"GENERAL";"TAB4",#N/A,TRUE,"GENERAL";"TAB5",#N/A,TRUE,"GENERAL"}</definedName>
    <definedName name="_g7" localSheetId="20">{"TAB1",#N/A,TRUE,"GENERAL";"TAB2",#N/A,TRUE,"GENERAL";"TAB3",#N/A,TRUE,"GENERAL";"TAB4",#N/A,TRUE,"GENERAL";"TAB5",#N/A,TRUE,"GENERAL"}</definedName>
    <definedName name="_g7" localSheetId="25">{"TAB1",#N/A,TRUE,"GENERAL";"TAB2",#N/A,TRUE,"GENERAL";"TAB3",#N/A,TRUE,"GENERAL";"TAB4",#N/A,TRUE,"GENERAL";"TAB5",#N/A,TRUE,"GENERAL"}</definedName>
    <definedName name="_g7" localSheetId="33">{"TAB1",#N/A,TRUE,"GENERAL";"TAB2",#N/A,TRUE,"GENERAL";"TAB3",#N/A,TRUE,"GENERAL";"TAB4",#N/A,TRUE,"GENERAL";"TAB5",#N/A,TRUE,"GENERAL"}</definedName>
    <definedName name="_g7" localSheetId="34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name="_GR1" localSheetId="14">{"TAB1",#N/A,TRUE,"GENERAL";"TAB2",#N/A,TRUE,"GENERAL";"TAB3",#N/A,TRUE,"GENERAL";"TAB4",#N/A,TRUE,"GENERAL";"TAB5",#N/A,TRUE,"GENERAL"}</definedName>
    <definedName name="_GR1" localSheetId="19">{"TAB1",#N/A,TRUE,"GENERAL";"TAB2",#N/A,TRUE,"GENERAL";"TAB3",#N/A,TRUE,"GENERAL";"TAB4",#N/A,TRUE,"GENERAL";"TAB5",#N/A,TRUE,"GENERAL"}</definedName>
    <definedName name="_GR1" localSheetId="20">{"TAB1",#N/A,TRUE,"GENERAL";"TAB2",#N/A,TRUE,"GENERAL";"TAB3",#N/A,TRUE,"GENERAL";"TAB4",#N/A,TRUE,"GENERAL";"TAB5",#N/A,TRUE,"GENERAL"}</definedName>
    <definedName name="_GR1" localSheetId="25">{"TAB1",#N/A,TRUE,"GENERAL";"TAB2",#N/A,TRUE,"GENERAL";"TAB3",#N/A,TRUE,"GENERAL";"TAB4",#N/A,TRUE,"GENERAL";"TAB5",#N/A,TRUE,"GENERAL"}</definedName>
    <definedName name="_GR1" localSheetId="33">{"TAB1",#N/A,TRUE,"GENERAL";"TAB2",#N/A,TRUE,"GENERAL";"TAB3",#N/A,TRUE,"GENERAL";"TAB4",#N/A,TRUE,"GENERAL";"TAB5",#N/A,TRUE,"GENERAL"}</definedName>
    <definedName name="_GR1" localSheetId="34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 localSheetId="14">{"via1",#N/A,TRUE,"general";"via2",#N/A,TRUE,"general";"via3",#N/A,TRUE,"general"}</definedName>
    <definedName name="_gtr4" localSheetId="19">{"via1",#N/A,TRUE,"general";"via2",#N/A,TRUE,"general";"via3",#N/A,TRUE,"general"}</definedName>
    <definedName name="_gtr4" localSheetId="20">{"via1",#N/A,TRUE,"general";"via2",#N/A,TRUE,"general";"via3",#N/A,TRUE,"general"}</definedName>
    <definedName name="_gtr4" localSheetId="25">{"via1",#N/A,TRUE,"general";"via2",#N/A,TRUE,"general";"via3",#N/A,TRUE,"general"}</definedName>
    <definedName name="_gtr4" localSheetId="33">{"via1",#N/A,TRUE,"general";"via2",#N/A,TRUE,"general";"via3",#N/A,TRUE,"general"}</definedName>
    <definedName name="_gtr4" localSheetId="34">{"via1",#N/A,TRUE,"general";"via2",#N/A,TRUE,"general";"via3",#N/A,TRUE,"general"}</definedName>
    <definedName name="_gtr4">{"via1",#N/A,TRUE,"general";"via2",#N/A,TRUE,"general";"via3",#N/A,TRUE,"general"}</definedName>
    <definedName name="_h2" localSheetId="14">{"via1",#N/A,TRUE,"general";"via2",#N/A,TRUE,"general";"via3",#N/A,TRUE,"general"}</definedName>
    <definedName name="_h2" localSheetId="19">{"via1",#N/A,TRUE,"general";"via2",#N/A,TRUE,"general";"via3",#N/A,TRUE,"general"}</definedName>
    <definedName name="_h2" localSheetId="20">{"via1",#N/A,TRUE,"general";"via2",#N/A,TRUE,"general";"via3",#N/A,TRUE,"general"}</definedName>
    <definedName name="_h2" localSheetId="25">{"via1",#N/A,TRUE,"general";"via2",#N/A,TRUE,"general";"via3",#N/A,TRUE,"general"}</definedName>
    <definedName name="_h2" localSheetId="33">{"via1",#N/A,TRUE,"general";"via2",#N/A,TRUE,"general";"via3",#N/A,TRUE,"general"}</definedName>
    <definedName name="_h2" localSheetId="34">{"via1",#N/A,TRUE,"general";"via2",#N/A,TRUE,"general";"via3",#N/A,TRUE,"general"}</definedName>
    <definedName name="_h2">{"via1",#N/A,TRUE,"general";"via2",#N/A,TRUE,"general";"via3",#N/A,TRUE,"general"}</definedName>
    <definedName name="_h3" localSheetId="14">{"via1",#N/A,TRUE,"general";"via2",#N/A,TRUE,"general";"via3",#N/A,TRUE,"general"}</definedName>
    <definedName name="_h3" localSheetId="19">{"via1",#N/A,TRUE,"general";"via2",#N/A,TRUE,"general";"via3",#N/A,TRUE,"general"}</definedName>
    <definedName name="_h3" localSheetId="20">{"via1",#N/A,TRUE,"general";"via2",#N/A,TRUE,"general";"via3",#N/A,TRUE,"general"}</definedName>
    <definedName name="_h3" localSheetId="25">{"via1",#N/A,TRUE,"general";"via2",#N/A,TRUE,"general";"via3",#N/A,TRUE,"general"}</definedName>
    <definedName name="_h3" localSheetId="33">{"via1",#N/A,TRUE,"general";"via2",#N/A,TRUE,"general";"via3",#N/A,TRUE,"general"}</definedName>
    <definedName name="_h3" localSheetId="34">{"via1",#N/A,TRUE,"general";"via2",#N/A,TRUE,"general";"via3",#N/A,TRUE,"general"}</definedName>
    <definedName name="_h3">{"via1",#N/A,TRUE,"general";"via2",#N/A,TRUE,"general";"via3",#N/A,TRUE,"general"}</definedName>
    <definedName name="_h4" localSheetId="14">{"TAB1",#N/A,TRUE,"GENERAL";"TAB2",#N/A,TRUE,"GENERAL";"TAB3",#N/A,TRUE,"GENERAL";"TAB4",#N/A,TRUE,"GENERAL";"TAB5",#N/A,TRUE,"GENERAL"}</definedName>
    <definedName name="_h4" localSheetId="19">{"TAB1",#N/A,TRUE,"GENERAL";"TAB2",#N/A,TRUE,"GENERAL";"TAB3",#N/A,TRUE,"GENERAL";"TAB4",#N/A,TRUE,"GENERAL";"TAB5",#N/A,TRUE,"GENERAL"}</definedName>
    <definedName name="_h4" localSheetId="20">{"TAB1",#N/A,TRUE,"GENERAL";"TAB2",#N/A,TRUE,"GENERAL";"TAB3",#N/A,TRUE,"GENERAL";"TAB4",#N/A,TRUE,"GENERAL";"TAB5",#N/A,TRUE,"GENERAL"}</definedName>
    <definedName name="_h4" localSheetId="25">{"TAB1",#N/A,TRUE,"GENERAL";"TAB2",#N/A,TRUE,"GENERAL";"TAB3",#N/A,TRUE,"GENERAL";"TAB4",#N/A,TRUE,"GENERAL";"TAB5",#N/A,TRUE,"GENERAL"}</definedName>
    <definedName name="_h4" localSheetId="33">{"TAB1",#N/A,TRUE,"GENERAL";"TAB2",#N/A,TRUE,"GENERAL";"TAB3",#N/A,TRUE,"GENERAL";"TAB4",#N/A,TRUE,"GENERAL";"TAB5",#N/A,TRUE,"GENERAL"}</definedName>
    <definedName name="_h4" localSheetId="34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name="_h5" localSheetId="14">{"TAB1",#N/A,TRUE,"GENERAL";"TAB2",#N/A,TRUE,"GENERAL";"TAB3",#N/A,TRUE,"GENERAL";"TAB4",#N/A,TRUE,"GENERAL";"TAB5",#N/A,TRUE,"GENERAL"}</definedName>
    <definedName name="_h5" localSheetId="19">{"TAB1",#N/A,TRUE,"GENERAL";"TAB2",#N/A,TRUE,"GENERAL";"TAB3",#N/A,TRUE,"GENERAL";"TAB4",#N/A,TRUE,"GENERAL";"TAB5",#N/A,TRUE,"GENERAL"}</definedName>
    <definedName name="_h5" localSheetId="20">{"TAB1",#N/A,TRUE,"GENERAL";"TAB2",#N/A,TRUE,"GENERAL";"TAB3",#N/A,TRUE,"GENERAL";"TAB4",#N/A,TRUE,"GENERAL";"TAB5",#N/A,TRUE,"GENERAL"}</definedName>
    <definedName name="_h5" localSheetId="25">{"TAB1",#N/A,TRUE,"GENERAL";"TAB2",#N/A,TRUE,"GENERAL";"TAB3",#N/A,TRUE,"GENERAL";"TAB4",#N/A,TRUE,"GENERAL";"TAB5",#N/A,TRUE,"GENERAL"}</definedName>
    <definedName name="_h5" localSheetId="33">{"TAB1",#N/A,TRUE,"GENERAL";"TAB2",#N/A,TRUE,"GENERAL";"TAB3",#N/A,TRUE,"GENERAL";"TAB4",#N/A,TRUE,"GENERAL";"TAB5",#N/A,TRUE,"GENERAL"}</definedName>
    <definedName name="_h5" localSheetId="3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 localSheetId="14">{"via1",#N/A,TRUE,"general";"via2",#N/A,TRUE,"general";"via3",#N/A,TRUE,"general"}</definedName>
    <definedName name="_h6" localSheetId="19">{"via1",#N/A,TRUE,"general";"via2",#N/A,TRUE,"general";"via3",#N/A,TRUE,"general"}</definedName>
    <definedName name="_h6" localSheetId="20">{"via1",#N/A,TRUE,"general";"via2",#N/A,TRUE,"general";"via3",#N/A,TRUE,"general"}</definedName>
    <definedName name="_h6" localSheetId="25">{"via1",#N/A,TRUE,"general";"via2",#N/A,TRUE,"general";"via3",#N/A,TRUE,"general"}</definedName>
    <definedName name="_h6" localSheetId="33">{"via1",#N/A,TRUE,"general";"via2",#N/A,TRUE,"general";"via3",#N/A,TRUE,"general"}</definedName>
    <definedName name="_h6" localSheetId="34">{"via1",#N/A,TRUE,"general";"via2",#N/A,TRUE,"general";"via3",#N/A,TRUE,"general"}</definedName>
    <definedName name="_h6">{"via1",#N/A,TRUE,"general";"via2",#N/A,TRUE,"general";"via3",#N/A,TRUE,"general"}</definedName>
    <definedName name="_h7" localSheetId="14">{"TAB1",#N/A,TRUE,"GENERAL";"TAB2",#N/A,TRUE,"GENERAL";"TAB3",#N/A,TRUE,"GENERAL";"TAB4",#N/A,TRUE,"GENERAL";"TAB5",#N/A,TRUE,"GENERAL"}</definedName>
    <definedName name="_h7" localSheetId="19">{"TAB1",#N/A,TRUE,"GENERAL";"TAB2",#N/A,TRUE,"GENERAL";"TAB3",#N/A,TRUE,"GENERAL";"TAB4",#N/A,TRUE,"GENERAL";"TAB5",#N/A,TRUE,"GENERAL"}</definedName>
    <definedName name="_h7" localSheetId="20">{"TAB1",#N/A,TRUE,"GENERAL";"TAB2",#N/A,TRUE,"GENERAL";"TAB3",#N/A,TRUE,"GENERAL";"TAB4",#N/A,TRUE,"GENERAL";"TAB5",#N/A,TRUE,"GENERAL"}</definedName>
    <definedName name="_h7" localSheetId="25">{"TAB1",#N/A,TRUE,"GENERAL";"TAB2",#N/A,TRUE,"GENERAL";"TAB3",#N/A,TRUE,"GENERAL";"TAB4",#N/A,TRUE,"GENERAL";"TAB5",#N/A,TRUE,"GENERAL"}</definedName>
    <definedName name="_h7" localSheetId="33">{"TAB1",#N/A,TRUE,"GENERAL";"TAB2",#N/A,TRUE,"GENERAL";"TAB3",#N/A,TRUE,"GENERAL";"TAB4",#N/A,TRUE,"GENERAL";"TAB5",#N/A,TRUE,"GENERAL"}</definedName>
    <definedName name="_h7" localSheetId="34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name="_h8" localSheetId="14">{"via1",#N/A,TRUE,"general";"via2",#N/A,TRUE,"general";"via3",#N/A,TRUE,"general"}</definedName>
    <definedName name="_h8" localSheetId="19">{"via1",#N/A,TRUE,"general";"via2",#N/A,TRUE,"general";"via3",#N/A,TRUE,"general"}</definedName>
    <definedName name="_h8" localSheetId="20">{"via1",#N/A,TRUE,"general";"via2",#N/A,TRUE,"general";"via3",#N/A,TRUE,"general"}</definedName>
    <definedName name="_h8" localSheetId="25">{"via1",#N/A,TRUE,"general";"via2",#N/A,TRUE,"general";"via3",#N/A,TRUE,"general"}</definedName>
    <definedName name="_h8" localSheetId="33">{"via1",#N/A,TRUE,"general";"via2",#N/A,TRUE,"general";"via3",#N/A,TRUE,"general"}</definedName>
    <definedName name="_h8" localSheetId="34">{"via1",#N/A,TRUE,"general";"via2",#N/A,TRUE,"general";"via3",#N/A,TRUE,"general"}</definedName>
    <definedName name="_h8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4">{"via1",#N/A,TRUE,"general";"via2",#N/A,TRUE,"general";"via3",#N/A,TRUE,"general"}</definedName>
    <definedName name="_hfh7" localSheetId="19">{"via1",#N/A,TRUE,"general";"via2",#N/A,TRUE,"general";"via3",#N/A,TRUE,"general"}</definedName>
    <definedName name="_hfh7" localSheetId="20">{"via1",#N/A,TRUE,"general";"via2",#N/A,TRUE,"general";"via3",#N/A,TRUE,"general"}</definedName>
    <definedName name="_hfh7" localSheetId="25">{"via1",#N/A,TRUE,"general";"via2",#N/A,TRUE,"general";"via3",#N/A,TRUE,"general"}</definedName>
    <definedName name="_hfh7" localSheetId="33">{"via1",#N/A,TRUE,"general";"via2",#N/A,TRUE,"general";"via3",#N/A,TRUE,"general"}</definedName>
    <definedName name="_hfh7" localSheetId="34">{"via1",#N/A,TRUE,"general";"via2",#N/A,TRUE,"general";"via3",#N/A,TRUE,"general"}</definedName>
    <definedName name="_hfh7">{"via1",#N/A,TRUE,"general";"via2",#N/A,TRUE,"general";"via3",#N/A,TRUE,"general"}</definedName>
    <definedName name="_hhg1" localSheetId="14" hidden="1">{#N/A,#N/A,TRUE,"1842CWN0"}</definedName>
    <definedName name="_hhg1" localSheetId="19" hidden="1">{#N/A,#N/A,TRUE,"1842CWN0"}</definedName>
    <definedName name="_hhg1" localSheetId="20" hidden="1">{#N/A,#N/A,TRUE,"1842CWN0"}</definedName>
    <definedName name="_hhg1" localSheetId="25" hidden="1">{#N/A,#N/A,TRUE,"1842CWN0"}</definedName>
    <definedName name="_hhg1" localSheetId="33" hidden="1">{#N/A,#N/A,TRUE,"1842CWN0"}</definedName>
    <definedName name="_hhg1" localSheetId="34" hidden="1">{#N/A,#N/A,TRUE,"1842CWN0"}</definedName>
    <definedName name="_hhg1" hidden="1">{#N/A,#N/A,TRUE,"1842CWN0"}</definedName>
    <definedName name="_i1">#REF!</definedName>
    <definedName name="_i4" localSheetId="14">{"via1",#N/A,TRUE,"general";"via2",#N/A,TRUE,"general";"via3",#N/A,TRUE,"general"}</definedName>
    <definedName name="_i4" localSheetId="19">{"via1",#N/A,TRUE,"general";"via2",#N/A,TRUE,"general";"via3",#N/A,TRUE,"general"}</definedName>
    <definedName name="_i4" localSheetId="20">{"via1",#N/A,TRUE,"general";"via2",#N/A,TRUE,"general";"via3",#N/A,TRUE,"general"}</definedName>
    <definedName name="_i4" localSheetId="25">{"via1",#N/A,TRUE,"general";"via2",#N/A,TRUE,"general";"via3",#N/A,TRUE,"general"}</definedName>
    <definedName name="_i4" localSheetId="33">{"via1",#N/A,TRUE,"general";"via2",#N/A,TRUE,"general";"via3",#N/A,TRUE,"general"}</definedName>
    <definedName name="_i4" localSheetId="34">{"via1",#N/A,TRUE,"general";"via2",#N/A,TRUE,"general";"via3",#N/A,TRUE,"general"}</definedName>
    <definedName name="_i4">{"via1",#N/A,TRUE,"general";"via2",#N/A,TRUE,"general";"via3",#N/A,TRUE,"general"}</definedName>
    <definedName name="_i5" localSheetId="14">{"TAB1",#N/A,TRUE,"GENERAL";"TAB2",#N/A,TRUE,"GENERAL";"TAB3",#N/A,TRUE,"GENERAL";"TAB4",#N/A,TRUE,"GENERAL";"TAB5",#N/A,TRUE,"GENERAL"}</definedName>
    <definedName name="_i5" localSheetId="19">{"TAB1",#N/A,TRUE,"GENERAL";"TAB2",#N/A,TRUE,"GENERAL";"TAB3",#N/A,TRUE,"GENERAL";"TAB4",#N/A,TRUE,"GENERAL";"TAB5",#N/A,TRUE,"GENERAL"}</definedName>
    <definedName name="_i5" localSheetId="20">{"TAB1",#N/A,TRUE,"GENERAL";"TAB2",#N/A,TRUE,"GENERAL";"TAB3",#N/A,TRUE,"GENERAL";"TAB4",#N/A,TRUE,"GENERAL";"TAB5",#N/A,TRUE,"GENERAL"}</definedName>
    <definedName name="_i5" localSheetId="25">{"TAB1",#N/A,TRUE,"GENERAL";"TAB2",#N/A,TRUE,"GENERAL";"TAB3",#N/A,TRUE,"GENERAL";"TAB4",#N/A,TRUE,"GENERAL";"TAB5",#N/A,TRUE,"GENERAL"}</definedName>
    <definedName name="_i5" localSheetId="33">{"TAB1",#N/A,TRUE,"GENERAL";"TAB2",#N/A,TRUE,"GENERAL";"TAB3",#N/A,TRUE,"GENERAL";"TAB4",#N/A,TRUE,"GENERAL";"TAB5",#N/A,TRUE,"GENERAL"}</definedName>
    <definedName name="_i5" localSheetId="34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name="_i6" localSheetId="14">{"TAB1",#N/A,TRUE,"GENERAL";"TAB2",#N/A,TRUE,"GENERAL";"TAB3",#N/A,TRUE,"GENERAL";"TAB4",#N/A,TRUE,"GENERAL";"TAB5",#N/A,TRUE,"GENERAL"}</definedName>
    <definedName name="_i6" localSheetId="19">{"TAB1",#N/A,TRUE,"GENERAL";"TAB2",#N/A,TRUE,"GENERAL";"TAB3",#N/A,TRUE,"GENERAL";"TAB4",#N/A,TRUE,"GENERAL";"TAB5",#N/A,TRUE,"GENERAL"}</definedName>
    <definedName name="_i6" localSheetId="20">{"TAB1",#N/A,TRUE,"GENERAL";"TAB2",#N/A,TRUE,"GENERAL";"TAB3",#N/A,TRUE,"GENERAL";"TAB4",#N/A,TRUE,"GENERAL";"TAB5",#N/A,TRUE,"GENERAL"}</definedName>
    <definedName name="_i6" localSheetId="25">{"TAB1",#N/A,TRUE,"GENERAL";"TAB2",#N/A,TRUE,"GENERAL";"TAB3",#N/A,TRUE,"GENERAL";"TAB4",#N/A,TRUE,"GENERAL";"TAB5",#N/A,TRUE,"GENERAL"}</definedName>
    <definedName name="_i6" localSheetId="33">{"TAB1",#N/A,TRUE,"GENERAL";"TAB2",#N/A,TRUE,"GENERAL";"TAB3",#N/A,TRUE,"GENERAL";"TAB4",#N/A,TRUE,"GENERAL";"TAB5",#N/A,TRUE,"GENERAL"}</definedName>
    <definedName name="_i6" localSheetId="34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 localSheetId="14">{"via1",#N/A,TRUE,"general";"via2",#N/A,TRUE,"general";"via3",#N/A,TRUE,"general"}</definedName>
    <definedName name="_i7" localSheetId="19">{"via1",#N/A,TRUE,"general";"via2",#N/A,TRUE,"general";"via3",#N/A,TRUE,"general"}</definedName>
    <definedName name="_i7" localSheetId="20">{"via1",#N/A,TRUE,"general";"via2",#N/A,TRUE,"general";"via3",#N/A,TRUE,"general"}</definedName>
    <definedName name="_i7" localSheetId="25">{"via1",#N/A,TRUE,"general";"via2",#N/A,TRUE,"general";"via3",#N/A,TRUE,"general"}</definedName>
    <definedName name="_i7" localSheetId="33">{"via1",#N/A,TRUE,"general";"via2",#N/A,TRUE,"general";"via3",#N/A,TRUE,"general"}</definedName>
    <definedName name="_i7" localSheetId="34">{"via1",#N/A,TRUE,"general";"via2",#N/A,TRUE,"general";"via3",#N/A,TRUE,"general"}</definedName>
    <definedName name="_i7">{"via1",#N/A,TRUE,"general";"via2",#N/A,TRUE,"general";"via3",#N/A,TRUE,"general"}</definedName>
    <definedName name="_i77" localSheetId="14">{"TAB1",#N/A,TRUE,"GENERAL";"TAB2",#N/A,TRUE,"GENERAL";"TAB3",#N/A,TRUE,"GENERAL";"TAB4",#N/A,TRUE,"GENERAL";"TAB5",#N/A,TRUE,"GENERAL"}</definedName>
    <definedName name="_i77" localSheetId="19">{"TAB1",#N/A,TRUE,"GENERAL";"TAB2",#N/A,TRUE,"GENERAL";"TAB3",#N/A,TRUE,"GENERAL";"TAB4",#N/A,TRUE,"GENERAL";"TAB5",#N/A,TRUE,"GENERAL"}</definedName>
    <definedName name="_i77" localSheetId="20">{"TAB1",#N/A,TRUE,"GENERAL";"TAB2",#N/A,TRUE,"GENERAL";"TAB3",#N/A,TRUE,"GENERAL";"TAB4",#N/A,TRUE,"GENERAL";"TAB5",#N/A,TRUE,"GENERAL"}</definedName>
    <definedName name="_i77" localSheetId="25">{"TAB1",#N/A,TRUE,"GENERAL";"TAB2",#N/A,TRUE,"GENERAL";"TAB3",#N/A,TRUE,"GENERAL";"TAB4",#N/A,TRUE,"GENERAL";"TAB5",#N/A,TRUE,"GENERAL"}</definedName>
    <definedName name="_i77" localSheetId="33">{"TAB1",#N/A,TRUE,"GENERAL";"TAB2",#N/A,TRUE,"GENERAL";"TAB3",#N/A,TRUE,"GENERAL";"TAB4",#N/A,TRUE,"GENERAL";"TAB5",#N/A,TRUE,"GENERAL"}</definedName>
    <definedName name="_i77" localSheetId="34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name="_i8" localSheetId="14">{"via1",#N/A,TRUE,"general";"via2",#N/A,TRUE,"general";"via3",#N/A,TRUE,"general"}</definedName>
    <definedName name="_i8" localSheetId="19">{"via1",#N/A,TRUE,"general";"via2",#N/A,TRUE,"general";"via3",#N/A,TRUE,"general"}</definedName>
    <definedName name="_i8" localSheetId="20">{"via1",#N/A,TRUE,"general";"via2",#N/A,TRUE,"general";"via3",#N/A,TRUE,"general"}</definedName>
    <definedName name="_i8" localSheetId="25">{"via1",#N/A,TRUE,"general";"via2",#N/A,TRUE,"general";"via3",#N/A,TRUE,"general"}</definedName>
    <definedName name="_i8" localSheetId="33">{"via1",#N/A,TRUE,"general";"via2",#N/A,TRUE,"general";"via3",#N/A,TRUE,"general"}</definedName>
    <definedName name="_i8" localSheetId="34">{"via1",#N/A,TRUE,"general";"via2",#N/A,TRUE,"general";"via3",#N/A,TRUE,"general"}</definedName>
    <definedName name="_i8">{"via1",#N/A,TRUE,"general";"via2",#N/A,TRUE,"general";"via3",#N/A,TRUE,"general"}</definedName>
    <definedName name="_i9" localSheetId="14">{"TAB1",#N/A,TRUE,"GENERAL";"TAB2",#N/A,TRUE,"GENERAL";"TAB3",#N/A,TRUE,"GENERAL";"TAB4",#N/A,TRUE,"GENERAL";"TAB5",#N/A,TRUE,"GENERAL"}</definedName>
    <definedName name="_i9" localSheetId="19">{"TAB1",#N/A,TRUE,"GENERAL";"TAB2",#N/A,TRUE,"GENERAL";"TAB3",#N/A,TRUE,"GENERAL";"TAB4",#N/A,TRUE,"GENERAL";"TAB5",#N/A,TRUE,"GENERAL"}</definedName>
    <definedName name="_i9" localSheetId="20">{"TAB1",#N/A,TRUE,"GENERAL";"TAB2",#N/A,TRUE,"GENERAL";"TAB3",#N/A,TRUE,"GENERAL";"TAB4",#N/A,TRUE,"GENERAL";"TAB5",#N/A,TRUE,"GENERAL"}</definedName>
    <definedName name="_i9" localSheetId="25">{"TAB1",#N/A,TRUE,"GENERAL";"TAB2",#N/A,TRUE,"GENERAL";"TAB3",#N/A,TRUE,"GENERAL";"TAB4",#N/A,TRUE,"GENERAL";"TAB5",#N/A,TRUE,"GENERAL"}</definedName>
    <definedName name="_i9" localSheetId="33">{"TAB1",#N/A,TRUE,"GENERAL";"TAB2",#N/A,TRUE,"GENERAL";"TAB3",#N/A,TRUE,"GENERAL";"TAB4",#N/A,TRUE,"GENERAL";"TAB5",#N/A,TRUE,"GENERAL"}</definedName>
    <definedName name="_i9" localSheetId="34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k3" localSheetId="14">{"TAB1",#N/A,TRUE,"GENERAL";"TAB2",#N/A,TRUE,"GENERAL";"TAB3",#N/A,TRUE,"GENERAL";"TAB4",#N/A,TRUE,"GENERAL";"TAB5",#N/A,TRUE,"GENERAL"}</definedName>
    <definedName name="_k3" localSheetId="19">{"TAB1",#N/A,TRUE,"GENERAL";"TAB2",#N/A,TRUE,"GENERAL";"TAB3",#N/A,TRUE,"GENERAL";"TAB4",#N/A,TRUE,"GENERAL";"TAB5",#N/A,TRUE,"GENERAL"}</definedName>
    <definedName name="_k3" localSheetId="20">{"TAB1",#N/A,TRUE,"GENERAL";"TAB2",#N/A,TRUE,"GENERAL";"TAB3",#N/A,TRUE,"GENERAL";"TAB4",#N/A,TRUE,"GENERAL";"TAB5",#N/A,TRUE,"GENERAL"}</definedName>
    <definedName name="_k3" localSheetId="25">{"TAB1",#N/A,TRUE,"GENERAL";"TAB2",#N/A,TRUE,"GENERAL";"TAB3",#N/A,TRUE,"GENERAL";"TAB4",#N/A,TRUE,"GENERAL";"TAB5",#N/A,TRUE,"GENERAL"}</definedName>
    <definedName name="_k3" localSheetId="33">{"TAB1",#N/A,TRUE,"GENERAL";"TAB2",#N/A,TRUE,"GENERAL";"TAB3",#N/A,TRUE,"GENERAL";"TAB4",#N/A,TRUE,"GENERAL";"TAB5",#N/A,TRUE,"GENERAL"}</definedName>
    <definedName name="_k3" localSheetId="34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 localSheetId="14">{"via1",#N/A,TRUE,"general";"via2",#N/A,TRUE,"general";"via3",#N/A,TRUE,"general"}</definedName>
    <definedName name="_k4" localSheetId="19">{"via1",#N/A,TRUE,"general";"via2",#N/A,TRUE,"general";"via3",#N/A,TRUE,"general"}</definedName>
    <definedName name="_k4" localSheetId="20">{"via1",#N/A,TRUE,"general";"via2",#N/A,TRUE,"general";"via3",#N/A,TRUE,"general"}</definedName>
    <definedName name="_k4" localSheetId="25">{"via1",#N/A,TRUE,"general";"via2",#N/A,TRUE,"general";"via3",#N/A,TRUE,"general"}</definedName>
    <definedName name="_k4" localSheetId="33">{"via1",#N/A,TRUE,"general";"via2",#N/A,TRUE,"general";"via3",#N/A,TRUE,"general"}</definedName>
    <definedName name="_k4" localSheetId="34">{"via1",#N/A,TRUE,"general";"via2",#N/A,TRUE,"general";"via3",#N/A,TRUE,"general"}</definedName>
    <definedName name="_k4">{"via1",#N/A,TRUE,"general";"via2",#N/A,TRUE,"general";"via3",#N/A,TRUE,"general"}</definedName>
    <definedName name="_k5" localSheetId="14">{"via1",#N/A,TRUE,"general";"via2",#N/A,TRUE,"general";"via3",#N/A,TRUE,"general"}</definedName>
    <definedName name="_k5" localSheetId="19">{"via1",#N/A,TRUE,"general";"via2",#N/A,TRUE,"general";"via3",#N/A,TRUE,"general"}</definedName>
    <definedName name="_k5" localSheetId="20">{"via1",#N/A,TRUE,"general";"via2",#N/A,TRUE,"general";"via3",#N/A,TRUE,"general"}</definedName>
    <definedName name="_k5" localSheetId="25">{"via1",#N/A,TRUE,"general";"via2",#N/A,TRUE,"general";"via3",#N/A,TRUE,"general"}</definedName>
    <definedName name="_k5" localSheetId="33">{"via1",#N/A,TRUE,"general";"via2",#N/A,TRUE,"general";"via3",#N/A,TRUE,"general"}</definedName>
    <definedName name="_k5" localSheetId="34">{"via1",#N/A,TRUE,"general";"via2",#N/A,TRUE,"general";"via3",#N/A,TRUE,"general"}</definedName>
    <definedName name="_k5">{"via1",#N/A,TRUE,"general";"via2",#N/A,TRUE,"general";"via3",#N/A,TRUE,"general"}</definedName>
    <definedName name="_k6" localSheetId="14">{"TAB1",#N/A,TRUE,"GENERAL";"TAB2",#N/A,TRUE,"GENERAL";"TAB3",#N/A,TRUE,"GENERAL";"TAB4",#N/A,TRUE,"GENERAL";"TAB5",#N/A,TRUE,"GENERAL"}</definedName>
    <definedName name="_k6" localSheetId="19">{"TAB1",#N/A,TRUE,"GENERAL";"TAB2",#N/A,TRUE,"GENERAL";"TAB3",#N/A,TRUE,"GENERAL";"TAB4",#N/A,TRUE,"GENERAL";"TAB5",#N/A,TRUE,"GENERAL"}</definedName>
    <definedName name="_k6" localSheetId="20">{"TAB1",#N/A,TRUE,"GENERAL";"TAB2",#N/A,TRUE,"GENERAL";"TAB3",#N/A,TRUE,"GENERAL";"TAB4",#N/A,TRUE,"GENERAL";"TAB5",#N/A,TRUE,"GENERAL"}</definedName>
    <definedName name="_k6" localSheetId="25">{"TAB1",#N/A,TRUE,"GENERAL";"TAB2",#N/A,TRUE,"GENERAL";"TAB3",#N/A,TRUE,"GENERAL";"TAB4",#N/A,TRUE,"GENERAL";"TAB5",#N/A,TRUE,"GENERAL"}</definedName>
    <definedName name="_k6" localSheetId="33">{"TAB1",#N/A,TRUE,"GENERAL";"TAB2",#N/A,TRUE,"GENERAL";"TAB3",#N/A,TRUE,"GENERAL";"TAB4",#N/A,TRUE,"GENERAL";"TAB5",#N/A,TRUE,"GENERAL"}</definedName>
    <definedName name="_k6" localSheetId="34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name="_k7" localSheetId="14">{"via1",#N/A,TRUE,"general";"via2",#N/A,TRUE,"general";"via3",#N/A,TRUE,"general"}</definedName>
    <definedName name="_k7" localSheetId="19">{"via1",#N/A,TRUE,"general";"via2",#N/A,TRUE,"general";"via3",#N/A,TRUE,"general"}</definedName>
    <definedName name="_k7" localSheetId="20">{"via1",#N/A,TRUE,"general";"via2",#N/A,TRUE,"general";"via3",#N/A,TRUE,"general"}</definedName>
    <definedName name="_k7" localSheetId="25">{"via1",#N/A,TRUE,"general";"via2",#N/A,TRUE,"general";"via3",#N/A,TRUE,"general"}</definedName>
    <definedName name="_k7" localSheetId="33">{"via1",#N/A,TRUE,"general";"via2",#N/A,TRUE,"general";"via3",#N/A,TRUE,"general"}</definedName>
    <definedName name="_k7" localSheetId="34">{"via1",#N/A,TRUE,"general";"via2",#N/A,TRUE,"general";"via3",#N/A,TRUE,"general"}</definedName>
    <definedName name="_k7">{"via1",#N/A,TRUE,"general";"via2",#N/A,TRUE,"general";"via3",#N/A,TRUE,"general"}</definedName>
    <definedName name="_k8" localSheetId="14">{"via1",#N/A,TRUE,"general";"via2",#N/A,TRUE,"general";"via3",#N/A,TRUE,"general"}</definedName>
    <definedName name="_k8" localSheetId="19">{"via1",#N/A,TRUE,"general";"via2",#N/A,TRUE,"general";"via3",#N/A,TRUE,"general"}</definedName>
    <definedName name="_k8" localSheetId="20">{"via1",#N/A,TRUE,"general";"via2",#N/A,TRUE,"general";"via3",#N/A,TRUE,"general"}</definedName>
    <definedName name="_k8" localSheetId="25">{"via1",#N/A,TRUE,"general";"via2",#N/A,TRUE,"general";"via3",#N/A,TRUE,"general"}</definedName>
    <definedName name="_k8" localSheetId="33">{"via1",#N/A,TRUE,"general";"via2",#N/A,TRUE,"general";"via3",#N/A,TRUE,"general"}</definedName>
    <definedName name="_k8" localSheetId="34">{"via1",#N/A,TRUE,"general";"via2",#N/A,TRUE,"general";"via3",#N/A,TRUE,"general"}</definedName>
    <definedName name="_k8">{"via1",#N/A,TRUE,"general";"via2",#N/A,TRUE,"general";"via3",#N/A,TRUE,"general"}</definedName>
    <definedName name="_k9" localSheetId="14">{"TAB1",#N/A,TRUE,"GENERAL";"TAB2",#N/A,TRUE,"GENERAL";"TAB3",#N/A,TRUE,"GENERAL";"TAB4",#N/A,TRUE,"GENERAL";"TAB5",#N/A,TRUE,"GENERAL"}</definedName>
    <definedName name="_k9" localSheetId="19">{"TAB1",#N/A,TRUE,"GENERAL";"TAB2",#N/A,TRUE,"GENERAL";"TAB3",#N/A,TRUE,"GENERAL";"TAB4",#N/A,TRUE,"GENERAL";"TAB5",#N/A,TRUE,"GENERAL"}</definedName>
    <definedName name="_k9" localSheetId="20">{"TAB1",#N/A,TRUE,"GENERAL";"TAB2",#N/A,TRUE,"GENERAL";"TAB3",#N/A,TRUE,"GENERAL";"TAB4",#N/A,TRUE,"GENERAL";"TAB5",#N/A,TRUE,"GENERAL"}</definedName>
    <definedName name="_k9" localSheetId="25">{"TAB1",#N/A,TRUE,"GENERAL";"TAB2",#N/A,TRUE,"GENERAL";"TAB3",#N/A,TRUE,"GENERAL";"TAB4",#N/A,TRUE,"GENERAL";"TAB5",#N/A,TRUE,"GENERAL"}</definedName>
    <definedName name="_k9" localSheetId="33">{"TAB1",#N/A,TRUE,"GENERAL";"TAB2",#N/A,TRUE,"GENERAL";"TAB3",#N/A,TRUE,"GENERAL";"TAB4",#N/A,TRUE,"GENERAL";"TAB5",#N/A,TRUE,"GENERAL"}</definedName>
    <definedName name="_k9" localSheetId="34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 hidden="1">#REF!</definedName>
    <definedName name="_Key2">#REF!</definedName>
    <definedName name="_Key21" hidden="1">#REF!</definedName>
    <definedName name="_key3" hidden="1">#REF!</definedName>
    <definedName name="_key31" hidden="1">#REF!</definedName>
    <definedName name="_kjk6" localSheetId="14">{"TAB1",#N/A,TRUE,"GENERAL";"TAB2",#N/A,TRUE,"GENERAL";"TAB3",#N/A,TRUE,"GENERAL";"TAB4",#N/A,TRUE,"GENERAL";"TAB5",#N/A,TRUE,"GENERAL"}</definedName>
    <definedName name="_kjk6" localSheetId="19">{"TAB1",#N/A,TRUE,"GENERAL";"TAB2",#N/A,TRUE,"GENERAL";"TAB3",#N/A,TRUE,"GENERAL";"TAB4",#N/A,TRUE,"GENERAL";"TAB5",#N/A,TRUE,"GENERAL"}</definedName>
    <definedName name="_kjk6" localSheetId="20">{"TAB1",#N/A,TRUE,"GENERAL";"TAB2",#N/A,TRUE,"GENERAL";"TAB3",#N/A,TRUE,"GENERAL";"TAB4",#N/A,TRUE,"GENERAL";"TAB5",#N/A,TRUE,"GENERAL"}</definedName>
    <definedName name="_kjk6" localSheetId="25">{"TAB1",#N/A,TRUE,"GENERAL";"TAB2",#N/A,TRUE,"GENERAL";"TAB3",#N/A,TRUE,"GENERAL";"TAB4",#N/A,TRUE,"GENERAL";"TAB5",#N/A,TRUE,"GENERAL"}</definedName>
    <definedName name="_kjk6" localSheetId="33">{"TAB1",#N/A,TRUE,"GENERAL";"TAB2",#N/A,TRUE,"GENERAL";"TAB3",#N/A,TRUE,"GENERAL";"TAB4",#N/A,TRUE,"GENERAL";"TAB5",#N/A,TRUE,"GENERAL"}</definedName>
    <definedName name="_kjk6" localSheetId="34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Y80">#REF!</definedName>
    <definedName name="_LMO1">#REF!</definedName>
    <definedName name="_M14">#REF!</definedName>
    <definedName name="_m3" localSheetId="14">{"via1",#N/A,TRUE,"general";"via2",#N/A,TRUE,"general";"via3",#N/A,TRUE,"general"}</definedName>
    <definedName name="_m3" localSheetId="19">{"via1",#N/A,TRUE,"general";"via2",#N/A,TRUE,"general";"via3",#N/A,TRUE,"general"}</definedName>
    <definedName name="_m3" localSheetId="20">{"via1",#N/A,TRUE,"general";"via2",#N/A,TRUE,"general";"via3",#N/A,TRUE,"general"}</definedName>
    <definedName name="_m3" localSheetId="25">{"via1",#N/A,TRUE,"general";"via2",#N/A,TRUE,"general";"via3",#N/A,TRUE,"general"}</definedName>
    <definedName name="_m3" localSheetId="33">{"via1",#N/A,TRUE,"general";"via2",#N/A,TRUE,"general";"via3",#N/A,TRUE,"general"}</definedName>
    <definedName name="_m3" localSheetId="34">{"via1",#N/A,TRUE,"general";"via2",#N/A,TRUE,"general";"via3",#N/A,TRUE,"general"}</definedName>
    <definedName name="_m3">{"via1",#N/A,TRUE,"general";"via2",#N/A,TRUE,"general";"via3",#N/A,TRUE,"general"}</definedName>
    <definedName name="_m4" localSheetId="14">{"TAB1",#N/A,TRUE,"GENERAL";"TAB2",#N/A,TRUE,"GENERAL";"TAB3",#N/A,TRUE,"GENERAL";"TAB4",#N/A,TRUE,"GENERAL";"TAB5",#N/A,TRUE,"GENERAL"}</definedName>
    <definedName name="_m4" localSheetId="19">{"TAB1",#N/A,TRUE,"GENERAL";"TAB2",#N/A,TRUE,"GENERAL";"TAB3",#N/A,TRUE,"GENERAL";"TAB4",#N/A,TRUE,"GENERAL";"TAB5",#N/A,TRUE,"GENERAL"}</definedName>
    <definedName name="_m4" localSheetId="20">{"TAB1",#N/A,TRUE,"GENERAL";"TAB2",#N/A,TRUE,"GENERAL";"TAB3",#N/A,TRUE,"GENERAL";"TAB4",#N/A,TRUE,"GENERAL";"TAB5",#N/A,TRUE,"GENERAL"}</definedName>
    <definedName name="_m4" localSheetId="25">{"TAB1",#N/A,TRUE,"GENERAL";"TAB2",#N/A,TRUE,"GENERAL";"TAB3",#N/A,TRUE,"GENERAL";"TAB4",#N/A,TRUE,"GENERAL";"TAB5",#N/A,TRUE,"GENERAL"}</definedName>
    <definedName name="_m4" localSheetId="33">{"TAB1",#N/A,TRUE,"GENERAL";"TAB2",#N/A,TRUE,"GENERAL";"TAB3",#N/A,TRUE,"GENERAL";"TAB4",#N/A,TRUE,"GENERAL";"TAB5",#N/A,TRUE,"GENERAL"}</definedName>
    <definedName name="_m4" localSheetId="34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name="_m5" localSheetId="14">{"via1",#N/A,TRUE,"general";"via2",#N/A,TRUE,"general";"via3",#N/A,TRUE,"general"}</definedName>
    <definedName name="_m5" localSheetId="19">{"via1",#N/A,TRUE,"general";"via2",#N/A,TRUE,"general";"via3",#N/A,TRUE,"general"}</definedName>
    <definedName name="_m5" localSheetId="20">{"via1",#N/A,TRUE,"general";"via2",#N/A,TRUE,"general";"via3",#N/A,TRUE,"general"}</definedName>
    <definedName name="_m5" localSheetId="25">{"via1",#N/A,TRUE,"general";"via2",#N/A,TRUE,"general";"via3",#N/A,TRUE,"general"}</definedName>
    <definedName name="_m5" localSheetId="33">{"via1",#N/A,TRUE,"general";"via2",#N/A,TRUE,"general";"via3",#N/A,TRUE,"general"}</definedName>
    <definedName name="_m5" localSheetId="34">{"via1",#N/A,TRUE,"general";"via2",#N/A,TRUE,"general";"via3",#N/A,TRUE,"general"}</definedName>
    <definedName name="_m5">{"via1",#N/A,TRUE,"general";"via2",#N/A,TRUE,"general";"via3",#N/A,TRUE,"general"}</definedName>
    <definedName name="_m6" localSheetId="14">{"TAB1",#N/A,TRUE,"GENERAL";"TAB2",#N/A,TRUE,"GENERAL";"TAB3",#N/A,TRUE,"GENERAL";"TAB4",#N/A,TRUE,"GENERAL";"TAB5",#N/A,TRUE,"GENERAL"}</definedName>
    <definedName name="_m6" localSheetId="19">{"TAB1",#N/A,TRUE,"GENERAL";"TAB2",#N/A,TRUE,"GENERAL";"TAB3",#N/A,TRUE,"GENERAL";"TAB4",#N/A,TRUE,"GENERAL";"TAB5",#N/A,TRUE,"GENERAL"}</definedName>
    <definedName name="_m6" localSheetId="20">{"TAB1",#N/A,TRUE,"GENERAL";"TAB2",#N/A,TRUE,"GENERAL";"TAB3",#N/A,TRUE,"GENERAL";"TAB4",#N/A,TRUE,"GENERAL";"TAB5",#N/A,TRUE,"GENERAL"}</definedName>
    <definedName name="_m6" localSheetId="25">{"TAB1",#N/A,TRUE,"GENERAL";"TAB2",#N/A,TRUE,"GENERAL";"TAB3",#N/A,TRUE,"GENERAL";"TAB4",#N/A,TRUE,"GENERAL";"TAB5",#N/A,TRUE,"GENERAL"}</definedName>
    <definedName name="_m6" localSheetId="33">{"TAB1",#N/A,TRUE,"GENERAL";"TAB2",#N/A,TRUE,"GENERAL";"TAB3",#N/A,TRUE,"GENERAL";"TAB4",#N/A,TRUE,"GENERAL";"TAB5",#N/A,TRUE,"GENERAL"}</definedName>
    <definedName name="_m6" localSheetId="34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name="_m7" localSheetId="14">{"TAB1",#N/A,TRUE,"GENERAL";"TAB2",#N/A,TRUE,"GENERAL";"TAB3",#N/A,TRUE,"GENERAL";"TAB4",#N/A,TRUE,"GENERAL";"TAB5",#N/A,TRUE,"GENERAL"}</definedName>
    <definedName name="_m7" localSheetId="19">{"TAB1",#N/A,TRUE,"GENERAL";"TAB2",#N/A,TRUE,"GENERAL";"TAB3",#N/A,TRUE,"GENERAL";"TAB4",#N/A,TRUE,"GENERAL";"TAB5",#N/A,TRUE,"GENERAL"}</definedName>
    <definedName name="_m7" localSheetId="20">{"TAB1",#N/A,TRUE,"GENERAL";"TAB2",#N/A,TRUE,"GENERAL";"TAB3",#N/A,TRUE,"GENERAL";"TAB4",#N/A,TRUE,"GENERAL";"TAB5",#N/A,TRUE,"GENERAL"}</definedName>
    <definedName name="_m7" localSheetId="25">{"TAB1",#N/A,TRUE,"GENERAL";"TAB2",#N/A,TRUE,"GENERAL";"TAB3",#N/A,TRUE,"GENERAL";"TAB4",#N/A,TRUE,"GENERAL";"TAB5",#N/A,TRUE,"GENERAL"}</definedName>
    <definedName name="_m7" localSheetId="33">{"TAB1",#N/A,TRUE,"GENERAL";"TAB2",#N/A,TRUE,"GENERAL";"TAB3",#N/A,TRUE,"GENERAL";"TAB4",#N/A,TRUE,"GENERAL";"TAB5",#N/A,TRUE,"GENERAL"}</definedName>
    <definedName name="_m7" localSheetId="34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 localSheetId="14">{"via1",#N/A,TRUE,"general";"via2",#N/A,TRUE,"general";"via3",#N/A,TRUE,"general"}</definedName>
    <definedName name="_m8" localSheetId="19">{"via1",#N/A,TRUE,"general";"via2",#N/A,TRUE,"general";"via3",#N/A,TRUE,"general"}</definedName>
    <definedName name="_m8" localSheetId="20">{"via1",#N/A,TRUE,"general";"via2",#N/A,TRUE,"general";"via3",#N/A,TRUE,"general"}</definedName>
    <definedName name="_m8" localSheetId="25">{"via1",#N/A,TRUE,"general";"via2",#N/A,TRUE,"general";"via3",#N/A,TRUE,"general"}</definedName>
    <definedName name="_m8" localSheetId="33">{"via1",#N/A,TRUE,"general";"via2",#N/A,TRUE,"general";"via3",#N/A,TRUE,"general"}</definedName>
    <definedName name="_m8" localSheetId="34">{"via1",#N/A,TRUE,"general";"via2",#N/A,TRUE,"general";"via3",#N/A,TRUE,"general"}</definedName>
    <definedName name="_m8">{"via1",#N/A,TRUE,"general";"via2",#N/A,TRUE,"general";"via3",#N/A,TRUE,"general"}</definedName>
    <definedName name="_m9" localSheetId="14">{"via1",#N/A,TRUE,"general";"via2",#N/A,TRUE,"general";"via3",#N/A,TRUE,"general"}</definedName>
    <definedName name="_m9" localSheetId="19">{"via1",#N/A,TRUE,"general";"via2",#N/A,TRUE,"general";"via3",#N/A,TRUE,"general"}</definedName>
    <definedName name="_m9" localSheetId="20">{"via1",#N/A,TRUE,"general";"via2",#N/A,TRUE,"general";"via3",#N/A,TRUE,"general"}</definedName>
    <definedName name="_m9" localSheetId="25">{"via1",#N/A,TRUE,"general";"via2",#N/A,TRUE,"general";"via3",#N/A,TRUE,"general"}</definedName>
    <definedName name="_m9" localSheetId="33">{"via1",#N/A,TRUE,"general";"via2",#N/A,TRUE,"general";"via3",#N/A,TRUE,"general"}</definedName>
    <definedName name="_m9" localSheetId="34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28">#REF!</definedName>
    <definedName name="_MA56">#REF!</definedName>
    <definedName name="_MAR01">#REF!</definedName>
    <definedName name="_MAT1">#REF!</definedName>
    <definedName name="_MAT1111">#REF!</definedName>
    <definedName name="_MAT170">#REF!</definedName>
    <definedName name="_MAT171">#REF!</definedName>
    <definedName name="_MAT832">#REF!</definedName>
    <definedName name="_MAY88">#REF!</definedName>
    <definedName name="_mez80">#REF!</definedName>
    <definedName name="_MOD1">#REF!</definedName>
    <definedName name="_MOR14">#REF!</definedName>
    <definedName name="_mor15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localSheetId="14">{"TAB1",#N/A,TRUE,"GENERAL";"TAB2",#N/A,TRUE,"GENERAL";"TAB3",#N/A,TRUE,"GENERAL";"TAB4",#N/A,TRUE,"GENERAL";"TAB5",#N/A,TRUE,"GENERAL"}</definedName>
    <definedName name="_n3" localSheetId="19">{"TAB1",#N/A,TRUE,"GENERAL";"TAB2",#N/A,TRUE,"GENERAL";"TAB3",#N/A,TRUE,"GENERAL";"TAB4",#N/A,TRUE,"GENERAL";"TAB5",#N/A,TRUE,"GENERAL"}</definedName>
    <definedName name="_n3" localSheetId="20">{"TAB1",#N/A,TRUE,"GENERAL";"TAB2",#N/A,TRUE,"GENERAL";"TAB3",#N/A,TRUE,"GENERAL";"TAB4",#N/A,TRUE,"GENERAL";"TAB5",#N/A,TRUE,"GENERAL"}</definedName>
    <definedName name="_n3" localSheetId="25">{"TAB1",#N/A,TRUE,"GENERAL";"TAB2",#N/A,TRUE,"GENERAL";"TAB3",#N/A,TRUE,"GENERAL";"TAB4",#N/A,TRUE,"GENERAL";"TAB5",#N/A,TRUE,"GENERAL"}</definedName>
    <definedName name="_n3" localSheetId="33">{"TAB1",#N/A,TRUE,"GENERAL";"TAB2",#N/A,TRUE,"GENERAL";"TAB3",#N/A,TRUE,"GENERAL";"TAB4",#N/A,TRUE,"GENERAL";"TAB5",#N/A,TRUE,"GENERAL"}</definedName>
    <definedName name="_n3" localSheetId="34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name="_n4" localSheetId="14">{"via1",#N/A,TRUE,"general";"via2",#N/A,TRUE,"general";"via3",#N/A,TRUE,"general"}</definedName>
    <definedName name="_n4" localSheetId="19">{"via1",#N/A,TRUE,"general";"via2",#N/A,TRUE,"general";"via3",#N/A,TRUE,"general"}</definedName>
    <definedName name="_n4" localSheetId="20">{"via1",#N/A,TRUE,"general";"via2",#N/A,TRUE,"general";"via3",#N/A,TRUE,"general"}</definedName>
    <definedName name="_n4" localSheetId="25">{"via1",#N/A,TRUE,"general";"via2",#N/A,TRUE,"general";"via3",#N/A,TRUE,"general"}</definedName>
    <definedName name="_n4" localSheetId="33">{"via1",#N/A,TRUE,"general";"via2",#N/A,TRUE,"general";"via3",#N/A,TRUE,"general"}</definedName>
    <definedName name="_n4" localSheetId="34">{"via1",#N/A,TRUE,"general";"via2",#N/A,TRUE,"general";"via3",#N/A,TRUE,"general"}</definedName>
    <definedName name="_n4">{"via1",#N/A,TRUE,"general";"via2",#N/A,TRUE,"general";"via3",#N/A,TRUE,"general"}</definedName>
    <definedName name="_n5" localSheetId="14">{"TAB1",#N/A,TRUE,"GENERAL";"TAB2",#N/A,TRUE,"GENERAL";"TAB3",#N/A,TRUE,"GENERAL";"TAB4",#N/A,TRUE,"GENERAL";"TAB5",#N/A,TRUE,"GENERAL"}</definedName>
    <definedName name="_n5" localSheetId="19">{"TAB1",#N/A,TRUE,"GENERAL";"TAB2",#N/A,TRUE,"GENERAL";"TAB3",#N/A,TRUE,"GENERAL";"TAB4",#N/A,TRUE,"GENERAL";"TAB5",#N/A,TRUE,"GENERAL"}</definedName>
    <definedName name="_n5" localSheetId="20">{"TAB1",#N/A,TRUE,"GENERAL";"TAB2",#N/A,TRUE,"GENERAL";"TAB3",#N/A,TRUE,"GENERAL";"TAB4",#N/A,TRUE,"GENERAL";"TAB5",#N/A,TRUE,"GENERAL"}</definedName>
    <definedName name="_n5" localSheetId="25">{"TAB1",#N/A,TRUE,"GENERAL";"TAB2",#N/A,TRUE,"GENERAL";"TAB3",#N/A,TRUE,"GENERAL";"TAB4",#N/A,TRUE,"GENERAL";"TAB5",#N/A,TRUE,"GENERAL"}</definedName>
    <definedName name="_n5" localSheetId="33">{"TAB1",#N/A,TRUE,"GENERAL";"TAB2",#N/A,TRUE,"GENERAL";"TAB3",#N/A,TRUE,"GENERAL";"TAB4",#N/A,TRUE,"GENERAL";"TAB5",#N/A,TRUE,"GENERAL"}</definedName>
    <definedName name="_n5" localSheetId="34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name="_NEC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4">{"via1",#N/A,TRUE,"general";"via2",#N/A,TRUE,"general";"via3",#N/A,TRUE,"general"}</definedName>
    <definedName name="_nyn7" localSheetId="19">{"via1",#N/A,TRUE,"general";"via2",#N/A,TRUE,"general";"via3",#N/A,TRUE,"general"}</definedName>
    <definedName name="_nyn7" localSheetId="20">{"via1",#N/A,TRUE,"general";"via2",#N/A,TRUE,"general";"via3",#N/A,TRUE,"general"}</definedName>
    <definedName name="_nyn7" localSheetId="25">{"via1",#N/A,TRUE,"general";"via2",#N/A,TRUE,"general";"via3",#N/A,TRUE,"general"}</definedName>
    <definedName name="_nyn7" localSheetId="33">{"via1",#N/A,TRUE,"general";"via2",#N/A,TRUE,"general";"via3",#N/A,TRUE,"general"}</definedName>
    <definedName name="_nyn7" localSheetId="34">{"via1",#N/A,TRUE,"general";"via2",#N/A,TRUE,"general";"via3",#N/A,TRUE,"general"}</definedName>
    <definedName name="_nyn7">{"via1",#N/A,TRUE,"general";"via2",#N/A,TRUE,"general";"via3",#N/A,TRUE,"general"}</definedName>
    <definedName name="_O">#REF!</definedName>
    <definedName name="_o4" localSheetId="14">{"via1",#N/A,TRUE,"general";"via2",#N/A,TRUE,"general";"via3",#N/A,TRUE,"general"}</definedName>
    <definedName name="_o4" localSheetId="19">{"via1",#N/A,TRUE,"general";"via2",#N/A,TRUE,"general";"via3",#N/A,TRUE,"general"}</definedName>
    <definedName name="_o4" localSheetId="20">{"via1",#N/A,TRUE,"general";"via2",#N/A,TRUE,"general";"via3",#N/A,TRUE,"general"}</definedName>
    <definedName name="_o4" localSheetId="25">{"via1",#N/A,TRUE,"general";"via2",#N/A,TRUE,"general";"via3",#N/A,TRUE,"general"}</definedName>
    <definedName name="_o4" localSheetId="33">{"via1",#N/A,TRUE,"general";"via2",#N/A,TRUE,"general";"via3",#N/A,TRUE,"general"}</definedName>
    <definedName name="_o4" localSheetId="34">{"via1",#N/A,TRUE,"general";"via2",#N/A,TRUE,"general";"via3",#N/A,TRUE,"general"}</definedName>
    <definedName name="_o4">{"via1",#N/A,TRUE,"general";"via2",#N/A,TRUE,"general";"via3",#N/A,TRUE,"general"}</definedName>
    <definedName name="_o5" localSheetId="14">{"TAB1",#N/A,TRUE,"GENERAL";"TAB2",#N/A,TRUE,"GENERAL";"TAB3",#N/A,TRUE,"GENERAL";"TAB4",#N/A,TRUE,"GENERAL";"TAB5",#N/A,TRUE,"GENERAL"}</definedName>
    <definedName name="_o5" localSheetId="19">{"TAB1",#N/A,TRUE,"GENERAL";"TAB2",#N/A,TRUE,"GENERAL";"TAB3",#N/A,TRUE,"GENERAL";"TAB4",#N/A,TRUE,"GENERAL";"TAB5",#N/A,TRUE,"GENERAL"}</definedName>
    <definedName name="_o5" localSheetId="20">{"TAB1",#N/A,TRUE,"GENERAL";"TAB2",#N/A,TRUE,"GENERAL";"TAB3",#N/A,TRUE,"GENERAL";"TAB4",#N/A,TRUE,"GENERAL";"TAB5",#N/A,TRUE,"GENERAL"}</definedName>
    <definedName name="_o5" localSheetId="25">{"TAB1",#N/A,TRUE,"GENERAL";"TAB2",#N/A,TRUE,"GENERAL";"TAB3",#N/A,TRUE,"GENERAL";"TAB4",#N/A,TRUE,"GENERAL";"TAB5",#N/A,TRUE,"GENERAL"}</definedName>
    <definedName name="_o5" localSheetId="33">{"TAB1",#N/A,TRUE,"GENERAL";"TAB2",#N/A,TRUE,"GENERAL";"TAB3",#N/A,TRUE,"GENERAL";"TAB4",#N/A,TRUE,"GENERAL";"TAB5",#N/A,TRUE,"GENERAL"}</definedName>
    <definedName name="_o5" localSheetId="34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name="_o6" localSheetId="14">{"TAB1",#N/A,TRUE,"GENERAL";"TAB2",#N/A,TRUE,"GENERAL";"TAB3",#N/A,TRUE,"GENERAL";"TAB4",#N/A,TRUE,"GENERAL";"TAB5",#N/A,TRUE,"GENERAL"}</definedName>
    <definedName name="_o6" localSheetId="19">{"TAB1",#N/A,TRUE,"GENERAL";"TAB2",#N/A,TRUE,"GENERAL";"TAB3",#N/A,TRUE,"GENERAL";"TAB4",#N/A,TRUE,"GENERAL";"TAB5",#N/A,TRUE,"GENERAL"}</definedName>
    <definedName name="_o6" localSheetId="20">{"TAB1",#N/A,TRUE,"GENERAL";"TAB2",#N/A,TRUE,"GENERAL";"TAB3",#N/A,TRUE,"GENERAL";"TAB4",#N/A,TRUE,"GENERAL";"TAB5",#N/A,TRUE,"GENERAL"}</definedName>
    <definedName name="_o6" localSheetId="25">{"TAB1",#N/A,TRUE,"GENERAL";"TAB2",#N/A,TRUE,"GENERAL";"TAB3",#N/A,TRUE,"GENERAL";"TAB4",#N/A,TRUE,"GENERAL";"TAB5",#N/A,TRUE,"GENERAL"}</definedName>
    <definedName name="_o6" localSheetId="33">{"TAB1",#N/A,TRUE,"GENERAL";"TAB2",#N/A,TRUE,"GENERAL";"TAB3",#N/A,TRUE,"GENERAL";"TAB4",#N/A,TRUE,"GENERAL";"TAB5",#N/A,TRUE,"GENERAL"}</definedName>
    <definedName name="_o6" localSheetId="34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 localSheetId="14">{"TAB1",#N/A,TRUE,"GENERAL";"TAB2",#N/A,TRUE,"GENERAL";"TAB3",#N/A,TRUE,"GENERAL";"TAB4",#N/A,TRUE,"GENERAL";"TAB5",#N/A,TRUE,"GENERAL"}</definedName>
    <definedName name="_o7" localSheetId="19">{"TAB1",#N/A,TRUE,"GENERAL";"TAB2",#N/A,TRUE,"GENERAL";"TAB3",#N/A,TRUE,"GENERAL";"TAB4",#N/A,TRUE,"GENERAL";"TAB5",#N/A,TRUE,"GENERAL"}</definedName>
    <definedName name="_o7" localSheetId="20">{"TAB1",#N/A,TRUE,"GENERAL";"TAB2",#N/A,TRUE,"GENERAL";"TAB3",#N/A,TRUE,"GENERAL";"TAB4",#N/A,TRUE,"GENERAL";"TAB5",#N/A,TRUE,"GENERAL"}</definedName>
    <definedName name="_o7" localSheetId="25">{"TAB1",#N/A,TRUE,"GENERAL";"TAB2",#N/A,TRUE,"GENERAL";"TAB3",#N/A,TRUE,"GENERAL";"TAB4",#N/A,TRUE,"GENERAL";"TAB5",#N/A,TRUE,"GENERAL"}</definedName>
    <definedName name="_o7" localSheetId="33">{"TAB1",#N/A,TRUE,"GENERAL";"TAB2",#N/A,TRUE,"GENERAL";"TAB3",#N/A,TRUE,"GENERAL";"TAB4",#N/A,TRUE,"GENERAL";"TAB5",#N/A,TRUE,"GENERAL"}</definedName>
    <definedName name="_o7" localSheetId="34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 localSheetId="14">{"via1",#N/A,TRUE,"general";"via2",#N/A,TRUE,"general";"via3",#N/A,TRUE,"general"}</definedName>
    <definedName name="_o8" localSheetId="19">{"via1",#N/A,TRUE,"general";"via2",#N/A,TRUE,"general";"via3",#N/A,TRUE,"general"}</definedName>
    <definedName name="_o8" localSheetId="20">{"via1",#N/A,TRUE,"general";"via2",#N/A,TRUE,"general";"via3",#N/A,TRUE,"general"}</definedName>
    <definedName name="_o8" localSheetId="25">{"via1",#N/A,TRUE,"general";"via2",#N/A,TRUE,"general";"via3",#N/A,TRUE,"general"}</definedName>
    <definedName name="_o8" localSheetId="33">{"via1",#N/A,TRUE,"general";"via2",#N/A,TRUE,"general";"via3",#N/A,TRUE,"general"}</definedName>
    <definedName name="_o8" localSheetId="34">{"via1",#N/A,TRUE,"general";"via2",#N/A,TRUE,"general";"via3",#N/A,TRUE,"general"}</definedName>
    <definedName name="_o8">{"via1",#N/A,TRUE,"general";"via2",#N/A,TRUE,"general";"via3",#N/A,TRUE,"general"}</definedName>
    <definedName name="_o9" localSheetId="14">{"TAB1",#N/A,TRUE,"GENERAL";"TAB2",#N/A,TRUE,"GENERAL";"TAB3",#N/A,TRUE,"GENERAL";"TAB4",#N/A,TRUE,"GENERAL";"TAB5",#N/A,TRUE,"GENERAL"}</definedName>
    <definedName name="_o9" localSheetId="19">{"TAB1",#N/A,TRUE,"GENERAL";"TAB2",#N/A,TRUE,"GENERAL";"TAB3",#N/A,TRUE,"GENERAL";"TAB4",#N/A,TRUE,"GENERAL";"TAB5",#N/A,TRUE,"GENERAL"}</definedName>
    <definedName name="_o9" localSheetId="20">{"TAB1",#N/A,TRUE,"GENERAL";"TAB2",#N/A,TRUE,"GENERAL";"TAB3",#N/A,TRUE,"GENERAL";"TAB4",#N/A,TRUE,"GENERAL";"TAB5",#N/A,TRUE,"GENERAL"}</definedName>
    <definedName name="_o9" localSheetId="25">{"TAB1",#N/A,TRUE,"GENERAL";"TAB2",#N/A,TRUE,"GENERAL";"TAB3",#N/A,TRUE,"GENERAL";"TAB4",#N/A,TRUE,"GENERAL";"TAB5",#N/A,TRUE,"GENERAL"}</definedName>
    <definedName name="_o9" localSheetId="33">{"TAB1",#N/A,TRUE,"GENERAL";"TAB2",#N/A,TRUE,"GENERAL";"TAB3",#N/A,TRUE,"GENERAL";"TAB4",#N/A,TRUE,"GENERAL";"TAB5",#N/A,TRUE,"GENERAL"}</definedName>
    <definedName name="_o9" localSheetId="34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B">#REF!</definedName>
    <definedName name="_OCD1">#REF!</definedName>
    <definedName name="_OCI1">#REF!</definedName>
    <definedName name="_OCT2">#REF!</definedName>
    <definedName name="_OF">#REF!</definedName>
    <definedName name="_Order1">0</definedName>
    <definedName name="_Order2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14">{"via1",#N/A,TRUE,"general";"via2",#N/A,TRUE,"general";"via3",#N/A,TRUE,"general"}</definedName>
    <definedName name="_p6" localSheetId="19">{"via1",#N/A,TRUE,"general";"via2",#N/A,TRUE,"general";"via3",#N/A,TRUE,"general"}</definedName>
    <definedName name="_p6" localSheetId="20">{"via1",#N/A,TRUE,"general";"via2",#N/A,TRUE,"general";"via3",#N/A,TRUE,"general"}</definedName>
    <definedName name="_p6" localSheetId="25">{"via1",#N/A,TRUE,"general";"via2",#N/A,TRUE,"general";"via3",#N/A,TRUE,"general"}</definedName>
    <definedName name="_p6" localSheetId="33">{"via1",#N/A,TRUE,"general";"via2",#N/A,TRUE,"general";"via3",#N/A,TRUE,"general"}</definedName>
    <definedName name="_p6" localSheetId="34">{"via1",#N/A,TRUE,"general";"via2",#N/A,TRUE,"general";"via3",#N/A,TRUE,"general"}</definedName>
    <definedName name="_p6">{"via1",#N/A,TRUE,"general";"via2",#N/A,TRUE,"general";"via3",#N/A,TRUE,"general"}</definedName>
    <definedName name="_p7" localSheetId="14">{"via1",#N/A,TRUE,"general";"via2",#N/A,TRUE,"general";"via3",#N/A,TRUE,"general"}</definedName>
    <definedName name="_p7" localSheetId="19">{"via1",#N/A,TRUE,"general";"via2",#N/A,TRUE,"general";"via3",#N/A,TRUE,"general"}</definedName>
    <definedName name="_p7" localSheetId="20">{"via1",#N/A,TRUE,"general";"via2",#N/A,TRUE,"general";"via3",#N/A,TRUE,"general"}</definedName>
    <definedName name="_p7" localSheetId="25">{"via1",#N/A,TRUE,"general";"via2",#N/A,TRUE,"general";"via3",#N/A,TRUE,"general"}</definedName>
    <definedName name="_p7" localSheetId="33">{"via1",#N/A,TRUE,"general";"via2",#N/A,TRUE,"general";"via3",#N/A,TRUE,"general"}</definedName>
    <definedName name="_p7" localSheetId="34">{"via1",#N/A,TRUE,"general";"via2",#N/A,TRUE,"general";"via3",#N/A,TRUE,"general"}</definedName>
    <definedName name="_p7">{"via1",#N/A,TRUE,"general";"via2",#N/A,TRUE,"general";"via3",#N/A,TRUE,"general"}</definedName>
    <definedName name="_p8" localSheetId="14">{"TAB1",#N/A,TRUE,"GENERAL";"TAB2",#N/A,TRUE,"GENERAL";"TAB3",#N/A,TRUE,"GENERAL";"TAB4",#N/A,TRUE,"GENERAL";"TAB5",#N/A,TRUE,"GENERAL"}</definedName>
    <definedName name="_p8" localSheetId="19">{"TAB1",#N/A,TRUE,"GENERAL";"TAB2",#N/A,TRUE,"GENERAL";"TAB3",#N/A,TRUE,"GENERAL";"TAB4",#N/A,TRUE,"GENERAL";"TAB5",#N/A,TRUE,"GENERAL"}</definedName>
    <definedName name="_p8" localSheetId="20">{"TAB1",#N/A,TRUE,"GENERAL";"TAB2",#N/A,TRUE,"GENERAL";"TAB3",#N/A,TRUE,"GENERAL";"TAB4",#N/A,TRUE,"GENERAL";"TAB5",#N/A,TRUE,"GENERAL"}</definedName>
    <definedName name="_p8" localSheetId="25">{"TAB1",#N/A,TRUE,"GENERAL";"TAB2",#N/A,TRUE,"GENERAL";"TAB3",#N/A,TRUE,"GENERAL";"TAB4",#N/A,TRUE,"GENERAL";"TAB5",#N/A,TRUE,"GENERAL"}</definedName>
    <definedName name="_p8" localSheetId="33">{"TAB1",#N/A,TRUE,"GENERAL";"TAB2",#N/A,TRUE,"GENERAL";"TAB3",#N/A,TRUE,"GENERAL";"TAB4",#N/A,TRUE,"GENERAL";"TAB5",#N/A,TRUE,"GENERAL"}</definedName>
    <definedName name="_p8" localSheetId="34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L">#REF!</definedName>
    <definedName name="_Parse_Out">#REF!</definedName>
    <definedName name="_PIS30">#REF!</definedName>
    <definedName name="_PIS50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L8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1">#REF!</definedName>
    <definedName name="_Pu2">#REF!</definedName>
    <definedName name="_Pu3">#REF!</definedName>
    <definedName name="_PW2">#REF!</definedName>
    <definedName name="_QTY1">#REF!</definedName>
    <definedName name="_r" localSheetId="14">{"TAB1",#N/A,TRUE,"GENERAL";"TAB2",#N/A,TRUE,"GENERAL";"TAB3",#N/A,TRUE,"GENERAL";"TAB4",#N/A,TRUE,"GENERAL";"TAB5",#N/A,TRUE,"GENERAL"}</definedName>
    <definedName name="_r" localSheetId="19">{"TAB1",#N/A,TRUE,"GENERAL";"TAB2",#N/A,TRUE,"GENERAL";"TAB3",#N/A,TRUE,"GENERAL";"TAB4",#N/A,TRUE,"GENERAL";"TAB5",#N/A,TRUE,"GENERAL"}</definedName>
    <definedName name="_r" localSheetId="20">{"TAB1",#N/A,TRUE,"GENERAL";"TAB2",#N/A,TRUE,"GENERAL";"TAB3",#N/A,TRUE,"GENERAL";"TAB4",#N/A,TRUE,"GENERAL";"TAB5",#N/A,TRUE,"GENERAL"}</definedName>
    <definedName name="_r" localSheetId="25">{"TAB1",#N/A,TRUE,"GENERAL";"TAB2",#N/A,TRUE,"GENERAL";"TAB3",#N/A,TRUE,"GENERAL";"TAB4",#N/A,TRUE,"GENERAL";"TAB5",#N/A,TRUE,"GENERAL"}</definedName>
    <definedName name="_r" localSheetId="33">{"TAB1",#N/A,TRUE,"GENERAL";"TAB2",#N/A,TRUE,"GENERAL";"TAB3",#N/A,TRUE,"GENERAL";"TAB4",#N/A,TRUE,"GENERAL";"TAB5",#N/A,TRUE,"GENERAL"}</definedName>
    <definedName name="_r" localSheetId="34">{"TAB1",#N/A,TRUE,"GENERAL";"TAB2",#N/A,TRUE,"GENERAL";"TAB3",#N/A,TRUE,"GENERAL";"TAB4",#N/A,TRUE,"GENERAL";"TAB5",#N/A,TRUE,"GENERAL"}</definedName>
    <definedName name="_r">{"TAB1",#N/A,TRUE,"GENERAL";"TAB2",#N/A,TRUE,"GENERAL";"TAB3",#N/A,TRUE,"GENERAL";"TAB4",#N/A,TRUE,"GENERAL";"TAB5",#N/A,TRUE,"GENERAL"}</definedName>
    <definedName name="_r4r" localSheetId="14">{"via1",#N/A,TRUE,"general";"via2",#N/A,TRUE,"general";"via3",#N/A,TRUE,"general"}</definedName>
    <definedName name="_r4r" localSheetId="19">{"via1",#N/A,TRUE,"general";"via2",#N/A,TRUE,"general";"via3",#N/A,TRUE,"general"}</definedName>
    <definedName name="_r4r" localSheetId="20">{"via1",#N/A,TRUE,"general";"via2",#N/A,TRUE,"general";"via3",#N/A,TRUE,"general"}</definedName>
    <definedName name="_r4r" localSheetId="25">{"via1",#N/A,TRUE,"general";"via2",#N/A,TRUE,"general";"via3",#N/A,TRUE,"general"}</definedName>
    <definedName name="_r4r" localSheetId="33">{"via1",#N/A,TRUE,"general";"via2",#N/A,TRUE,"general";"via3",#N/A,TRUE,"general"}</definedName>
    <definedName name="_r4r" localSheetId="34">{"via1",#N/A,TRUE,"general";"via2",#N/A,TRUE,"general";"via3",#N/A,TRUE,"general"}</definedName>
    <definedName name="_r4r">{"via1",#N/A,TRUE,"general";"via2",#N/A,TRUE,"general";"via3",#N/A,TRUE,"general"}</definedName>
    <definedName name="_RAJ50">#REF!</definedName>
    <definedName name="_RAS">#REF!</definedName>
    <definedName name="_rc">#REF!</definedName>
    <definedName name="_REC1">"Rectángulo 31"</definedName>
    <definedName name="_ref4">#REF!</definedName>
    <definedName name="_Regression_Out">#REF!</definedName>
    <definedName name="_Regression_X">#REF!</definedName>
    <definedName name="_Regression_Y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t70">#REF!</definedName>
    <definedName name="_rf8">#REF!</definedName>
    <definedName name="_RF9">#REF!</definedName>
    <definedName name="_rie100">#REF!</definedName>
    <definedName name="_rtu6" localSheetId="14">{"via1",#N/A,TRUE,"general";"via2",#N/A,TRUE,"general";"via3",#N/A,TRUE,"general"}</definedName>
    <definedName name="_rtu6" localSheetId="19">{"via1",#N/A,TRUE,"general";"via2",#N/A,TRUE,"general";"via3",#N/A,TRUE,"general"}</definedName>
    <definedName name="_rtu6" localSheetId="20">{"via1",#N/A,TRUE,"general";"via2",#N/A,TRUE,"general";"via3",#N/A,TRUE,"general"}</definedName>
    <definedName name="_rtu6" localSheetId="25">{"via1",#N/A,TRUE,"general";"via2",#N/A,TRUE,"general";"via3",#N/A,TRUE,"general"}</definedName>
    <definedName name="_rtu6" localSheetId="33">{"via1",#N/A,TRUE,"general";"via2",#N/A,TRUE,"general";"via3",#N/A,TRUE,"general"}</definedName>
    <definedName name="_rtu6" localSheetId="34">{"via1",#N/A,TRUE,"general";"via2",#N/A,TRUE,"general";"via3",#N/A,TRUE,"general"}</definedName>
    <definedName name="_rtu6">{"via1",#N/A,TRUE,"general";"via2",#N/A,TRUE,"general";"via3",#N/A,TRUE,"general"}</definedName>
    <definedName name="_s1" localSheetId="14">{"via1",#N/A,TRUE,"general";"via2",#N/A,TRUE,"general";"via3",#N/A,TRUE,"general"}</definedName>
    <definedName name="_s1" localSheetId="19">{"via1",#N/A,TRUE,"general";"via2",#N/A,TRUE,"general";"via3",#N/A,TRUE,"general"}</definedName>
    <definedName name="_s1" localSheetId="20">{"via1",#N/A,TRUE,"general";"via2",#N/A,TRUE,"general";"via3",#N/A,TRUE,"general"}</definedName>
    <definedName name="_s1" localSheetId="25">{"via1",#N/A,TRUE,"general";"via2",#N/A,TRUE,"general";"via3",#N/A,TRUE,"general"}</definedName>
    <definedName name="_s1" localSheetId="33">{"via1",#N/A,TRUE,"general";"via2",#N/A,TRUE,"general";"via3",#N/A,TRUE,"general"}</definedName>
    <definedName name="_s1" localSheetId="34">{"via1",#N/A,TRUE,"general";"via2",#N/A,TRUE,"general";"via3",#N/A,TRUE,"general"}</definedName>
    <definedName name="_s1">{"via1",#N/A,TRUE,"general";"via2",#N/A,TRUE,"general";"via3",#N/A,TRUE,"general"}</definedName>
    <definedName name="_s2" localSheetId="14">{"TAB1",#N/A,TRUE,"GENERAL";"TAB2",#N/A,TRUE,"GENERAL";"TAB3",#N/A,TRUE,"GENERAL";"TAB4",#N/A,TRUE,"GENERAL";"TAB5",#N/A,TRUE,"GENERAL"}</definedName>
    <definedName name="_s2" localSheetId="19">{"TAB1",#N/A,TRUE,"GENERAL";"TAB2",#N/A,TRUE,"GENERAL";"TAB3",#N/A,TRUE,"GENERAL";"TAB4",#N/A,TRUE,"GENERAL";"TAB5",#N/A,TRUE,"GENERAL"}</definedName>
    <definedName name="_s2" localSheetId="20">{"TAB1",#N/A,TRUE,"GENERAL";"TAB2",#N/A,TRUE,"GENERAL";"TAB3",#N/A,TRUE,"GENERAL";"TAB4",#N/A,TRUE,"GENERAL";"TAB5",#N/A,TRUE,"GENERAL"}</definedName>
    <definedName name="_s2" localSheetId="25">{"TAB1",#N/A,TRUE,"GENERAL";"TAB2",#N/A,TRUE,"GENERAL";"TAB3",#N/A,TRUE,"GENERAL";"TAB4",#N/A,TRUE,"GENERAL";"TAB5",#N/A,TRUE,"GENERAL"}</definedName>
    <definedName name="_s2" localSheetId="33">{"TAB1",#N/A,TRUE,"GENERAL";"TAB2",#N/A,TRUE,"GENERAL";"TAB3",#N/A,TRUE,"GENERAL";"TAB4",#N/A,TRUE,"GENERAL";"TAB5",#N/A,TRUE,"GENERAL"}</definedName>
    <definedName name="_s2" localSheetId="34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name="_s3" localSheetId="14">{"TAB1",#N/A,TRUE,"GENERAL";"TAB2",#N/A,TRUE,"GENERAL";"TAB3",#N/A,TRUE,"GENERAL";"TAB4",#N/A,TRUE,"GENERAL";"TAB5",#N/A,TRUE,"GENERAL"}</definedName>
    <definedName name="_s3" localSheetId="19">{"TAB1",#N/A,TRUE,"GENERAL";"TAB2",#N/A,TRUE,"GENERAL";"TAB3",#N/A,TRUE,"GENERAL";"TAB4",#N/A,TRUE,"GENERAL";"TAB5",#N/A,TRUE,"GENERAL"}</definedName>
    <definedName name="_s3" localSheetId="20">{"TAB1",#N/A,TRUE,"GENERAL";"TAB2",#N/A,TRUE,"GENERAL";"TAB3",#N/A,TRUE,"GENERAL";"TAB4",#N/A,TRUE,"GENERAL";"TAB5",#N/A,TRUE,"GENERAL"}</definedName>
    <definedName name="_s3" localSheetId="25">{"TAB1",#N/A,TRUE,"GENERAL";"TAB2",#N/A,TRUE,"GENERAL";"TAB3",#N/A,TRUE,"GENERAL";"TAB4",#N/A,TRUE,"GENERAL";"TAB5",#N/A,TRUE,"GENERAL"}</definedName>
    <definedName name="_s3" localSheetId="33">{"TAB1",#N/A,TRUE,"GENERAL";"TAB2",#N/A,TRUE,"GENERAL";"TAB3",#N/A,TRUE,"GENERAL";"TAB4",#N/A,TRUE,"GENERAL";"TAB5",#N/A,TRUE,"GENERAL"}</definedName>
    <definedName name="_s3" localSheetId="34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 localSheetId="14">{"via1",#N/A,TRUE,"general";"via2",#N/A,TRUE,"general";"via3",#N/A,TRUE,"general"}</definedName>
    <definedName name="_s4" localSheetId="19">{"via1",#N/A,TRUE,"general";"via2",#N/A,TRUE,"general";"via3",#N/A,TRUE,"general"}</definedName>
    <definedName name="_s4" localSheetId="20">{"via1",#N/A,TRUE,"general";"via2",#N/A,TRUE,"general";"via3",#N/A,TRUE,"general"}</definedName>
    <definedName name="_s4" localSheetId="25">{"via1",#N/A,TRUE,"general";"via2",#N/A,TRUE,"general";"via3",#N/A,TRUE,"general"}</definedName>
    <definedName name="_s4" localSheetId="33">{"via1",#N/A,TRUE,"general";"via2",#N/A,TRUE,"general";"via3",#N/A,TRUE,"general"}</definedName>
    <definedName name="_s4" localSheetId="34">{"via1",#N/A,TRUE,"general";"via2",#N/A,TRUE,"general";"via3",#N/A,TRUE,"general"}</definedName>
    <definedName name="_s4">{"via1",#N/A,TRUE,"general";"via2",#N/A,TRUE,"general";"via3",#N/A,TRUE,"general"}</definedName>
    <definedName name="_s5" localSheetId="14">{"via1",#N/A,TRUE,"general";"via2",#N/A,TRUE,"general";"via3",#N/A,TRUE,"general"}</definedName>
    <definedName name="_s5" localSheetId="19">{"via1",#N/A,TRUE,"general";"via2",#N/A,TRUE,"general";"via3",#N/A,TRUE,"general"}</definedName>
    <definedName name="_s5" localSheetId="20">{"via1",#N/A,TRUE,"general";"via2",#N/A,TRUE,"general";"via3",#N/A,TRUE,"general"}</definedName>
    <definedName name="_s5" localSheetId="25">{"via1",#N/A,TRUE,"general";"via2",#N/A,TRUE,"general";"via3",#N/A,TRUE,"general"}</definedName>
    <definedName name="_s5" localSheetId="33">{"via1",#N/A,TRUE,"general";"via2",#N/A,TRUE,"general";"via3",#N/A,TRUE,"general"}</definedName>
    <definedName name="_s5" localSheetId="34">{"via1",#N/A,TRUE,"general";"via2",#N/A,TRUE,"general";"via3",#N/A,TRUE,"general"}</definedName>
    <definedName name="_s5">{"via1",#N/A,TRUE,"general";"via2",#N/A,TRUE,"general";"via3",#N/A,TRUE,"general"}</definedName>
    <definedName name="_s6" localSheetId="14">{"TAB1",#N/A,TRUE,"GENERAL";"TAB2",#N/A,TRUE,"GENERAL";"TAB3",#N/A,TRUE,"GENERAL";"TAB4",#N/A,TRUE,"GENERAL";"TAB5",#N/A,TRUE,"GENERAL"}</definedName>
    <definedName name="_s6" localSheetId="19">{"TAB1",#N/A,TRUE,"GENERAL";"TAB2",#N/A,TRUE,"GENERAL";"TAB3",#N/A,TRUE,"GENERAL";"TAB4",#N/A,TRUE,"GENERAL";"TAB5",#N/A,TRUE,"GENERAL"}</definedName>
    <definedName name="_s6" localSheetId="20">{"TAB1",#N/A,TRUE,"GENERAL";"TAB2",#N/A,TRUE,"GENERAL";"TAB3",#N/A,TRUE,"GENERAL";"TAB4",#N/A,TRUE,"GENERAL";"TAB5",#N/A,TRUE,"GENERAL"}</definedName>
    <definedName name="_s6" localSheetId="25">{"TAB1",#N/A,TRUE,"GENERAL";"TAB2",#N/A,TRUE,"GENERAL";"TAB3",#N/A,TRUE,"GENERAL";"TAB4",#N/A,TRUE,"GENERAL";"TAB5",#N/A,TRUE,"GENERAL"}</definedName>
    <definedName name="_s6" localSheetId="33">{"TAB1",#N/A,TRUE,"GENERAL";"TAB2",#N/A,TRUE,"GENERAL";"TAB3",#N/A,TRUE,"GENERAL";"TAB4",#N/A,TRUE,"GENERAL";"TAB5",#N/A,TRUE,"GENERAL"}</definedName>
    <definedName name="_s6" localSheetId="34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name="_s7" localSheetId="14">{"via1",#N/A,TRUE,"general";"via2",#N/A,TRUE,"general";"via3",#N/A,TRUE,"general"}</definedName>
    <definedName name="_s7" localSheetId="19">{"via1",#N/A,TRUE,"general";"via2",#N/A,TRUE,"general";"via3",#N/A,TRUE,"general"}</definedName>
    <definedName name="_s7" localSheetId="20">{"via1",#N/A,TRUE,"general";"via2",#N/A,TRUE,"general";"via3",#N/A,TRUE,"general"}</definedName>
    <definedName name="_s7" localSheetId="25">{"via1",#N/A,TRUE,"general";"via2",#N/A,TRUE,"general";"via3",#N/A,TRUE,"general"}</definedName>
    <definedName name="_s7" localSheetId="33">{"via1",#N/A,TRUE,"general";"via2",#N/A,TRUE,"general";"via3",#N/A,TRUE,"general"}</definedName>
    <definedName name="_s7" localSheetId="34">{"via1",#N/A,TRUE,"general";"via2",#N/A,TRUE,"general";"via3",#N/A,TRUE,"general"}</definedName>
    <definedName name="_s7">{"via1",#N/A,TRUE,"general";"via2",#N/A,TRUE,"general";"via3",#N/A,TRUE,"general"}</definedName>
    <definedName name="_sac1">#REF!</definedName>
    <definedName name="_SAL1">#REF!</definedName>
    <definedName name="_SAR10">#REF!</definedName>
    <definedName name="_SBC1">#REF!</definedName>
    <definedName name="_SBC3">#REF!</definedName>
    <definedName name="_SBC5">#REF!</definedName>
    <definedName name="_Sort">#REF!</definedName>
    <definedName name="_srn001">#REF!</definedName>
    <definedName name="_SUM1">#REF!</definedName>
    <definedName name="_SUM2">#REF!</definedName>
    <definedName name="_t3" localSheetId="14">{"TAB1",#N/A,TRUE,"GENERAL";"TAB2",#N/A,TRUE,"GENERAL";"TAB3",#N/A,TRUE,"GENERAL";"TAB4",#N/A,TRUE,"GENERAL";"TAB5",#N/A,TRUE,"GENERAL"}</definedName>
    <definedName name="_t3" localSheetId="19">{"TAB1",#N/A,TRUE,"GENERAL";"TAB2",#N/A,TRUE,"GENERAL";"TAB3",#N/A,TRUE,"GENERAL";"TAB4",#N/A,TRUE,"GENERAL";"TAB5",#N/A,TRUE,"GENERAL"}</definedName>
    <definedName name="_t3" localSheetId="20">{"TAB1",#N/A,TRUE,"GENERAL";"TAB2",#N/A,TRUE,"GENERAL";"TAB3",#N/A,TRUE,"GENERAL";"TAB4",#N/A,TRUE,"GENERAL";"TAB5",#N/A,TRUE,"GENERAL"}</definedName>
    <definedName name="_t3" localSheetId="25">{"TAB1",#N/A,TRUE,"GENERAL";"TAB2",#N/A,TRUE,"GENERAL";"TAB3",#N/A,TRUE,"GENERAL";"TAB4",#N/A,TRUE,"GENERAL";"TAB5",#N/A,TRUE,"GENERAL"}</definedName>
    <definedName name="_t3" localSheetId="33">{"TAB1",#N/A,TRUE,"GENERAL";"TAB2",#N/A,TRUE,"GENERAL";"TAB3",#N/A,TRUE,"GENERAL";"TAB4",#N/A,TRUE,"GENERAL";"TAB5",#N/A,TRUE,"GENERAL"}</definedName>
    <definedName name="_t3" localSheetId="34">{"TAB1",#N/A,TRUE,"GENERAL";"TAB2",#N/A,TRUE,"GENERAL";"TAB3",#N/A,TRUE,"GENERAL";"TAB4",#N/A,TRUE,"GENERAL";"TAB5",#N/A,TRUE,"GENERAL"}</definedName>
    <definedName name="_t3">{"TAB1",#N/A,TRUE,"GENERAL";"TAB2",#N/A,TRUE,"GENERAL";"TAB3",#N/A,TRUE,"GENERAL";"TAB4",#N/A,TRUE,"GENERAL";"TAB5",#N/A,TRUE,"GENERAL"}</definedName>
    <definedName name="_t4" localSheetId="14">{"via1",#N/A,TRUE,"general";"via2",#N/A,TRUE,"general";"via3",#N/A,TRUE,"general"}</definedName>
    <definedName name="_t4" localSheetId="19">{"via1",#N/A,TRUE,"general";"via2",#N/A,TRUE,"general";"via3",#N/A,TRUE,"general"}</definedName>
    <definedName name="_t4" localSheetId="20">{"via1",#N/A,TRUE,"general";"via2",#N/A,TRUE,"general";"via3",#N/A,TRUE,"general"}</definedName>
    <definedName name="_t4" localSheetId="25">{"via1",#N/A,TRUE,"general";"via2",#N/A,TRUE,"general";"via3",#N/A,TRUE,"general"}</definedName>
    <definedName name="_t4" localSheetId="33">{"via1",#N/A,TRUE,"general";"via2",#N/A,TRUE,"general";"via3",#N/A,TRUE,"general"}</definedName>
    <definedName name="_t4" localSheetId="34">{"via1",#N/A,TRUE,"general";"via2",#N/A,TRUE,"general";"via3",#N/A,TRUE,"general"}</definedName>
    <definedName name="_t4">{"via1",#N/A,TRUE,"general";"via2",#N/A,TRUE,"general";"via3",#N/A,TRUE,"general"}</definedName>
    <definedName name="_t5" localSheetId="14">{"TAB1",#N/A,TRUE,"GENERAL";"TAB2",#N/A,TRUE,"GENERAL";"TAB3",#N/A,TRUE,"GENERAL";"TAB4",#N/A,TRUE,"GENERAL";"TAB5",#N/A,TRUE,"GENERAL"}</definedName>
    <definedName name="_t5" localSheetId="19">{"TAB1",#N/A,TRUE,"GENERAL";"TAB2",#N/A,TRUE,"GENERAL";"TAB3",#N/A,TRUE,"GENERAL";"TAB4",#N/A,TRUE,"GENERAL";"TAB5",#N/A,TRUE,"GENERAL"}</definedName>
    <definedName name="_t5" localSheetId="20">{"TAB1",#N/A,TRUE,"GENERAL";"TAB2",#N/A,TRUE,"GENERAL";"TAB3",#N/A,TRUE,"GENERAL";"TAB4",#N/A,TRUE,"GENERAL";"TAB5",#N/A,TRUE,"GENERAL"}</definedName>
    <definedName name="_t5" localSheetId="25">{"TAB1",#N/A,TRUE,"GENERAL";"TAB2",#N/A,TRUE,"GENERAL";"TAB3",#N/A,TRUE,"GENERAL";"TAB4",#N/A,TRUE,"GENERAL";"TAB5",#N/A,TRUE,"GENERAL"}</definedName>
    <definedName name="_t5" localSheetId="33">{"TAB1",#N/A,TRUE,"GENERAL";"TAB2",#N/A,TRUE,"GENERAL";"TAB3",#N/A,TRUE,"GENERAL";"TAB4",#N/A,TRUE,"GENERAL";"TAB5",#N/A,TRUE,"GENERAL"}</definedName>
    <definedName name="_t5" localSheetId="34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name="_t6" localSheetId="14">{"via1",#N/A,TRUE,"general";"via2",#N/A,TRUE,"general";"via3",#N/A,TRUE,"general"}</definedName>
    <definedName name="_t6" localSheetId="19">{"via1",#N/A,TRUE,"general";"via2",#N/A,TRUE,"general";"via3",#N/A,TRUE,"general"}</definedName>
    <definedName name="_t6" localSheetId="20">{"via1",#N/A,TRUE,"general";"via2",#N/A,TRUE,"general";"via3",#N/A,TRUE,"general"}</definedName>
    <definedName name="_t6" localSheetId="25">{"via1",#N/A,TRUE,"general";"via2",#N/A,TRUE,"general";"via3",#N/A,TRUE,"general"}</definedName>
    <definedName name="_t6" localSheetId="33">{"via1",#N/A,TRUE,"general";"via2",#N/A,TRUE,"general";"via3",#N/A,TRUE,"general"}</definedName>
    <definedName name="_t6" localSheetId="34">{"via1",#N/A,TRUE,"general";"via2",#N/A,TRUE,"general";"via3",#N/A,TRUE,"general"}</definedName>
    <definedName name="_t6">{"via1",#N/A,TRUE,"general";"via2",#N/A,TRUE,"general";"via3",#N/A,TRUE,"general"}</definedName>
    <definedName name="_t66" localSheetId="14">{"TAB1",#N/A,TRUE,"GENERAL";"TAB2",#N/A,TRUE,"GENERAL";"TAB3",#N/A,TRUE,"GENERAL";"TAB4",#N/A,TRUE,"GENERAL";"TAB5",#N/A,TRUE,"GENERAL"}</definedName>
    <definedName name="_t66" localSheetId="19">{"TAB1",#N/A,TRUE,"GENERAL";"TAB2",#N/A,TRUE,"GENERAL";"TAB3",#N/A,TRUE,"GENERAL";"TAB4",#N/A,TRUE,"GENERAL";"TAB5",#N/A,TRUE,"GENERAL"}</definedName>
    <definedName name="_t66" localSheetId="20">{"TAB1",#N/A,TRUE,"GENERAL";"TAB2",#N/A,TRUE,"GENERAL";"TAB3",#N/A,TRUE,"GENERAL";"TAB4",#N/A,TRUE,"GENERAL";"TAB5",#N/A,TRUE,"GENERAL"}</definedName>
    <definedName name="_t66" localSheetId="25">{"TAB1",#N/A,TRUE,"GENERAL";"TAB2",#N/A,TRUE,"GENERAL";"TAB3",#N/A,TRUE,"GENERAL";"TAB4",#N/A,TRUE,"GENERAL";"TAB5",#N/A,TRUE,"GENERAL"}</definedName>
    <definedName name="_t66" localSheetId="33">{"TAB1",#N/A,TRUE,"GENERAL";"TAB2",#N/A,TRUE,"GENERAL";"TAB3",#N/A,TRUE,"GENERAL";"TAB4",#N/A,TRUE,"GENERAL";"TAB5",#N/A,TRUE,"GENERAL"}</definedName>
    <definedName name="_t66" localSheetId="34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name="_t7" localSheetId="14">{"via1",#N/A,TRUE,"general";"via2",#N/A,TRUE,"general";"via3",#N/A,TRUE,"general"}</definedName>
    <definedName name="_t7" localSheetId="19">{"via1",#N/A,TRUE,"general";"via2",#N/A,TRUE,"general";"via3",#N/A,TRUE,"general"}</definedName>
    <definedName name="_t7" localSheetId="20">{"via1",#N/A,TRUE,"general";"via2",#N/A,TRUE,"general";"via3",#N/A,TRUE,"general"}</definedName>
    <definedName name="_t7" localSheetId="25">{"via1",#N/A,TRUE,"general";"via2",#N/A,TRUE,"general";"via3",#N/A,TRUE,"general"}</definedName>
    <definedName name="_t7" localSheetId="33">{"via1",#N/A,TRUE,"general";"via2",#N/A,TRUE,"general";"via3",#N/A,TRUE,"general"}</definedName>
    <definedName name="_t7" localSheetId="34">{"via1",#N/A,TRUE,"general";"via2",#N/A,TRUE,"general";"via3",#N/A,TRUE,"general"}</definedName>
    <definedName name="_t7">{"via1",#N/A,TRUE,"general";"via2",#N/A,TRUE,"general";"via3",#N/A,TRUE,"general"}</definedName>
    <definedName name="_t77" localSheetId="14">{"TAB1",#N/A,TRUE,"GENERAL";"TAB2",#N/A,TRUE,"GENERAL";"TAB3",#N/A,TRUE,"GENERAL";"TAB4",#N/A,TRUE,"GENERAL";"TAB5",#N/A,TRUE,"GENERAL"}</definedName>
    <definedName name="_t77" localSheetId="19">{"TAB1",#N/A,TRUE,"GENERAL";"TAB2",#N/A,TRUE,"GENERAL";"TAB3",#N/A,TRUE,"GENERAL";"TAB4",#N/A,TRUE,"GENERAL";"TAB5",#N/A,TRUE,"GENERAL"}</definedName>
    <definedName name="_t77" localSheetId="20">{"TAB1",#N/A,TRUE,"GENERAL";"TAB2",#N/A,TRUE,"GENERAL";"TAB3",#N/A,TRUE,"GENERAL";"TAB4",#N/A,TRUE,"GENERAL";"TAB5",#N/A,TRUE,"GENERAL"}</definedName>
    <definedName name="_t77" localSheetId="25">{"TAB1",#N/A,TRUE,"GENERAL";"TAB2",#N/A,TRUE,"GENERAL";"TAB3",#N/A,TRUE,"GENERAL";"TAB4",#N/A,TRUE,"GENERAL";"TAB5",#N/A,TRUE,"GENERAL"}</definedName>
    <definedName name="_t77" localSheetId="33">{"TAB1",#N/A,TRUE,"GENERAL";"TAB2",#N/A,TRUE,"GENERAL";"TAB3",#N/A,TRUE,"GENERAL";"TAB4",#N/A,TRUE,"GENERAL";"TAB5",#N/A,TRUE,"GENERAL"}</definedName>
    <definedName name="_t77" localSheetId="34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name="_t8" localSheetId="14">{"TAB1",#N/A,TRUE,"GENERAL";"TAB2",#N/A,TRUE,"GENERAL";"TAB3",#N/A,TRUE,"GENERAL";"TAB4",#N/A,TRUE,"GENERAL";"TAB5",#N/A,TRUE,"GENERAL"}</definedName>
    <definedName name="_t8" localSheetId="19">{"TAB1",#N/A,TRUE,"GENERAL";"TAB2",#N/A,TRUE,"GENERAL";"TAB3",#N/A,TRUE,"GENERAL";"TAB4",#N/A,TRUE,"GENERAL";"TAB5",#N/A,TRUE,"GENERAL"}</definedName>
    <definedName name="_t8" localSheetId="20">{"TAB1",#N/A,TRUE,"GENERAL";"TAB2",#N/A,TRUE,"GENERAL";"TAB3",#N/A,TRUE,"GENERAL";"TAB4",#N/A,TRUE,"GENERAL";"TAB5",#N/A,TRUE,"GENERAL"}</definedName>
    <definedName name="_t8" localSheetId="25">{"TAB1",#N/A,TRUE,"GENERAL";"TAB2",#N/A,TRUE,"GENERAL";"TAB3",#N/A,TRUE,"GENERAL";"TAB4",#N/A,TRUE,"GENERAL";"TAB5",#N/A,TRUE,"GENERAL"}</definedName>
    <definedName name="_t8" localSheetId="33">{"TAB1",#N/A,TRUE,"GENERAL";"TAB2",#N/A,TRUE,"GENERAL";"TAB3",#N/A,TRUE,"GENERAL";"TAB4",#N/A,TRUE,"GENERAL";"TAB5",#N/A,TRUE,"GENERAL"}</definedName>
    <definedName name="_t8" localSheetId="34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 localSheetId="14">{"via1",#N/A,TRUE,"general";"via2",#N/A,TRUE,"general";"via3",#N/A,TRUE,"general"}</definedName>
    <definedName name="_t88" localSheetId="19">{"via1",#N/A,TRUE,"general";"via2",#N/A,TRUE,"general";"via3",#N/A,TRUE,"general"}</definedName>
    <definedName name="_t88" localSheetId="20">{"via1",#N/A,TRUE,"general";"via2",#N/A,TRUE,"general";"via3",#N/A,TRUE,"general"}</definedName>
    <definedName name="_t88" localSheetId="25">{"via1",#N/A,TRUE,"general";"via2",#N/A,TRUE,"general";"via3",#N/A,TRUE,"general"}</definedName>
    <definedName name="_t88" localSheetId="33">{"via1",#N/A,TRUE,"general";"via2",#N/A,TRUE,"general";"via3",#N/A,TRUE,"general"}</definedName>
    <definedName name="_t88" localSheetId="34">{"via1",#N/A,TRUE,"general";"via2",#N/A,TRUE,"general";"via3",#N/A,TRUE,"general"}</definedName>
    <definedName name="_t88">{"via1",#N/A,TRUE,"general";"via2",#N/A,TRUE,"general";"via3",#N/A,TRUE,"general"}</definedName>
    <definedName name="_t9" localSheetId="14">{"TAB1",#N/A,TRUE,"GENERAL";"TAB2",#N/A,TRUE,"GENERAL";"TAB3",#N/A,TRUE,"GENERAL";"TAB4",#N/A,TRUE,"GENERAL";"TAB5",#N/A,TRUE,"GENERAL"}</definedName>
    <definedName name="_t9" localSheetId="19">{"TAB1",#N/A,TRUE,"GENERAL";"TAB2",#N/A,TRUE,"GENERAL";"TAB3",#N/A,TRUE,"GENERAL";"TAB4",#N/A,TRUE,"GENERAL";"TAB5",#N/A,TRUE,"GENERAL"}</definedName>
    <definedName name="_t9" localSheetId="20">{"TAB1",#N/A,TRUE,"GENERAL";"TAB2",#N/A,TRUE,"GENERAL";"TAB3",#N/A,TRUE,"GENERAL";"TAB4",#N/A,TRUE,"GENERAL";"TAB5",#N/A,TRUE,"GENERAL"}</definedName>
    <definedName name="_t9" localSheetId="25">{"TAB1",#N/A,TRUE,"GENERAL";"TAB2",#N/A,TRUE,"GENERAL";"TAB3",#N/A,TRUE,"GENERAL";"TAB4",#N/A,TRUE,"GENERAL";"TAB5",#N/A,TRUE,"GENERAL"}</definedName>
    <definedName name="_t9" localSheetId="33">{"TAB1",#N/A,TRUE,"GENERAL";"TAB2",#N/A,TRUE,"GENERAL";"TAB3",#N/A,TRUE,"GENERAL";"TAB4",#N/A,TRUE,"GENERAL";"TAB5",#N/A,TRUE,"GENERAL"}</definedName>
    <definedName name="_t9" localSheetId="34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name="_t99" localSheetId="14">{"via1",#N/A,TRUE,"general";"via2",#N/A,TRUE,"general";"via3",#N/A,TRUE,"general"}</definedName>
    <definedName name="_t99" localSheetId="19">{"via1",#N/A,TRUE,"general";"via2",#N/A,TRUE,"general";"via3",#N/A,TRUE,"general"}</definedName>
    <definedName name="_t99" localSheetId="20">{"via1",#N/A,TRUE,"general";"via2",#N/A,TRUE,"general";"via3",#N/A,TRUE,"general"}</definedName>
    <definedName name="_t99" localSheetId="25">{"via1",#N/A,TRUE,"general";"via2",#N/A,TRUE,"general";"via3",#N/A,TRUE,"general"}</definedName>
    <definedName name="_t99" localSheetId="33">{"via1",#N/A,TRUE,"general";"via2",#N/A,TRUE,"general";"via3",#N/A,TRUE,"general"}</definedName>
    <definedName name="_t99" localSheetId="34">{"via1",#N/A,TRUE,"general";"via2",#N/A,TRUE,"general";"via3",#N/A,TRUE,"general"}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EE1">#REF!</definedName>
    <definedName name="_TEE3">#REF!</definedName>
    <definedName name="_tf3813">#REF!</definedName>
    <definedName name="_TLL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OT10">#REF!</definedName>
    <definedName name="_TOT11">#REF!</definedName>
    <definedName name="_TOT7">#REF!</definedName>
    <definedName name="_TOT8">#REF!</definedName>
    <definedName name="_TP1">#REF!</definedName>
    <definedName name="_TRI30">#REF!</definedName>
    <definedName name="_TRM2">#REF!</definedName>
    <definedName name="_u4" localSheetId="14">{"TAB1",#N/A,TRUE,"GENERAL";"TAB2",#N/A,TRUE,"GENERAL";"TAB3",#N/A,TRUE,"GENERAL";"TAB4",#N/A,TRUE,"GENERAL";"TAB5",#N/A,TRUE,"GENERAL"}</definedName>
    <definedName name="_u4" localSheetId="19">{"TAB1",#N/A,TRUE,"GENERAL";"TAB2",#N/A,TRUE,"GENERAL";"TAB3",#N/A,TRUE,"GENERAL";"TAB4",#N/A,TRUE,"GENERAL";"TAB5",#N/A,TRUE,"GENERAL"}</definedName>
    <definedName name="_u4" localSheetId="20">{"TAB1",#N/A,TRUE,"GENERAL";"TAB2",#N/A,TRUE,"GENERAL";"TAB3",#N/A,TRUE,"GENERAL";"TAB4",#N/A,TRUE,"GENERAL";"TAB5",#N/A,TRUE,"GENERAL"}</definedName>
    <definedName name="_u4" localSheetId="25">{"TAB1",#N/A,TRUE,"GENERAL";"TAB2",#N/A,TRUE,"GENERAL";"TAB3",#N/A,TRUE,"GENERAL";"TAB4",#N/A,TRUE,"GENERAL";"TAB5",#N/A,TRUE,"GENERAL"}</definedName>
    <definedName name="_u4" localSheetId="33">{"TAB1",#N/A,TRUE,"GENERAL";"TAB2",#N/A,TRUE,"GENERAL";"TAB3",#N/A,TRUE,"GENERAL";"TAB4",#N/A,TRUE,"GENERAL";"TAB5",#N/A,TRUE,"GENERAL"}</definedName>
    <definedName name="_u4" localSheetId="34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name="_u5" localSheetId="14">{"TAB1",#N/A,TRUE,"GENERAL";"TAB2",#N/A,TRUE,"GENERAL";"TAB3",#N/A,TRUE,"GENERAL";"TAB4",#N/A,TRUE,"GENERAL";"TAB5",#N/A,TRUE,"GENERAL"}</definedName>
    <definedName name="_u5" localSheetId="19">{"TAB1",#N/A,TRUE,"GENERAL";"TAB2",#N/A,TRUE,"GENERAL";"TAB3",#N/A,TRUE,"GENERAL";"TAB4",#N/A,TRUE,"GENERAL";"TAB5",#N/A,TRUE,"GENERAL"}</definedName>
    <definedName name="_u5" localSheetId="20">{"TAB1",#N/A,TRUE,"GENERAL";"TAB2",#N/A,TRUE,"GENERAL";"TAB3",#N/A,TRUE,"GENERAL";"TAB4",#N/A,TRUE,"GENERAL";"TAB5",#N/A,TRUE,"GENERAL"}</definedName>
    <definedName name="_u5" localSheetId="25">{"TAB1",#N/A,TRUE,"GENERAL";"TAB2",#N/A,TRUE,"GENERAL";"TAB3",#N/A,TRUE,"GENERAL";"TAB4",#N/A,TRUE,"GENERAL";"TAB5",#N/A,TRUE,"GENERAL"}</definedName>
    <definedName name="_u5" localSheetId="33">{"TAB1",#N/A,TRUE,"GENERAL";"TAB2",#N/A,TRUE,"GENERAL";"TAB3",#N/A,TRUE,"GENERAL";"TAB4",#N/A,TRUE,"GENERAL";"TAB5",#N/A,TRUE,"GENERAL"}</definedName>
    <definedName name="_u5" localSheetId="3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 localSheetId="14">{"TAB1",#N/A,TRUE,"GENERAL";"TAB2",#N/A,TRUE,"GENERAL";"TAB3",#N/A,TRUE,"GENERAL";"TAB4",#N/A,TRUE,"GENERAL";"TAB5",#N/A,TRUE,"GENERAL"}</definedName>
    <definedName name="_u6" localSheetId="19">{"TAB1",#N/A,TRUE,"GENERAL";"TAB2",#N/A,TRUE,"GENERAL";"TAB3",#N/A,TRUE,"GENERAL";"TAB4",#N/A,TRUE,"GENERAL";"TAB5",#N/A,TRUE,"GENERAL"}</definedName>
    <definedName name="_u6" localSheetId="20">{"TAB1",#N/A,TRUE,"GENERAL";"TAB2",#N/A,TRUE,"GENERAL";"TAB3",#N/A,TRUE,"GENERAL";"TAB4",#N/A,TRUE,"GENERAL";"TAB5",#N/A,TRUE,"GENERAL"}</definedName>
    <definedName name="_u6" localSheetId="25">{"TAB1",#N/A,TRUE,"GENERAL";"TAB2",#N/A,TRUE,"GENERAL";"TAB3",#N/A,TRUE,"GENERAL";"TAB4",#N/A,TRUE,"GENERAL";"TAB5",#N/A,TRUE,"GENERAL"}</definedName>
    <definedName name="_u6" localSheetId="33">{"TAB1",#N/A,TRUE,"GENERAL";"TAB2",#N/A,TRUE,"GENERAL";"TAB3",#N/A,TRUE,"GENERAL";"TAB4",#N/A,TRUE,"GENERAL";"TAB5",#N/A,TRUE,"GENERAL"}</definedName>
    <definedName name="_u6" localSheetId="34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 localSheetId="14">{"via1",#N/A,TRUE,"general";"via2",#N/A,TRUE,"general";"via3",#N/A,TRUE,"general"}</definedName>
    <definedName name="_u7" localSheetId="19">{"via1",#N/A,TRUE,"general";"via2",#N/A,TRUE,"general";"via3",#N/A,TRUE,"general"}</definedName>
    <definedName name="_u7" localSheetId="20">{"via1",#N/A,TRUE,"general";"via2",#N/A,TRUE,"general";"via3",#N/A,TRUE,"general"}</definedName>
    <definedName name="_u7" localSheetId="25">{"via1",#N/A,TRUE,"general";"via2",#N/A,TRUE,"general";"via3",#N/A,TRUE,"general"}</definedName>
    <definedName name="_u7" localSheetId="33">{"via1",#N/A,TRUE,"general";"via2",#N/A,TRUE,"general";"via3",#N/A,TRUE,"general"}</definedName>
    <definedName name="_u7" localSheetId="34">{"via1",#N/A,TRUE,"general";"via2",#N/A,TRUE,"general";"via3",#N/A,TRUE,"general"}</definedName>
    <definedName name="_u7">{"via1",#N/A,TRUE,"general";"via2",#N/A,TRUE,"general";"via3",#N/A,TRUE,"general"}</definedName>
    <definedName name="_u8" localSheetId="14">{"TAB1",#N/A,TRUE,"GENERAL";"TAB2",#N/A,TRUE,"GENERAL";"TAB3",#N/A,TRUE,"GENERAL";"TAB4",#N/A,TRUE,"GENERAL";"TAB5",#N/A,TRUE,"GENERAL"}</definedName>
    <definedName name="_u8" localSheetId="19">{"TAB1",#N/A,TRUE,"GENERAL";"TAB2",#N/A,TRUE,"GENERAL";"TAB3",#N/A,TRUE,"GENERAL";"TAB4",#N/A,TRUE,"GENERAL";"TAB5",#N/A,TRUE,"GENERAL"}</definedName>
    <definedName name="_u8" localSheetId="20">{"TAB1",#N/A,TRUE,"GENERAL";"TAB2",#N/A,TRUE,"GENERAL";"TAB3",#N/A,TRUE,"GENERAL";"TAB4",#N/A,TRUE,"GENERAL";"TAB5",#N/A,TRUE,"GENERAL"}</definedName>
    <definedName name="_u8" localSheetId="25">{"TAB1",#N/A,TRUE,"GENERAL";"TAB2",#N/A,TRUE,"GENERAL";"TAB3",#N/A,TRUE,"GENERAL";"TAB4",#N/A,TRUE,"GENERAL";"TAB5",#N/A,TRUE,"GENERAL"}</definedName>
    <definedName name="_u8" localSheetId="33">{"TAB1",#N/A,TRUE,"GENERAL";"TAB2",#N/A,TRUE,"GENERAL";"TAB3",#N/A,TRUE,"GENERAL";"TAB4",#N/A,TRUE,"GENERAL";"TAB5",#N/A,TRUE,"GENERAL"}</definedName>
    <definedName name="_u8" localSheetId="34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name="_u9" localSheetId="14">{"TAB1",#N/A,TRUE,"GENERAL";"TAB2",#N/A,TRUE,"GENERAL";"TAB3",#N/A,TRUE,"GENERAL";"TAB4",#N/A,TRUE,"GENERAL";"TAB5",#N/A,TRUE,"GENERAL"}</definedName>
    <definedName name="_u9" localSheetId="19">{"TAB1",#N/A,TRUE,"GENERAL";"TAB2",#N/A,TRUE,"GENERAL";"TAB3",#N/A,TRUE,"GENERAL";"TAB4",#N/A,TRUE,"GENERAL";"TAB5",#N/A,TRUE,"GENERAL"}</definedName>
    <definedName name="_u9" localSheetId="20">{"TAB1",#N/A,TRUE,"GENERAL";"TAB2",#N/A,TRUE,"GENERAL";"TAB3",#N/A,TRUE,"GENERAL";"TAB4",#N/A,TRUE,"GENERAL";"TAB5",#N/A,TRUE,"GENERAL"}</definedName>
    <definedName name="_u9" localSheetId="25">{"TAB1",#N/A,TRUE,"GENERAL";"TAB2",#N/A,TRUE,"GENERAL";"TAB3",#N/A,TRUE,"GENERAL";"TAB4",#N/A,TRUE,"GENERAL";"TAB5",#N/A,TRUE,"GENERAL"}</definedName>
    <definedName name="_u9" localSheetId="33">{"TAB1",#N/A,TRUE,"GENERAL";"TAB2",#N/A,TRUE,"GENERAL";"TAB3",#N/A,TRUE,"GENERAL";"TAB4",#N/A,TRUE,"GENERAL";"TAB5",#N/A,TRUE,"GENERAL"}</definedName>
    <definedName name="_u9" localSheetId="34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I2">#REF!</definedName>
    <definedName name="_unj1" hidden="1">#REF!</definedName>
    <definedName name="_ur7" localSheetId="14">{"TAB1",#N/A,TRUE,"GENERAL";"TAB2",#N/A,TRUE,"GENERAL";"TAB3",#N/A,TRUE,"GENERAL";"TAB4",#N/A,TRUE,"GENERAL";"TAB5",#N/A,TRUE,"GENERAL"}</definedName>
    <definedName name="_ur7" localSheetId="19">{"TAB1",#N/A,TRUE,"GENERAL";"TAB2",#N/A,TRUE,"GENERAL";"TAB3",#N/A,TRUE,"GENERAL";"TAB4",#N/A,TRUE,"GENERAL";"TAB5",#N/A,TRUE,"GENERAL"}</definedName>
    <definedName name="_ur7" localSheetId="20">{"TAB1",#N/A,TRUE,"GENERAL";"TAB2",#N/A,TRUE,"GENERAL";"TAB3",#N/A,TRUE,"GENERAL";"TAB4",#N/A,TRUE,"GENERAL";"TAB5",#N/A,TRUE,"GENERAL"}</definedName>
    <definedName name="_ur7" localSheetId="25">{"TAB1",#N/A,TRUE,"GENERAL";"TAB2",#N/A,TRUE,"GENERAL";"TAB3",#N/A,TRUE,"GENERAL";"TAB4",#N/A,TRUE,"GENERAL";"TAB5",#N/A,TRUE,"GENERAL"}</definedName>
    <definedName name="_ur7" localSheetId="33">{"TAB1",#N/A,TRUE,"GENERAL";"TAB2",#N/A,TRUE,"GENERAL";"TAB3",#N/A,TRUE,"GENERAL";"TAB4",#N/A,TRUE,"GENERAL";"TAB5",#N/A,TRUE,"GENERAL"}</definedName>
    <definedName name="_ur7" localSheetId="34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 localSheetId="14">{"via1",#N/A,TRUE,"general";"via2",#N/A,TRUE,"general";"via3",#N/A,TRUE,"general"}</definedName>
    <definedName name="_v2" localSheetId="19">{"via1",#N/A,TRUE,"general";"via2",#N/A,TRUE,"general";"via3",#N/A,TRUE,"general"}</definedName>
    <definedName name="_v2" localSheetId="20">{"via1",#N/A,TRUE,"general";"via2",#N/A,TRUE,"general";"via3",#N/A,TRUE,"general"}</definedName>
    <definedName name="_v2" localSheetId="25">{"via1",#N/A,TRUE,"general";"via2",#N/A,TRUE,"general";"via3",#N/A,TRUE,"general"}</definedName>
    <definedName name="_v2" localSheetId="33">{"via1",#N/A,TRUE,"general";"via2",#N/A,TRUE,"general";"via3",#N/A,TRUE,"general"}</definedName>
    <definedName name="_v2" localSheetId="34">{"via1",#N/A,TRUE,"general";"via2",#N/A,TRUE,"general";"via3",#N/A,TRUE,"general"}</definedName>
    <definedName name="_v2">{"via1",#N/A,TRUE,"general";"via2",#N/A,TRUE,"general";"via3",#N/A,TRUE,"general"}</definedName>
    <definedName name="_v3" localSheetId="14">{"TAB1",#N/A,TRUE,"GENERAL";"TAB2",#N/A,TRUE,"GENERAL";"TAB3",#N/A,TRUE,"GENERAL";"TAB4",#N/A,TRUE,"GENERAL";"TAB5",#N/A,TRUE,"GENERAL"}</definedName>
    <definedName name="_v3" localSheetId="19">{"TAB1",#N/A,TRUE,"GENERAL";"TAB2",#N/A,TRUE,"GENERAL";"TAB3",#N/A,TRUE,"GENERAL";"TAB4",#N/A,TRUE,"GENERAL";"TAB5",#N/A,TRUE,"GENERAL"}</definedName>
    <definedName name="_v3" localSheetId="20">{"TAB1",#N/A,TRUE,"GENERAL";"TAB2",#N/A,TRUE,"GENERAL";"TAB3",#N/A,TRUE,"GENERAL";"TAB4",#N/A,TRUE,"GENERAL";"TAB5",#N/A,TRUE,"GENERAL"}</definedName>
    <definedName name="_v3" localSheetId="25">{"TAB1",#N/A,TRUE,"GENERAL";"TAB2",#N/A,TRUE,"GENERAL";"TAB3",#N/A,TRUE,"GENERAL";"TAB4",#N/A,TRUE,"GENERAL";"TAB5",#N/A,TRUE,"GENERAL"}</definedName>
    <definedName name="_v3" localSheetId="33">{"TAB1",#N/A,TRUE,"GENERAL";"TAB2",#N/A,TRUE,"GENERAL";"TAB3",#N/A,TRUE,"GENERAL";"TAB4",#N/A,TRUE,"GENERAL";"TAB5",#N/A,TRUE,"GENERAL"}</definedName>
    <definedName name="_v3" localSheetId="34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name="_v4" localSheetId="14">{"TAB1",#N/A,TRUE,"GENERAL";"TAB2",#N/A,TRUE,"GENERAL";"TAB3",#N/A,TRUE,"GENERAL";"TAB4",#N/A,TRUE,"GENERAL";"TAB5",#N/A,TRUE,"GENERAL"}</definedName>
    <definedName name="_v4" localSheetId="19">{"TAB1",#N/A,TRUE,"GENERAL";"TAB2",#N/A,TRUE,"GENERAL";"TAB3",#N/A,TRUE,"GENERAL";"TAB4",#N/A,TRUE,"GENERAL";"TAB5",#N/A,TRUE,"GENERAL"}</definedName>
    <definedName name="_v4" localSheetId="20">{"TAB1",#N/A,TRUE,"GENERAL";"TAB2",#N/A,TRUE,"GENERAL";"TAB3",#N/A,TRUE,"GENERAL";"TAB4",#N/A,TRUE,"GENERAL";"TAB5",#N/A,TRUE,"GENERAL"}</definedName>
    <definedName name="_v4" localSheetId="25">{"TAB1",#N/A,TRUE,"GENERAL";"TAB2",#N/A,TRUE,"GENERAL";"TAB3",#N/A,TRUE,"GENERAL";"TAB4",#N/A,TRUE,"GENERAL";"TAB5",#N/A,TRUE,"GENERAL"}</definedName>
    <definedName name="_v4" localSheetId="33">{"TAB1",#N/A,TRUE,"GENERAL";"TAB2",#N/A,TRUE,"GENERAL";"TAB3",#N/A,TRUE,"GENERAL";"TAB4",#N/A,TRUE,"GENERAL";"TAB5",#N/A,TRUE,"GENERAL"}</definedName>
    <definedName name="_v4" localSheetId="34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 localSheetId="14">{"TAB1",#N/A,TRUE,"GENERAL";"TAB2",#N/A,TRUE,"GENERAL";"TAB3",#N/A,TRUE,"GENERAL";"TAB4",#N/A,TRUE,"GENERAL";"TAB5",#N/A,TRUE,"GENERAL"}</definedName>
    <definedName name="_v5" localSheetId="19">{"TAB1",#N/A,TRUE,"GENERAL";"TAB2",#N/A,TRUE,"GENERAL";"TAB3",#N/A,TRUE,"GENERAL";"TAB4",#N/A,TRUE,"GENERAL";"TAB5",#N/A,TRUE,"GENERAL"}</definedName>
    <definedName name="_v5" localSheetId="20">{"TAB1",#N/A,TRUE,"GENERAL";"TAB2",#N/A,TRUE,"GENERAL";"TAB3",#N/A,TRUE,"GENERAL";"TAB4",#N/A,TRUE,"GENERAL";"TAB5",#N/A,TRUE,"GENERAL"}</definedName>
    <definedName name="_v5" localSheetId="25">{"TAB1",#N/A,TRUE,"GENERAL";"TAB2",#N/A,TRUE,"GENERAL";"TAB3",#N/A,TRUE,"GENERAL";"TAB4",#N/A,TRUE,"GENERAL";"TAB5",#N/A,TRUE,"GENERAL"}</definedName>
    <definedName name="_v5" localSheetId="33">{"TAB1",#N/A,TRUE,"GENERAL";"TAB2",#N/A,TRUE,"GENERAL";"TAB3",#N/A,TRUE,"GENERAL";"TAB4",#N/A,TRUE,"GENERAL";"TAB5",#N/A,TRUE,"GENERAL"}</definedName>
    <definedName name="_v5" localSheetId="3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 localSheetId="14">{"TAB1",#N/A,TRUE,"GENERAL";"TAB2",#N/A,TRUE,"GENERAL";"TAB3",#N/A,TRUE,"GENERAL";"TAB4",#N/A,TRUE,"GENERAL";"TAB5",#N/A,TRUE,"GENERAL"}</definedName>
    <definedName name="_v6" localSheetId="19">{"TAB1",#N/A,TRUE,"GENERAL";"TAB2",#N/A,TRUE,"GENERAL";"TAB3",#N/A,TRUE,"GENERAL";"TAB4",#N/A,TRUE,"GENERAL";"TAB5",#N/A,TRUE,"GENERAL"}</definedName>
    <definedName name="_v6" localSheetId="20">{"TAB1",#N/A,TRUE,"GENERAL";"TAB2",#N/A,TRUE,"GENERAL";"TAB3",#N/A,TRUE,"GENERAL";"TAB4",#N/A,TRUE,"GENERAL";"TAB5",#N/A,TRUE,"GENERAL"}</definedName>
    <definedName name="_v6" localSheetId="25">{"TAB1",#N/A,TRUE,"GENERAL";"TAB2",#N/A,TRUE,"GENERAL";"TAB3",#N/A,TRUE,"GENERAL";"TAB4",#N/A,TRUE,"GENERAL";"TAB5",#N/A,TRUE,"GENERAL"}</definedName>
    <definedName name="_v6" localSheetId="33">{"TAB1",#N/A,TRUE,"GENERAL";"TAB2",#N/A,TRUE,"GENERAL";"TAB3",#N/A,TRUE,"GENERAL";"TAB4",#N/A,TRUE,"GENERAL";"TAB5",#N/A,TRUE,"GENERAL"}</definedName>
    <definedName name="_v6" localSheetId="34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 localSheetId="14">{"via1",#N/A,TRUE,"general";"via2",#N/A,TRUE,"general";"via3",#N/A,TRUE,"general"}</definedName>
    <definedName name="_v7" localSheetId="19">{"via1",#N/A,TRUE,"general";"via2",#N/A,TRUE,"general";"via3",#N/A,TRUE,"general"}</definedName>
    <definedName name="_v7" localSheetId="20">{"via1",#N/A,TRUE,"general";"via2",#N/A,TRUE,"general";"via3",#N/A,TRUE,"general"}</definedName>
    <definedName name="_v7" localSheetId="25">{"via1",#N/A,TRUE,"general";"via2",#N/A,TRUE,"general";"via3",#N/A,TRUE,"general"}</definedName>
    <definedName name="_v7" localSheetId="33">{"via1",#N/A,TRUE,"general";"via2",#N/A,TRUE,"general";"via3",#N/A,TRUE,"general"}</definedName>
    <definedName name="_v7" localSheetId="34">{"via1",#N/A,TRUE,"general";"via2",#N/A,TRUE,"general";"via3",#N/A,TRUE,"general"}</definedName>
    <definedName name="_v7">{"via1",#N/A,TRUE,"general";"via2",#N/A,TRUE,"general";"via3",#N/A,TRUE,"general"}</definedName>
    <definedName name="_v8" localSheetId="14">{"TAB1",#N/A,TRUE,"GENERAL";"TAB2",#N/A,TRUE,"GENERAL";"TAB3",#N/A,TRUE,"GENERAL";"TAB4",#N/A,TRUE,"GENERAL";"TAB5",#N/A,TRUE,"GENERAL"}</definedName>
    <definedName name="_v8" localSheetId="19">{"TAB1",#N/A,TRUE,"GENERAL";"TAB2",#N/A,TRUE,"GENERAL";"TAB3",#N/A,TRUE,"GENERAL";"TAB4",#N/A,TRUE,"GENERAL";"TAB5",#N/A,TRUE,"GENERAL"}</definedName>
    <definedName name="_v8" localSheetId="20">{"TAB1",#N/A,TRUE,"GENERAL";"TAB2",#N/A,TRUE,"GENERAL";"TAB3",#N/A,TRUE,"GENERAL";"TAB4",#N/A,TRUE,"GENERAL";"TAB5",#N/A,TRUE,"GENERAL"}</definedName>
    <definedName name="_v8" localSheetId="25">{"TAB1",#N/A,TRUE,"GENERAL";"TAB2",#N/A,TRUE,"GENERAL";"TAB3",#N/A,TRUE,"GENERAL";"TAB4",#N/A,TRUE,"GENERAL";"TAB5",#N/A,TRUE,"GENERAL"}</definedName>
    <definedName name="_v8" localSheetId="33">{"TAB1",#N/A,TRUE,"GENERAL";"TAB2",#N/A,TRUE,"GENERAL";"TAB3",#N/A,TRUE,"GENERAL";"TAB4",#N/A,TRUE,"GENERAL";"TAB5",#N/A,TRUE,"GENERAL"}</definedName>
    <definedName name="_v8" localSheetId="34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name="_v9" localSheetId="14">{"TAB1",#N/A,TRUE,"GENERAL";"TAB2",#N/A,TRUE,"GENERAL";"TAB3",#N/A,TRUE,"GENERAL";"TAB4",#N/A,TRUE,"GENERAL";"TAB5",#N/A,TRUE,"GENERAL"}</definedName>
    <definedName name="_v9" localSheetId="19">{"TAB1",#N/A,TRUE,"GENERAL";"TAB2",#N/A,TRUE,"GENERAL";"TAB3",#N/A,TRUE,"GENERAL";"TAB4",#N/A,TRUE,"GENERAL";"TAB5",#N/A,TRUE,"GENERAL"}</definedName>
    <definedName name="_v9" localSheetId="20">{"TAB1",#N/A,TRUE,"GENERAL";"TAB2",#N/A,TRUE,"GENERAL";"TAB3",#N/A,TRUE,"GENERAL";"TAB4",#N/A,TRUE,"GENERAL";"TAB5",#N/A,TRUE,"GENERAL"}</definedName>
    <definedName name="_v9" localSheetId="25">{"TAB1",#N/A,TRUE,"GENERAL";"TAB2",#N/A,TRUE,"GENERAL";"TAB3",#N/A,TRUE,"GENERAL";"TAB4",#N/A,TRUE,"GENERAL";"TAB5",#N/A,TRUE,"GENERAL"}</definedName>
    <definedName name="_v9" localSheetId="33">{"TAB1",#N/A,TRUE,"GENERAL";"TAB2",#N/A,TRUE,"GENERAL";"TAB3",#N/A,TRUE,"GENERAL";"TAB4",#N/A,TRUE,"GENERAL";"TAB5",#N/A,TRUE,"GENERAL"}</definedName>
    <definedName name="_v9" localSheetId="34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14">{"via1",#N/A,TRUE,"general";"via2",#N/A,TRUE,"general";"via3",#N/A,TRUE,"general"}</definedName>
    <definedName name="_vfv4" localSheetId="19">{"via1",#N/A,TRUE,"general";"via2",#N/A,TRUE,"general";"via3",#N/A,TRUE,"general"}</definedName>
    <definedName name="_vfv4" localSheetId="20">{"via1",#N/A,TRUE,"general";"via2",#N/A,TRUE,"general";"via3",#N/A,TRUE,"general"}</definedName>
    <definedName name="_vfv4" localSheetId="25">{"via1",#N/A,TRUE,"general";"via2",#N/A,TRUE,"general";"via3",#N/A,TRUE,"general"}</definedName>
    <definedName name="_vfv4" localSheetId="33">{"via1",#N/A,TRUE,"general";"via2",#N/A,TRUE,"general";"via3",#N/A,TRUE,"general"}</definedName>
    <definedName name="_vfv4" localSheetId="34">{"via1",#N/A,TRUE,"general";"via2",#N/A,TRUE,"general";"via3",#N/A,TRUE,"general"}</definedName>
    <definedName name="_vfv4">{"via1",#N/A,TRUE,"general";"via2",#N/A,TRUE,"general";"via3",#N/A,TRUE,"general"}</definedName>
    <definedName name="_vib90">#REF!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 localSheetId="12">Scheduled_Payment+Extra_Payment</definedName>
    <definedName name="_w6" localSheetId="13">Scheduled_Payment+Extra_Payment</definedName>
    <definedName name="_w6" localSheetId="8">Scheduled_Payment+Extra_Payment</definedName>
    <definedName name="_w6" localSheetId="9">Scheduled_Payment+Extra_Payment</definedName>
    <definedName name="_w6" localSheetId="10">Scheduled_Payment+Extra_Payment</definedName>
    <definedName name="_w6" localSheetId="11">Scheduled_Payment+Extra_Payment</definedName>
    <definedName name="_w6" localSheetId="153">Scheduled_Payment+Extra_Payment</definedName>
    <definedName name="_w6" localSheetId="158">Scheduled_Payment+Extra_Payment</definedName>
    <definedName name="_w6" localSheetId="14">Scheduled_Payment+Extra_Payment</definedName>
    <definedName name="_w6" localSheetId="19">Scheduled_Payment+Extra_Payment</definedName>
    <definedName name="_w6" localSheetId="20">Scheduled_Payment+Extra_Payment</definedName>
    <definedName name="_w6" localSheetId="25">Scheduled_Payment+Extra_Payment</definedName>
    <definedName name="_w6" localSheetId="27">Scheduled_Payment+Extra_Payment</definedName>
    <definedName name="_w6" localSheetId="28">Scheduled_Payment+Extra_Payment</definedName>
    <definedName name="_w6" localSheetId="29">Scheduled_Payment+Extra_Payment</definedName>
    <definedName name="_w6" localSheetId="30">Scheduled_Payment+Extra_Payment</definedName>
    <definedName name="_w6" localSheetId="31">Scheduled_Payment+Extra_Payment</definedName>
    <definedName name="_w6" localSheetId="32">Scheduled_Payment+Extra_Payment</definedName>
    <definedName name="_w6" localSheetId="33">Scheduled_Payment+Extra_Payment</definedName>
    <definedName name="_w6" localSheetId="34">Scheduled_Payment+Extra_Payment</definedName>
    <definedName name="_w6" localSheetId="36">Scheduled_Payment+Extra_Payment</definedName>
    <definedName name="_w6" localSheetId="37">Scheduled_Payment+Extra_Payment</definedName>
    <definedName name="_w6" localSheetId="39">Scheduled_Payment+Extra_Payment</definedName>
    <definedName name="_w6" localSheetId="40">Scheduled_Payment+Extra_Payment</definedName>
    <definedName name="_w6" localSheetId="41">Scheduled_Payment+Extra_Payment</definedName>
    <definedName name="_w6" localSheetId="42">Scheduled_Payment+Extra_Payment</definedName>
    <definedName name="_w6" localSheetId="56">Scheduled_Payment+Extra_Payment</definedName>
    <definedName name="_w6" localSheetId="45">Scheduled_Payment+Extra_Payment</definedName>
    <definedName name="_w6" localSheetId="46">Scheduled_Payment+Extra_Payment</definedName>
    <definedName name="_w6" localSheetId="74">Scheduled_Payment+Extra_Payment</definedName>
    <definedName name="_w6" localSheetId="90">Scheduled_Payment+Extra_Payment</definedName>
    <definedName name="_w6" localSheetId="92">Scheduled_Payment+Extra_Payment</definedName>
    <definedName name="_w6" localSheetId="113">Scheduled_Payment+Extra_Payment</definedName>
    <definedName name="_w6" localSheetId="114">Scheduled_Payment+Extra_Payment</definedName>
    <definedName name="_w6" localSheetId="115">Scheduled_Payment+Extra_Payment</definedName>
    <definedName name="_w6" localSheetId="116">Scheduled_Payment+Extra_Payment</definedName>
    <definedName name="_w6" localSheetId="117">Scheduled_Payment+Extra_Payment</definedName>
    <definedName name="_w6" localSheetId="118">Scheduled_Payment+Extra_Payment</definedName>
    <definedName name="_w6" localSheetId="119">Scheduled_Payment+Extra_Payment</definedName>
    <definedName name="_w6" localSheetId="120">Scheduled_Payment+Extra_Payment</definedName>
    <definedName name="_w6" localSheetId="121">Scheduled_Payment+Extra_Payment</definedName>
    <definedName name="_w6" localSheetId="131">Scheduled_Payment+Extra_Payment</definedName>
    <definedName name="_w6" localSheetId="134">Scheduled_Payment+Extra_Payment</definedName>
    <definedName name="_w6" localSheetId="141">Scheduled_Payment+Extra_Payment</definedName>
    <definedName name="_w6" localSheetId="142">Scheduled_Payment+Extra_Payment</definedName>
    <definedName name="_w6" localSheetId="149">Scheduled_Payment+Extra_Payment</definedName>
    <definedName name="_w6" localSheetId="150">Scheduled_Payment+Extra_Payment</definedName>
    <definedName name="_w6" localSheetId="151">Scheduled_Payment+Extra_Payment</definedName>
    <definedName name="_w6" localSheetId="125">Scheduled_Payment+Extra_Payment</definedName>
    <definedName name="_w6" localSheetId="129">Scheduled_Payment+Extra_Payment</definedName>
    <definedName name="_w6" localSheetId="130">Scheduled_Payment+Extra_Payment</definedName>
    <definedName name="_w6">Scheduled_Payment+Extra_Payment</definedName>
    <definedName name="_w7" localSheetId="14">#REF!</definedName>
    <definedName name="_w7" localSheetId="19">#REF!</definedName>
    <definedName name="_w7" localSheetId="20">#REF!</definedName>
    <definedName name="_w7" localSheetId="33">#REF!</definedName>
    <definedName name="_w7" localSheetId="34">#REF!</definedName>
    <definedName name="_w7">#REF!</definedName>
    <definedName name="_x1" localSheetId="14">{"TAB1",#N/A,TRUE,"GENERAL";"TAB2",#N/A,TRUE,"GENERAL";"TAB3",#N/A,TRUE,"GENERAL";"TAB4",#N/A,TRUE,"GENERAL";"TAB5",#N/A,TRUE,"GENERAL"}</definedName>
    <definedName name="_x1" localSheetId="19">{"TAB1",#N/A,TRUE,"GENERAL";"TAB2",#N/A,TRUE,"GENERAL";"TAB3",#N/A,TRUE,"GENERAL";"TAB4",#N/A,TRUE,"GENERAL";"TAB5",#N/A,TRUE,"GENERAL"}</definedName>
    <definedName name="_x1" localSheetId="20">{"TAB1",#N/A,TRUE,"GENERAL";"TAB2",#N/A,TRUE,"GENERAL";"TAB3",#N/A,TRUE,"GENERAL";"TAB4",#N/A,TRUE,"GENERAL";"TAB5",#N/A,TRUE,"GENERAL"}</definedName>
    <definedName name="_x1" localSheetId="25">{"TAB1",#N/A,TRUE,"GENERAL";"TAB2",#N/A,TRUE,"GENERAL";"TAB3",#N/A,TRUE,"GENERAL";"TAB4",#N/A,TRUE,"GENERAL";"TAB5",#N/A,TRUE,"GENERAL"}</definedName>
    <definedName name="_x1" localSheetId="33">{"TAB1",#N/A,TRUE,"GENERAL";"TAB2",#N/A,TRUE,"GENERAL";"TAB3",#N/A,TRUE,"GENERAL";"TAB4",#N/A,TRUE,"GENERAL";"TAB5",#N/A,TRUE,"GENERAL"}</definedName>
    <definedName name="_x1" localSheetId="34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name="_x2" localSheetId="14">{"via1",#N/A,TRUE,"general";"via2",#N/A,TRUE,"general";"via3",#N/A,TRUE,"general"}</definedName>
    <definedName name="_x2" localSheetId="19">{"via1",#N/A,TRUE,"general";"via2",#N/A,TRUE,"general";"via3",#N/A,TRUE,"general"}</definedName>
    <definedName name="_x2" localSheetId="20">{"via1",#N/A,TRUE,"general";"via2",#N/A,TRUE,"general";"via3",#N/A,TRUE,"general"}</definedName>
    <definedName name="_x2" localSheetId="25">{"via1",#N/A,TRUE,"general";"via2",#N/A,TRUE,"general";"via3",#N/A,TRUE,"general"}</definedName>
    <definedName name="_x2" localSheetId="33">{"via1",#N/A,TRUE,"general";"via2",#N/A,TRUE,"general";"via3",#N/A,TRUE,"general"}</definedName>
    <definedName name="_x2" localSheetId="34">{"via1",#N/A,TRUE,"general";"via2",#N/A,TRUE,"general";"via3",#N/A,TRUE,"general"}</definedName>
    <definedName name="_x2">{"via1",#N/A,TRUE,"general";"via2",#N/A,TRUE,"general";"via3",#N/A,TRUE,"general"}</definedName>
    <definedName name="_x3" localSheetId="14">{"via1",#N/A,TRUE,"general";"via2",#N/A,TRUE,"general";"via3",#N/A,TRUE,"general"}</definedName>
    <definedName name="_x3" localSheetId="19">{"via1",#N/A,TRUE,"general";"via2",#N/A,TRUE,"general";"via3",#N/A,TRUE,"general"}</definedName>
    <definedName name="_x3" localSheetId="20">{"via1",#N/A,TRUE,"general";"via2",#N/A,TRUE,"general";"via3",#N/A,TRUE,"general"}</definedName>
    <definedName name="_x3" localSheetId="25">{"via1",#N/A,TRUE,"general";"via2",#N/A,TRUE,"general";"via3",#N/A,TRUE,"general"}</definedName>
    <definedName name="_x3" localSheetId="33">{"via1",#N/A,TRUE,"general";"via2",#N/A,TRUE,"general";"via3",#N/A,TRUE,"general"}</definedName>
    <definedName name="_x3" localSheetId="34">{"via1",#N/A,TRUE,"general";"via2",#N/A,TRUE,"general";"via3",#N/A,TRUE,"general"}</definedName>
    <definedName name="_x3">{"via1",#N/A,TRUE,"general";"via2",#N/A,TRUE,"general";"via3",#N/A,TRUE,"general"}</definedName>
    <definedName name="_x4" localSheetId="14">{"via1",#N/A,TRUE,"general";"via2",#N/A,TRUE,"general";"via3",#N/A,TRUE,"general"}</definedName>
    <definedName name="_x4" localSheetId="19">{"via1",#N/A,TRUE,"general";"via2",#N/A,TRUE,"general";"via3",#N/A,TRUE,"general"}</definedName>
    <definedName name="_x4" localSheetId="20">{"via1",#N/A,TRUE,"general";"via2",#N/A,TRUE,"general";"via3",#N/A,TRUE,"general"}</definedName>
    <definedName name="_x4" localSheetId="25">{"via1",#N/A,TRUE,"general";"via2",#N/A,TRUE,"general";"via3",#N/A,TRUE,"general"}</definedName>
    <definedName name="_x4" localSheetId="33">{"via1",#N/A,TRUE,"general";"via2",#N/A,TRUE,"general";"via3",#N/A,TRUE,"general"}</definedName>
    <definedName name="_x4" localSheetId="34">{"via1",#N/A,TRUE,"general";"via2",#N/A,TRUE,"general";"via3",#N/A,TRUE,"general"}</definedName>
    <definedName name="_x4">{"via1",#N/A,TRUE,"general";"via2",#N/A,TRUE,"general";"via3",#N/A,TRUE,"general"}</definedName>
    <definedName name="_x5" localSheetId="14">{"TAB1",#N/A,TRUE,"GENERAL";"TAB2",#N/A,TRUE,"GENERAL";"TAB3",#N/A,TRUE,"GENERAL";"TAB4",#N/A,TRUE,"GENERAL";"TAB5",#N/A,TRUE,"GENERAL"}</definedName>
    <definedName name="_x5" localSheetId="19">{"TAB1",#N/A,TRUE,"GENERAL";"TAB2",#N/A,TRUE,"GENERAL";"TAB3",#N/A,TRUE,"GENERAL";"TAB4",#N/A,TRUE,"GENERAL";"TAB5",#N/A,TRUE,"GENERAL"}</definedName>
    <definedName name="_x5" localSheetId="20">{"TAB1",#N/A,TRUE,"GENERAL";"TAB2",#N/A,TRUE,"GENERAL";"TAB3",#N/A,TRUE,"GENERAL";"TAB4",#N/A,TRUE,"GENERAL";"TAB5",#N/A,TRUE,"GENERAL"}</definedName>
    <definedName name="_x5" localSheetId="25">{"TAB1",#N/A,TRUE,"GENERAL";"TAB2",#N/A,TRUE,"GENERAL";"TAB3",#N/A,TRUE,"GENERAL";"TAB4",#N/A,TRUE,"GENERAL";"TAB5",#N/A,TRUE,"GENERAL"}</definedName>
    <definedName name="_x5" localSheetId="33">{"TAB1",#N/A,TRUE,"GENERAL";"TAB2",#N/A,TRUE,"GENERAL";"TAB3",#N/A,TRUE,"GENERAL";"TAB4",#N/A,TRUE,"GENERAL";"TAB5",#N/A,TRUE,"GENERAL"}</definedName>
    <definedName name="_x5" localSheetId="34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name="_x6" localSheetId="14">{"TAB1",#N/A,TRUE,"GENERAL";"TAB2",#N/A,TRUE,"GENERAL";"TAB3",#N/A,TRUE,"GENERAL";"TAB4",#N/A,TRUE,"GENERAL";"TAB5",#N/A,TRUE,"GENERAL"}</definedName>
    <definedName name="_x6" localSheetId="19">{"TAB1",#N/A,TRUE,"GENERAL";"TAB2",#N/A,TRUE,"GENERAL";"TAB3",#N/A,TRUE,"GENERAL";"TAB4",#N/A,TRUE,"GENERAL";"TAB5",#N/A,TRUE,"GENERAL"}</definedName>
    <definedName name="_x6" localSheetId="20">{"TAB1",#N/A,TRUE,"GENERAL";"TAB2",#N/A,TRUE,"GENERAL";"TAB3",#N/A,TRUE,"GENERAL";"TAB4",#N/A,TRUE,"GENERAL";"TAB5",#N/A,TRUE,"GENERAL"}</definedName>
    <definedName name="_x6" localSheetId="25">{"TAB1",#N/A,TRUE,"GENERAL";"TAB2",#N/A,TRUE,"GENERAL";"TAB3",#N/A,TRUE,"GENERAL";"TAB4",#N/A,TRUE,"GENERAL";"TAB5",#N/A,TRUE,"GENERAL"}</definedName>
    <definedName name="_x6" localSheetId="33">{"TAB1",#N/A,TRUE,"GENERAL";"TAB2",#N/A,TRUE,"GENERAL";"TAB3",#N/A,TRUE,"GENERAL";"TAB4",#N/A,TRUE,"GENERAL";"TAB5",#N/A,TRUE,"GENERAL"}</definedName>
    <definedName name="_x6" localSheetId="34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 localSheetId="14">{"TAB1",#N/A,TRUE,"GENERAL";"TAB2",#N/A,TRUE,"GENERAL";"TAB3",#N/A,TRUE,"GENERAL";"TAB4",#N/A,TRUE,"GENERAL";"TAB5",#N/A,TRUE,"GENERAL"}</definedName>
    <definedName name="_x7" localSheetId="19">{"TAB1",#N/A,TRUE,"GENERAL";"TAB2",#N/A,TRUE,"GENERAL";"TAB3",#N/A,TRUE,"GENERAL";"TAB4",#N/A,TRUE,"GENERAL";"TAB5",#N/A,TRUE,"GENERAL"}</definedName>
    <definedName name="_x7" localSheetId="20">{"TAB1",#N/A,TRUE,"GENERAL";"TAB2",#N/A,TRUE,"GENERAL";"TAB3",#N/A,TRUE,"GENERAL";"TAB4",#N/A,TRUE,"GENERAL";"TAB5",#N/A,TRUE,"GENERAL"}</definedName>
    <definedName name="_x7" localSheetId="25">{"TAB1",#N/A,TRUE,"GENERAL";"TAB2",#N/A,TRUE,"GENERAL";"TAB3",#N/A,TRUE,"GENERAL";"TAB4",#N/A,TRUE,"GENERAL";"TAB5",#N/A,TRUE,"GENERAL"}</definedName>
    <definedName name="_x7" localSheetId="33">{"TAB1",#N/A,TRUE,"GENERAL";"TAB2",#N/A,TRUE,"GENERAL";"TAB3",#N/A,TRUE,"GENERAL";"TAB4",#N/A,TRUE,"GENERAL";"TAB5",#N/A,TRUE,"GENERAL"}</definedName>
    <definedName name="_x7" localSheetId="34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 localSheetId="14">{"via1",#N/A,TRUE,"general";"via2",#N/A,TRUE,"general";"via3",#N/A,TRUE,"general"}</definedName>
    <definedName name="_x8" localSheetId="19">{"via1",#N/A,TRUE,"general";"via2",#N/A,TRUE,"general";"via3",#N/A,TRUE,"general"}</definedName>
    <definedName name="_x8" localSheetId="20">{"via1",#N/A,TRUE,"general";"via2",#N/A,TRUE,"general";"via3",#N/A,TRUE,"general"}</definedName>
    <definedName name="_x8" localSheetId="25">{"via1",#N/A,TRUE,"general";"via2",#N/A,TRUE,"general";"via3",#N/A,TRUE,"general"}</definedName>
    <definedName name="_x8" localSheetId="33">{"via1",#N/A,TRUE,"general";"via2",#N/A,TRUE,"general";"via3",#N/A,TRUE,"general"}</definedName>
    <definedName name="_x8" localSheetId="34">{"via1",#N/A,TRUE,"general";"via2",#N/A,TRUE,"general";"via3",#N/A,TRUE,"general"}</definedName>
    <definedName name="_x8">{"via1",#N/A,TRUE,"general";"via2",#N/A,TRUE,"general";"via3",#N/A,TRUE,"general"}</definedName>
    <definedName name="_x9" localSheetId="14">{"TAB1",#N/A,TRUE,"GENERAL";"TAB2",#N/A,TRUE,"GENERAL";"TAB3",#N/A,TRUE,"GENERAL";"TAB4",#N/A,TRUE,"GENERAL";"TAB5",#N/A,TRUE,"GENERAL"}</definedName>
    <definedName name="_x9" localSheetId="19">{"TAB1",#N/A,TRUE,"GENERAL";"TAB2",#N/A,TRUE,"GENERAL";"TAB3",#N/A,TRUE,"GENERAL";"TAB4",#N/A,TRUE,"GENERAL";"TAB5",#N/A,TRUE,"GENERAL"}</definedName>
    <definedName name="_x9" localSheetId="20">{"TAB1",#N/A,TRUE,"GENERAL";"TAB2",#N/A,TRUE,"GENERAL";"TAB3",#N/A,TRUE,"GENERAL";"TAB4",#N/A,TRUE,"GENERAL";"TAB5",#N/A,TRUE,"GENERAL"}</definedName>
    <definedName name="_x9" localSheetId="25">{"TAB1",#N/A,TRUE,"GENERAL";"TAB2",#N/A,TRUE,"GENERAL";"TAB3",#N/A,TRUE,"GENERAL";"TAB4",#N/A,TRUE,"GENERAL";"TAB5",#N/A,TRUE,"GENERAL"}</definedName>
    <definedName name="_x9" localSheetId="33">{"TAB1",#N/A,TRUE,"GENERAL";"TAB2",#N/A,TRUE,"GENERAL";"TAB3",#N/A,TRUE,"GENERAL";"TAB4",#N/A,TRUE,"GENERAL";"TAB5",#N/A,TRUE,"GENERAL"}</definedName>
    <definedName name="_x9" localSheetId="34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 localSheetId="14">{"TAB1",#N/A,TRUE,"GENERAL";"TAB2",#N/A,TRUE,"GENERAL";"TAB3",#N/A,TRUE,"GENERAL";"TAB4",#N/A,TRUE,"GENERAL";"TAB5",#N/A,TRUE,"GENERAL"}</definedName>
    <definedName name="_y2" localSheetId="19">{"TAB1",#N/A,TRUE,"GENERAL";"TAB2",#N/A,TRUE,"GENERAL";"TAB3",#N/A,TRUE,"GENERAL";"TAB4",#N/A,TRUE,"GENERAL";"TAB5",#N/A,TRUE,"GENERAL"}</definedName>
    <definedName name="_y2" localSheetId="20">{"TAB1",#N/A,TRUE,"GENERAL";"TAB2",#N/A,TRUE,"GENERAL";"TAB3",#N/A,TRUE,"GENERAL";"TAB4",#N/A,TRUE,"GENERAL";"TAB5",#N/A,TRUE,"GENERAL"}</definedName>
    <definedName name="_y2" localSheetId="25">{"TAB1",#N/A,TRUE,"GENERAL";"TAB2",#N/A,TRUE,"GENERAL";"TAB3",#N/A,TRUE,"GENERAL";"TAB4",#N/A,TRUE,"GENERAL";"TAB5",#N/A,TRUE,"GENERAL"}</definedName>
    <definedName name="_y2" localSheetId="33">{"TAB1",#N/A,TRUE,"GENERAL";"TAB2",#N/A,TRUE,"GENERAL";"TAB3",#N/A,TRUE,"GENERAL";"TAB4",#N/A,TRUE,"GENERAL";"TAB5",#N/A,TRUE,"GENERAL"}</definedName>
    <definedName name="_y2" localSheetId="34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 localSheetId="14">{"via1",#N/A,TRUE,"general";"via2",#N/A,TRUE,"general";"via3",#N/A,TRUE,"general"}</definedName>
    <definedName name="_y3" localSheetId="19">{"via1",#N/A,TRUE,"general";"via2",#N/A,TRUE,"general";"via3",#N/A,TRUE,"general"}</definedName>
    <definedName name="_y3" localSheetId="20">{"via1",#N/A,TRUE,"general";"via2",#N/A,TRUE,"general";"via3",#N/A,TRUE,"general"}</definedName>
    <definedName name="_y3" localSheetId="25">{"via1",#N/A,TRUE,"general";"via2",#N/A,TRUE,"general";"via3",#N/A,TRUE,"general"}</definedName>
    <definedName name="_y3" localSheetId="33">{"via1",#N/A,TRUE,"general";"via2",#N/A,TRUE,"general";"via3",#N/A,TRUE,"general"}</definedName>
    <definedName name="_y3" localSheetId="34">{"via1",#N/A,TRUE,"general";"via2",#N/A,TRUE,"general";"via3",#N/A,TRUE,"general"}</definedName>
    <definedName name="_y3">{"via1",#N/A,TRUE,"general";"via2",#N/A,TRUE,"general";"via3",#N/A,TRUE,"general"}</definedName>
    <definedName name="_y4" localSheetId="14">{"via1",#N/A,TRUE,"general";"via2",#N/A,TRUE,"general";"via3",#N/A,TRUE,"general"}</definedName>
    <definedName name="_y4" localSheetId="19">{"via1",#N/A,TRUE,"general";"via2",#N/A,TRUE,"general";"via3",#N/A,TRUE,"general"}</definedName>
    <definedName name="_y4" localSheetId="20">{"via1",#N/A,TRUE,"general";"via2",#N/A,TRUE,"general";"via3",#N/A,TRUE,"general"}</definedName>
    <definedName name="_y4" localSheetId="25">{"via1",#N/A,TRUE,"general";"via2",#N/A,TRUE,"general";"via3",#N/A,TRUE,"general"}</definedName>
    <definedName name="_y4" localSheetId="33">{"via1",#N/A,TRUE,"general";"via2",#N/A,TRUE,"general";"via3",#N/A,TRUE,"general"}</definedName>
    <definedName name="_y4" localSheetId="34">{"via1",#N/A,TRUE,"general";"via2",#N/A,TRUE,"general";"via3",#N/A,TRUE,"general"}</definedName>
    <definedName name="_y4">{"via1",#N/A,TRUE,"general";"via2",#N/A,TRUE,"general";"via3",#N/A,TRUE,"general"}</definedName>
    <definedName name="_y5" localSheetId="14">{"TAB1",#N/A,TRUE,"GENERAL";"TAB2",#N/A,TRUE,"GENERAL";"TAB3",#N/A,TRUE,"GENERAL";"TAB4",#N/A,TRUE,"GENERAL";"TAB5",#N/A,TRUE,"GENERAL"}</definedName>
    <definedName name="_y5" localSheetId="19">{"TAB1",#N/A,TRUE,"GENERAL";"TAB2",#N/A,TRUE,"GENERAL";"TAB3",#N/A,TRUE,"GENERAL";"TAB4",#N/A,TRUE,"GENERAL";"TAB5",#N/A,TRUE,"GENERAL"}</definedName>
    <definedName name="_y5" localSheetId="20">{"TAB1",#N/A,TRUE,"GENERAL";"TAB2",#N/A,TRUE,"GENERAL";"TAB3",#N/A,TRUE,"GENERAL";"TAB4",#N/A,TRUE,"GENERAL";"TAB5",#N/A,TRUE,"GENERAL"}</definedName>
    <definedName name="_y5" localSheetId="25">{"TAB1",#N/A,TRUE,"GENERAL";"TAB2",#N/A,TRUE,"GENERAL";"TAB3",#N/A,TRUE,"GENERAL";"TAB4",#N/A,TRUE,"GENERAL";"TAB5",#N/A,TRUE,"GENERAL"}</definedName>
    <definedName name="_y5" localSheetId="33">{"TAB1",#N/A,TRUE,"GENERAL";"TAB2",#N/A,TRUE,"GENERAL";"TAB3",#N/A,TRUE,"GENERAL";"TAB4",#N/A,TRUE,"GENERAL";"TAB5",#N/A,TRUE,"GENERAL"}</definedName>
    <definedName name="_y5" localSheetId="34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name="_y6" localSheetId="14">{"via1",#N/A,TRUE,"general";"via2",#N/A,TRUE,"general";"via3",#N/A,TRUE,"general"}</definedName>
    <definedName name="_y6" localSheetId="19">{"via1",#N/A,TRUE,"general";"via2",#N/A,TRUE,"general";"via3",#N/A,TRUE,"general"}</definedName>
    <definedName name="_y6" localSheetId="20">{"via1",#N/A,TRUE,"general";"via2",#N/A,TRUE,"general";"via3",#N/A,TRUE,"general"}</definedName>
    <definedName name="_y6" localSheetId="25">{"via1",#N/A,TRUE,"general";"via2",#N/A,TRUE,"general";"via3",#N/A,TRUE,"general"}</definedName>
    <definedName name="_y6" localSheetId="33">{"via1",#N/A,TRUE,"general";"via2",#N/A,TRUE,"general";"via3",#N/A,TRUE,"general"}</definedName>
    <definedName name="_y6" localSheetId="34">{"via1",#N/A,TRUE,"general";"via2",#N/A,TRUE,"general";"via3",#N/A,TRUE,"general"}</definedName>
    <definedName name="_y6">{"via1",#N/A,TRUE,"general";"via2",#N/A,TRUE,"general";"via3",#N/A,TRUE,"general"}</definedName>
    <definedName name="_y7" localSheetId="14">{"via1",#N/A,TRUE,"general";"via2",#N/A,TRUE,"general";"via3",#N/A,TRUE,"general"}</definedName>
    <definedName name="_y7" localSheetId="19">{"via1",#N/A,TRUE,"general";"via2",#N/A,TRUE,"general";"via3",#N/A,TRUE,"general"}</definedName>
    <definedName name="_y7" localSheetId="20">{"via1",#N/A,TRUE,"general";"via2",#N/A,TRUE,"general";"via3",#N/A,TRUE,"general"}</definedName>
    <definedName name="_y7" localSheetId="25">{"via1",#N/A,TRUE,"general";"via2",#N/A,TRUE,"general";"via3",#N/A,TRUE,"general"}</definedName>
    <definedName name="_y7" localSheetId="33">{"via1",#N/A,TRUE,"general";"via2",#N/A,TRUE,"general";"via3",#N/A,TRUE,"general"}</definedName>
    <definedName name="_y7" localSheetId="34">{"via1",#N/A,TRUE,"general";"via2",#N/A,TRUE,"general";"via3",#N/A,TRUE,"general"}</definedName>
    <definedName name="_y7">{"via1",#N/A,TRUE,"general";"via2",#N/A,TRUE,"general";"via3",#N/A,TRUE,"general"}</definedName>
    <definedName name="_y8" localSheetId="14">{"via1",#N/A,TRUE,"general";"via2",#N/A,TRUE,"general";"via3",#N/A,TRUE,"general"}</definedName>
    <definedName name="_y8" localSheetId="19">{"via1",#N/A,TRUE,"general";"via2",#N/A,TRUE,"general";"via3",#N/A,TRUE,"general"}</definedName>
    <definedName name="_y8" localSheetId="20">{"via1",#N/A,TRUE,"general";"via2",#N/A,TRUE,"general";"via3",#N/A,TRUE,"general"}</definedName>
    <definedName name="_y8" localSheetId="25">{"via1",#N/A,TRUE,"general";"via2",#N/A,TRUE,"general";"via3",#N/A,TRUE,"general"}</definedName>
    <definedName name="_y8" localSheetId="33">{"via1",#N/A,TRUE,"general";"via2",#N/A,TRUE,"general";"via3",#N/A,TRUE,"general"}</definedName>
    <definedName name="_y8" localSheetId="34">{"via1",#N/A,TRUE,"general";"via2",#N/A,TRUE,"general";"via3",#N/A,TRUE,"general"}</definedName>
    <definedName name="_y8">{"via1",#N/A,TRUE,"general";"via2",#N/A,TRUE,"general";"via3",#N/A,TRUE,"general"}</definedName>
    <definedName name="_y9" localSheetId="14">{"TAB1",#N/A,TRUE,"GENERAL";"TAB2",#N/A,TRUE,"GENERAL";"TAB3",#N/A,TRUE,"GENERAL";"TAB4",#N/A,TRUE,"GENERAL";"TAB5",#N/A,TRUE,"GENERAL"}</definedName>
    <definedName name="_y9" localSheetId="19">{"TAB1",#N/A,TRUE,"GENERAL";"TAB2",#N/A,TRUE,"GENERAL";"TAB3",#N/A,TRUE,"GENERAL";"TAB4",#N/A,TRUE,"GENERAL";"TAB5",#N/A,TRUE,"GENERAL"}</definedName>
    <definedName name="_y9" localSheetId="20">{"TAB1",#N/A,TRUE,"GENERAL";"TAB2",#N/A,TRUE,"GENERAL";"TAB3",#N/A,TRUE,"GENERAL";"TAB4",#N/A,TRUE,"GENERAL";"TAB5",#N/A,TRUE,"GENERAL"}</definedName>
    <definedName name="_y9" localSheetId="25">{"TAB1",#N/A,TRUE,"GENERAL";"TAB2",#N/A,TRUE,"GENERAL";"TAB3",#N/A,TRUE,"GENERAL";"TAB4",#N/A,TRUE,"GENERAL";"TAB5",#N/A,TRUE,"GENERAL"}</definedName>
    <definedName name="_y9" localSheetId="33">{"TAB1",#N/A,TRUE,"GENERAL";"TAB2",#N/A,TRUE,"GENERAL";"TAB3",#N/A,TRUE,"GENERAL";"TAB4",#N/A,TRUE,"GENERAL";"TAB5",#N/A,TRUE,"GENERAL"}</definedName>
    <definedName name="_y9" localSheetId="34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name="_z1" localSheetId="14">{"TAB1",#N/A,TRUE,"GENERAL";"TAB2",#N/A,TRUE,"GENERAL";"TAB3",#N/A,TRUE,"GENERAL";"TAB4",#N/A,TRUE,"GENERAL";"TAB5",#N/A,TRUE,"GENERAL"}</definedName>
    <definedName name="_z1" localSheetId="19">{"TAB1",#N/A,TRUE,"GENERAL";"TAB2",#N/A,TRUE,"GENERAL";"TAB3",#N/A,TRUE,"GENERAL";"TAB4",#N/A,TRUE,"GENERAL";"TAB5",#N/A,TRUE,"GENERAL"}</definedName>
    <definedName name="_z1" localSheetId="20">{"TAB1",#N/A,TRUE,"GENERAL";"TAB2",#N/A,TRUE,"GENERAL";"TAB3",#N/A,TRUE,"GENERAL";"TAB4",#N/A,TRUE,"GENERAL";"TAB5",#N/A,TRUE,"GENERAL"}</definedName>
    <definedName name="_z1" localSheetId="25">{"TAB1",#N/A,TRUE,"GENERAL";"TAB2",#N/A,TRUE,"GENERAL";"TAB3",#N/A,TRUE,"GENERAL";"TAB4",#N/A,TRUE,"GENERAL";"TAB5",#N/A,TRUE,"GENERAL"}</definedName>
    <definedName name="_z1" localSheetId="33">{"TAB1",#N/A,TRUE,"GENERAL";"TAB2",#N/A,TRUE,"GENERAL";"TAB3",#N/A,TRUE,"GENERAL";"TAB4",#N/A,TRUE,"GENERAL";"TAB5",#N/A,TRUE,"GENERAL"}</definedName>
    <definedName name="_z1" localSheetId="34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 localSheetId="14">{"via1",#N/A,TRUE,"general";"via2",#N/A,TRUE,"general";"via3",#N/A,TRUE,"general"}</definedName>
    <definedName name="_z2" localSheetId="19">{"via1",#N/A,TRUE,"general";"via2",#N/A,TRUE,"general";"via3",#N/A,TRUE,"general"}</definedName>
    <definedName name="_z2" localSheetId="20">{"via1",#N/A,TRUE,"general";"via2",#N/A,TRUE,"general";"via3",#N/A,TRUE,"general"}</definedName>
    <definedName name="_z2" localSheetId="25">{"via1",#N/A,TRUE,"general";"via2",#N/A,TRUE,"general";"via3",#N/A,TRUE,"general"}</definedName>
    <definedName name="_z2" localSheetId="33">{"via1",#N/A,TRUE,"general";"via2",#N/A,TRUE,"general";"via3",#N/A,TRUE,"general"}</definedName>
    <definedName name="_z2" localSheetId="34">{"via1",#N/A,TRUE,"general";"via2",#N/A,TRUE,"general";"via3",#N/A,TRUE,"general"}</definedName>
    <definedName name="_z2">{"via1",#N/A,TRUE,"general";"via2",#N/A,TRUE,"general";"via3",#N/A,TRUE,"general"}</definedName>
    <definedName name="_z3" localSheetId="14">{"via1",#N/A,TRUE,"general";"via2",#N/A,TRUE,"general";"via3",#N/A,TRUE,"general"}</definedName>
    <definedName name="_z3" localSheetId="19">{"via1",#N/A,TRUE,"general";"via2",#N/A,TRUE,"general";"via3",#N/A,TRUE,"general"}</definedName>
    <definedName name="_z3" localSheetId="20">{"via1",#N/A,TRUE,"general";"via2",#N/A,TRUE,"general";"via3",#N/A,TRUE,"general"}</definedName>
    <definedName name="_z3" localSheetId="25">{"via1",#N/A,TRUE,"general";"via2",#N/A,TRUE,"general";"via3",#N/A,TRUE,"general"}</definedName>
    <definedName name="_z3" localSheetId="33">{"via1",#N/A,TRUE,"general";"via2",#N/A,TRUE,"general";"via3",#N/A,TRUE,"general"}</definedName>
    <definedName name="_z3" localSheetId="34">{"via1",#N/A,TRUE,"general";"via2",#N/A,TRUE,"general";"via3",#N/A,TRUE,"general"}</definedName>
    <definedName name="_z3">{"via1",#N/A,TRUE,"general";"via2",#N/A,TRUE,"general";"via3",#N/A,TRUE,"general"}</definedName>
    <definedName name="_z4" localSheetId="14">{"TAB1",#N/A,TRUE,"GENERAL";"TAB2",#N/A,TRUE,"GENERAL";"TAB3",#N/A,TRUE,"GENERAL";"TAB4",#N/A,TRUE,"GENERAL";"TAB5",#N/A,TRUE,"GENERAL"}</definedName>
    <definedName name="_z4" localSheetId="19">{"TAB1",#N/A,TRUE,"GENERAL";"TAB2",#N/A,TRUE,"GENERAL";"TAB3",#N/A,TRUE,"GENERAL";"TAB4",#N/A,TRUE,"GENERAL";"TAB5",#N/A,TRUE,"GENERAL"}</definedName>
    <definedName name="_z4" localSheetId="20">{"TAB1",#N/A,TRUE,"GENERAL";"TAB2",#N/A,TRUE,"GENERAL";"TAB3",#N/A,TRUE,"GENERAL";"TAB4",#N/A,TRUE,"GENERAL";"TAB5",#N/A,TRUE,"GENERAL"}</definedName>
    <definedName name="_z4" localSheetId="25">{"TAB1",#N/A,TRUE,"GENERAL";"TAB2",#N/A,TRUE,"GENERAL";"TAB3",#N/A,TRUE,"GENERAL";"TAB4",#N/A,TRUE,"GENERAL";"TAB5",#N/A,TRUE,"GENERAL"}</definedName>
    <definedName name="_z4" localSheetId="33">{"TAB1",#N/A,TRUE,"GENERAL";"TAB2",#N/A,TRUE,"GENERAL";"TAB3",#N/A,TRUE,"GENERAL";"TAB4",#N/A,TRUE,"GENERAL";"TAB5",#N/A,TRUE,"GENERAL"}</definedName>
    <definedName name="_z4" localSheetId="34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name="_z5" localSheetId="14">{"via1",#N/A,TRUE,"general";"via2",#N/A,TRUE,"general";"via3",#N/A,TRUE,"general"}</definedName>
    <definedName name="_z5" localSheetId="19">{"via1",#N/A,TRUE,"general";"via2",#N/A,TRUE,"general";"via3",#N/A,TRUE,"general"}</definedName>
    <definedName name="_z5" localSheetId="20">{"via1",#N/A,TRUE,"general";"via2",#N/A,TRUE,"general";"via3",#N/A,TRUE,"general"}</definedName>
    <definedName name="_z5" localSheetId="25">{"via1",#N/A,TRUE,"general";"via2",#N/A,TRUE,"general";"via3",#N/A,TRUE,"general"}</definedName>
    <definedName name="_z5" localSheetId="33">{"via1",#N/A,TRUE,"general";"via2",#N/A,TRUE,"general";"via3",#N/A,TRUE,"general"}</definedName>
    <definedName name="_z5" localSheetId="34">{"via1",#N/A,TRUE,"general";"via2",#N/A,TRUE,"general";"via3",#N/A,TRUE,"general"}</definedName>
    <definedName name="_z5">{"via1",#N/A,TRUE,"general";"via2",#N/A,TRUE,"general";"via3",#N/A,TRUE,"general"}</definedName>
    <definedName name="_z6" localSheetId="14">{"TAB1",#N/A,TRUE,"GENERAL";"TAB2",#N/A,TRUE,"GENERAL";"TAB3",#N/A,TRUE,"GENERAL";"TAB4",#N/A,TRUE,"GENERAL";"TAB5",#N/A,TRUE,"GENERAL"}</definedName>
    <definedName name="_z6" localSheetId="19">{"TAB1",#N/A,TRUE,"GENERAL";"TAB2",#N/A,TRUE,"GENERAL";"TAB3",#N/A,TRUE,"GENERAL";"TAB4",#N/A,TRUE,"GENERAL";"TAB5",#N/A,TRUE,"GENERAL"}</definedName>
    <definedName name="_z6" localSheetId="20">{"TAB1",#N/A,TRUE,"GENERAL";"TAB2",#N/A,TRUE,"GENERAL";"TAB3",#N/A,TRUE,"GENERAL";"TAB4",#N/A,TRUE,"GENERAL";"TAB5",#N/A,TRUE,"GENERAL"}</definedName>
    <definedName name="_z6" localSheetId="25">{"TAB1",#N/A,TRUE,"GENERAL";"TAB2",#N/A,TRUE,"GENERAL";"TAB3",#N/A,TRUE,"GENERAL";"TAB4",#N/A,TRUE,"GENERAL";"TAB5",#N/A,TRUE,"GENERAL"}</definedName>
    <definedName name="_z6" localSheetId="33">{"TAB1",#N/A,TRUE,"GENERAL";"TAB2",#N/A,TRUE,"GENERAL";"TAB3",#N/A,TRUE,"GENERAL";"TAB4",#N/A,TRUE,"GENERAL";"TAB5",#N/A,TRUE,"GENERAL"}</definedName>
    <definedName name="_z6" localSheetId="34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>#REF!</definedName>
    <definedName name="A._PRODUCCION">#REF!</definedName>
    <definedName name="A.1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BASICOS">#REF!</definedName>
    <definedName name="a_CIMENTACION">#REF!</definedName>
    <definedName name="A_IMPRESI?N_IM">#REF!</definedName>
    <definedName name="A_impresión_IM">#REF!</definedName>
    <definedName name="a_PREELIMINAR">#REF!</definedName>
    <definedName name="A0">#REF!</definedName>
    <definedName name="a1..056">#REF!</definedName>
    <definedName name="A18A200">#REF!</definedName>
    <definedName name="A1S">#REF!</definedName>
    <definedName name="A1XO56">#REF!</definedName>
    <definedName name="a2a" localSheetId="14">{"TAB1",#N/A,TRUE,"GENERAL";"TAB2",#N/A,TRUE,"GENERAL";"TAB3",#N/A,TRUE,"GENERAL";"TAB4",#N/A,TRUE,"GENERAL";"TAB5",#N/A,TRUE,"GENERAL"}</definedName>
    <definedName name="a2a" localSheetId="19">{"TAB1",#N/A,TRUE,"GENERAL";"TAB2",#N/A,TRUE,"GENERAL";"TAB3",#N/A,TRUE,"GENERAL";"TAB4",#N/A,TRUE,"GENERAL";"TAB5",#N/A,TRUE,"GENERAL"}</definedName>
    <definedName name="a2a" localSheetId="20">{"TAB1",#N/A,TRUE,"GENERAL";"TAB2",#N/A,TRUE,"GENERAL";"TAB3",#N/A,TRUE,"GENERAL";"TAB4",#N/A,TRUE,"GENERAL";"TAB5",#N/A,TRUE,"GENERAL"}</definedName>
    <definedName name="a2a" localSheetId="25">{"TAB1",#N/A,TRUE,"GENERAL";"TAB2",#N/A,TRUE,"GENERAL";"TAB3",#N/A,TRUE,"GENERAL";"TAB4",#N/A,TRUE,"GENERAL";"TAB5",#N/A,TRUE,"GENERAL"}</definedName>
    <definedName name="a2a" localSheetId="33">{"TAB1",#N/A,TRUE,"GENERAL";"TAB2",#N/A,TRUE,"GENERAL";"TAB3",#N/A,TRUE,"GENERAL";"TAB4",#N/A,TRUE,"GENERAL";"TAB5",#N/A,TRUE,"GENERAL"}</definedName>
    <definedName name="a2a" localSheetId="34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2S">#REF!</definedName>
    <definedName name="aa">#REF!</definedName>
    <definedName name="AA_1" localSheetId="14" hidden="1">{#N/A,#N/A,TRUE,"INGENIERIA";#N/A,#N/A,TRUE,"COMPRAS";#N/A,#N/A,TRUE,"DIRECCION";#N/A,#N/A,TRUE,"RESUMEN"}</definedName>
    <definedName name="AA_1" localSheetId="19" hidden="1">{#N/A,#N/A,TRUE,"INGENIERIA";#N/A,#N/A,TRUE,"COMPRAS";#N/A,#N/A,TRUE,"DIRECCION";#N/A,#N/A,TRUE,"RESUMEN"}</definedName>
    <definedName name="AA_1" localSheetId="20" hidden="1">{#N/A,#N/A,TRUE,"INGENIERIA";#N/A,#N/A,TRUE,"COMPRAS";#N/A,#N/A,TRUE,"DIRECCION";#N/A,#N/A,TRUE,"RESUMEN"}</definedName>
    <definedName name="AA_1" localSheetId="25" hidden="1">{#N/A,#N/A,TRUE,"INGENIERIA";#N/A,#N/A,TRUE,"COMPRAS";#N/A,#N/A,TRUE,"DIRECCION";#N/A,#N/A,TRUE,"RESUMEN"}</definedName>
    <definedName name="AA_1" localSheetId="33" hidden="1">{#N/A,#N/A,TRUE,"INGENIERIA";#N/A,#N/A,TRUE,"COMPRAS";#N/A,#N/A,TRUE,"DIRECCION";#N/A,#N/A,TRUE,"RESUMEN"}</definedName>
    <definedName name="AA_1" localSheetId="34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aaa">#REF!</definedName>
    <definedName name="AAAAAAAAAA">#REF!</definedName>
    <definedName name="aaaaaaaaaaaaaaaaaa">#REF!</definedName>
    <definedName name="AAAAAAAAAAAAAAAAAAAA">#REF!</definedName>
    <definedName name="aaaaas" localSheetId="14">{"TAB1",#N/A,TRUE,"GENERAL";"TAB2",#N/A,TRUE,"GENERAL";"TAB3",#N/A,TRUE,"GENERAL";"TAB4",#N/A,TRUE,"GENERAL";"TAB5",#N/A,TRUE,"GENERAL"}</definedName>
    <definedName name="aaaaas" localSheetId="19">{"TAB1",#N/A,TRUE,"GENERAL";"TAB2",#N/A,TRUE,"GENERAL";"TAB3",#N/A,TRUE,"GENERAL";"TAB4",#N/A,TRUE,"GENERAL";"TAB5",#N/A,TRUE,"GENERAL"}</definedName>
    <definedName name="aaaaas" localSheetId="20">{"TAB1",#N/A,TRUE,"GENERAL";"TAB2",#N/A,TRUE,"GENERAL";"TAB3",#N/A,TRUE,"GENERAL";"TAB4",#N/A,TRUE,"GENERAL";"TAB5",#N/A,TRUE,"GENERAL"}</definedName>
    <definedName name="aaaaas" localSheetId="25">{"TAB1",#N/A,TRUE,"GENERAL";"TAB2",#N/A,TRUE,"GENERAL";"TAB3",#N/A,TRUE,"GENERAL";"TAB4",#N/A,TRUE,"GENERAL";"TAB5",#N/A,TRUE,"GENERAL"}</definedName>
    <definedName name="aaaaas" localSheetId="33">{"TAB1",#N/A,TRUE,"GENERAL";"TAB2",#N/A,TRUE,"GENERAL";"TAB3",#N/A,TRUE,"GENERAL";"TAB4",#N/A,TRUE,"GENERAL";"TAB5",#N/A,TRUE,"GENERAL"}</definedName>
    <definedName name="aaaaas" localSheetId="34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ODFKfjpioAEJF">#REF!</definedName>
    <definedName name="aas" localSheetId="14">{"TAB1",#N/A,TRUE,"GENERAL";"TAB2",#N/A,TRUE,"GENERAL";"TAB3",#N/A,TRUE,"GENERAL";"TAB4",#N/A,TRUE,"GENERAL";"TAB5",#N/A,TRUE,"GENERAL"}</definedName>
    <definedName name="aas" localSheetId="19">{"TAB1",#N/A,TRUE,"GENERAL";"TAB2",#N/A,TRUE,"GENERAL";"TAB3",#N/A,TRUE,"GENERAL";"TAB4",#N/A,TRUE,"GENERAL";"TAB5",#N/A,TRUE,"GENERAL"}</definedName>
    <definedName name="aas" localSheetId="20">{"TAB1",#N/A,TRUE,"GENERAL";"TAB2",#N/A,TRUE,"GENERAL";"TAB3",#N/A,TRUE,"GENERAL";"TAB4",#N/A,TRUE,"GENERAL";"TAB5",#N/A,TRUE,"GENERAL"}</definedName>
    <definedName name="aas" localSheetId="25">{"TAB1",#N/A,TRUE,"GENERAL";"TAB2",#N/A,TRUE,"GENERAL";"TAB3",#N/A,TRUE,"GENERAL";"TAB4",#N/A,TRUE,"GENERAL";"TAB5",#N/A,TRUE,"GENERAL"}</definedName>
    <definedName name="aas" localSheetId="33">{"TAB1",#N/A,TRUE,"GENERAL";"TAB2",#N/A,TRUE,"GENERAL";"TAB3",#N/A,TRUE,"GENERAL";"TAB4",#N/A,TRUE,"GENERAL";"TAB5",#N/A,TRUE,"GENERAL"}</definedName>
    <definedName name="aas" localSheetId="34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" localSheetId="14">{#N/A,#N/A,TRUE,"INGENIERIA";#N/A,#N/A,TRUE,"COMPRAS";#N/A,#N/A,TRUE,"DIRECCION";#N/A,#N/A,TRUE,"RESUMEN"}</definedName>
    <definedName name="AB" localSheetId="19">{#N/A,#N/A,TRUE,"INGENIERIA";#N/A,#N/A,TRUE,"COMPRAS";#N/A,#N/A,TRUE,"DIRECCION";#N/A,#N/A,TRUE,"RESUMEN"}</definedName>
    <definedName name="AB" localSheetId="20">{#N/A,#N/A,TRUE,"INGENIERIA";#N/A,#N/A,TRUE,"COMPRAS";#N/A,#N/A,TRUE,"DIRECCION";#N/A,#N/A,TRUE,"RESUMEN"}</definedName>
    <definedName name="AB" localSheetId="25">{#N/A,#N/A,TRUE,"INGENIERIA";#N/A,#N/A,TRUE,"COMPRAS";#N/A,#N/A,TRUE,"DIRECCION";#N/A,#N/A,TRUE,"RESUMEN"}</definedName>
    <definedName name="AB" localSheetId="33">{#N/A,#N/A,TRUE,"INGENIERIA";#N/A,#N/A,TRUE,"COMPRAS";#N/A,#N/A,TRUE,"DIRECCION";#N/A,#N/A,TRUE,"RESUMEN"}</definedName>
    <definedName name="AB" localSheetId="34">{#N/A,#N/A,TRUE,"INGENIERIA";#N/A,#N/A,TRUE,"COMPRAS";#N/A,#N/A,TRUE,"DIRECCION";#N/A,#N/A,TRUE,"RESUMEN"}</definedName>
    <definedName name="AB">{#N/A,#N/A,TRUE,"INGENIERIA";#N/A,#N/A,TRUE,"COMPRAS";#N/A,#N/A,TRUE,"DIRECCION";#N/A,#N/A,TRUE,"RESUMEN"}</definedName>
    <definedName name="AB_1" localSheetId="14" hidden="1">{#N/A,#N/A,TRUE,"INGENIERIA";#N/A,#N/A,TRUE,"COMPRAS";#N/A,#N/A,TRUE,"DIRECCION";#N/A,#N/A,TRUE,"RESUMEN"}</definedName>
    <definedName name="AB_1" localSheetId="19" hidden="1">{#N/A,#N/A,TRUE,"INGENIERIA";#N/A,#N/A,TRUE,"COMPRAS";#N/A,#N/A,TRUE,"DIRECCION";#N/A,#N/A,TRUE,"RESUMEN"}</definedName>
    <definedName name="AB_1" localSheetId="20" hidden="1">{#N/A,#N/A,TRUE,"INGENIERIA";#N/A,#N/A,TRUE,"COMPRAS";#N/A,#N/A,TRUE,"DIRECCION";#N/A,#N/A,TRUE,"RESUMEN"}</definedName>
    <definedName name="AB_1" localSheetId="25" hidden="1">{#N/A,#N/A,TRUE,"INGENIERIA";#N/A,#N/A,TRUE,"COMPRAS";#N/A,#N/A,TRUE,"DIRECCION";#N/A,#N/A,TRUE,"RESUMEN"}</definedName>
    <definedName name="AB_1" localSheetId="33" hidden="1">{#N/A,#N/A,TRUE,"INGENIERIA";#N/A,#N/A,TRUE,"COMPRAS";#N/A,#N/A,TRUE,"DIRECCION";#N/A,#N/A,TRUE,"RESUMEN"}</definedName>
    <definedName name="AB_1" localSheetId="34" hidden="1">{#N/A,#N/A,TRUE,"INGENIERIA";#N/A,#N/A,TRUE,"COMPRAS";#N/A,#N/A,TRUE,"DIRECCION";#N/A,#N/A,TRUE,"RESUMEN"}</definedName>
    <definedName name="AB_1" hidden="1">{#N/A,#N/A,TRUE,"INGENIERIA";#N/A,#N/A,TRUE,"COMPRAS";#N/A,#N/A,TRUE,"DIRECCION";#N/A,#N/A,TRUE,"RESUMEN"}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r00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_1" localSheetId="14" hidden="1">{#N/A,#N/A,TRUE,"INGENIERIA";#N/A,#N/A,TRUE,"COMPRAS";#N/A,#N/A,TRUE,"DIRECCION";#N/A,#N/A,TRUE,"RESUMEN"}</definedName>
    <definedName name="AC_1" localSheetId="19" hidden="1">{#N/A,#N/A,TRUE,"INGENIERIA";#N/A,#N/A,TRUE,"COMPRAS";#N/A,#N/A,TRUE,"DIRECCION";#N/A,#N/A,TRUE,"RESUMEN"}</definedName>
    <definedName name="AC_1" localSheetId="20" hidden="1">{#N/A,#N/A,TRUE,"INGENIERIA";#N/A,#N/A,TRUE,"COMPRAS";#N/A,#N/A,TRUE,"DIRECCION";#N/A,#N/A,TRUE,"RESUMEN"}</definedName>
    <definedName name="AC_1" localSheetId="25" hidden="1">{#N/A,#N/A,TRUE,"INGENIERIA";#N/A,#N/A,TRUE,"COMPRAS";#N/A,#N/A,TRUE,"DIRECCION";#N/A,#N/A,TRUE,"RESUMEN"}</definedName>
    <definedName name="AC_1" localSheetId="33" hidden="1">{#N/A,#N/A,TRUE,"INGENIERIA";#N/A,#N/A,TRUE,"COMPRAS";#N/A,#N/A,TRUE,"DIRECCION";#N/A,#N/A,TRUE,"RESUMEN"}</definedName>
    <definedName name="AC_1" localSheetId="34" hidden="1">{#N/A,#N/A,TRUE,"INGENIERIA";#N/A,#N/A,TRUE,"COMPRAS";#N/A,#N/A,TRUE,"DIRECCION";#N/A,#N/A,TRUE,"RESUMEN"}</definedName>
    <definedName name="AC_1" hidden="1">{#N/A,#N/A,TRUE,"INGENIERIA";#N/A,#N/A,TRUE,"COMPRAS";#N/A,#N/A,TRUE,"DIRECCION";#N/A,#N/A,TRUE,"RESUMEN"}</definedName>
    <definedName name="ACALZADA">#REF!</definedName>
    <definedName name="Acarreo">#REF!</definedName>
    <definedName name="ACCE2">#REF!</definedName>
    <definedName name="ACCE4">#REF!</definedName>
    <definedName name="ACCE6">#REF!</definedName>
    <definedName name="AccessDatabase">"A:\SAIN.mdb"</definedName>
    <definedName name="acci">#REF!</definedName>
    <definedName name="ACELERANTE_SIKA">#REF!</definedName>
    <definedName name="ACER">#REF!</definedName>
    <definedName name="ACERO">#REF!</definedName>
    <definedName name="ACERO_DE_REFUERZO_60000">#REF!</definedName>
    <definedName name="ACERO_DE_REFUERZO1_2___Fy__60000_psi">#REF!</definedName>
    <definedName name="Acero_pdr60">#REF!</definedName>
    <definedName name="ACERO2">#REF!</definedName>
    <definedName name="ACERO37">#REF!</definedName>
    <definedName name="ACERO40">#REF!</definedName>
    <definedName name="ACERO6">#REF!</definedName>
    <definedName name="ACERO60">#REF!</definedName>
    <definedName name="ACOM">#REF!</definedName>
    <definedName name="acondicionamientopoz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AJUSTE3" localSheetId="14">{"via1",#N/A,TRUE,"general";"via2",#N/A,TRUE,"general";"via3",#N/A,TRUE,"general"}</definedName>
    <definedName name="ACTAAJUSTE3" localSheetId="19">{"via1",#N/A,TRUE,"general";"via2",#N/A,TRUE,"general";"via3",#N/A,TRUE,"general"}</definedName>
    <definedName name="ACTAAJUSTE3" localSheetId="20">{"via1",#N/A,TRUE,"general";"via2",#N/A,TRUE,"general";"via3",#N/A,TRUE,"general"}</definedName>
    <definedName name="ACTAAJUSTE3" localSheetId="25">{"via1",#N/A,TRUE,"general";"via2",#N/A,TRUE,"general";"via3",#N/A,TRUE,"general"}</definedName>
    <definedName name="ACTAAJUSTE3" localSheetId="33">{"via1",#N/A,TRUE,"general";"via2",#N/A,TRUE,"general";"via3",#N/A,TRUE,"general"}</definedName>
    <definedName name="ACTAAJUSTE3" localSheetId="34">{"via1",#N/A,TRUE,"general";"via2",#N/A,TRUE,"general";"via3",#N/A,TRUE,"general"}</definedName>
    <definedName name="ACTAAJUSTE3">{"via1",#N/A,TRUE,"general";"via2",#N/A,TRUE,"general";"via3",#N/A,TRUE,"general"}</definedName>
    <definedName name="Actaparcial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V">#REF!</definedName>
    <definedName name="acumulado" localSheetId="14">#REF!,#REF!,#REF!,#REF!</definedName>
    <definedName name="acumulado" localSheetId="19">#REF!,#REF!,#REF!,#REF!</definedName>
    <definedName name="acumulado" localSheetId="20">#REF!,#REF!,#REF!,#REF!</definedName>
    <definedName name="acumulado" localSheetId="33">#REF!,#REF!,#REF!,#REF!</definedName>
    <definedName name="acumulado" localSheetId="34">#REF!,#REF!,#REF!,#REF!</definedName>
    <definedName name="acumulado">#REF!,#REF!,#REF!,#REF!</definedName>
    <definedName name="ad">#REF!</definedName>
    <definedName name="AD_1" localSheetId="14" hidden="1">{#N/A,#N/A,TRUE,"INGENIERIA";#N/A,#N/A,TRUE,"COMPRAS";#N/A,#N/A,TRUE,"DIRECCION";#N/A,#N/A,TRUE,"RESUMEN"}</definedName>
    <definedName name="AD_1" localSheetId="19" hidden="1">{#N/A,#N/A,TRUE,"INGENIERIA";#N/A,#N/A,TRUE,"COMPRAS";#N/A,#N/A,TRUE,"DIRECCION";#N/A,#N/A,TRUE,"RESUMEN"}</definedName>
    <definedName name="AD_1" localSheetId="20" hidden="1">{#N/A,#N/A,TRUE,"INGENIERIA";#N/A,#N/A,TRUE,"COMPRAS";#N/A,#N/A,TRUE,"DIRECCION";#N/A,#N/A,TRUE,"RESUMEN"}</definedName>
    <definedName name="AD_1" localSheetId="25" hidden="1">{#N/A,#N/A,TRUE,"INGENIERIA";#N/A,#N/A,TRUE,"COMPRAS";#N/A,#N/A,TRUE,"DIRECCION";#N/A,#N/A,TRUE,"RESUMEN"}</definedName>
    <definedName name="AD_1" localSheetId="33" hidden="1">{#N/A,#N/A,TRUE,"INGENIERIA";#N/A,#N/A,TRUE,"COMPRAS";#N/A,#N/A,TRUE,"DIRECCION";#N/A,#N/A,TRUE,"RESUMEN"}</definedName>
    <definedName name="AD_1" localSheetId="34" hidden="1">{#N/A,#N/A,TRUE,"INGENIERIA";#N/A,#N/A,TRUE,"COMPRAS";#N/A,#N/A,TRUE,"DIRECCION";#N/A,#N/A,TRUE,"RESUMEN"}</definedName>
    <definedName name="AD_1" hidden="1">{#N/A,#N/A,TRUE,"INGENIERIA";#N/A,#N/A,TRUE,"COMPRAS";#N/A,#N/A,TRUE,"DIRECCION";#N/A,#N/A,TRUE,"RESUMEN"}</definedName>
    <definedName name="Ad_Un">#REF!</definedName>
    <definedName name="ADAPTADOR_HEMBRA_P.V.C_1_2">#REF!</definedName>
    <definedName name="ADAPTADOR_MACHO_P.V.C_1_2">#REF!</definedName>
    <definedName name="adasd">#REF!</definedName>
    <definedName name="AdditionalCosts_Lumpsum">#REF!</definedName>
    <definedName name="AdditionalCosts_Percent">#REF!</definedName>
    <definedName name="ADFGSDB" localSheetId="14">{"via1",#N/A,TRUE,"general";"via2",#N/A,TRUE,"general";"via3",#N/A,TRUE,"general"}</definedName>
    <definedName name="ADFGSDB" localSheetId="19">{"via1",#N/A,TRUE,"general";"via2",#N/A,TRUE,"general";"via3",#N/A,TRUE,"general"}</definedName>
    <definedName name="ADFGSDB" localSheetId="20">{"via1",#N/A,TRUE,"general";"via2",#N/A,TRUE,"general";"via3",#N/A,TRUE,"general"}</definedName>
    <definedName name="ADFGSDB" localSheetId="25">{"via1",#N/A,TRUE,"general";"via2",#N/A,TRUE,"general";"via3",#N/A,TRUE,"general"}</definedName>
    <definedName name="ADFGSDB" localSheetId="33">{"via1",#N/A,TRUE,"general";"via2",#N/A,TRUE,"general";"via3",#N/A,TRUE,"general"}</definedName>
    <definedName name="ADFGSDB" localSheetId="34">{"via1",#N/A,TRUE,"general";"via2",#N/A,TRUE,"general";"via3",#N/A,TRUE,"general"}</definedName>
    <definedName name="ADFGSDB">{"via1",#N/A,TRUE,"general";"via2",#N/A,TRUE,"general";"via3",#N/A,TRUE,"general"}</definedName>
    <definedName name="ADI">#REF!</definedName>
    <definedName name="Adm" localSheetId="25">#REF!</definedName>
    <definedName name="Adm" localSheetId="0">#REF!</definedName>
    <definedName name="Adm" localSheetId="1">#REF!</definedName>
    <definedName name="Adm" localSheetId="2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">#REF!</definedName>
    <definedName name="adoc1">#REF!</definedName>
    <definedName name="ADOC125">#REF!</definedName>
    <definedName name="adoq">#REF!</definedName>
    <definedName name="ads">#REF!</definedName>
    <definedName name="ADSAD" localSheetId="14">{"TAB1",#N/A,TRUE,"GENERAL";"TAB2",#N/A,TRUE,"GENERAL";"TAB3",#N/A,TRUE,"GENERAL";"TAB4",#N/A,TRUE,"GENERAL";"TAB5",#N/A,TRUE,"GENERAL"}</definedName>
    <definedName name="ADSAD" localSheetId="19">{"TAB1",#N/A,TRUE,"GENERAL";"TAB2",#N/A,TRUE,"GENERAL";"TAB3",#N/A,TRUE,"GENERAL";"TAB4",#N/A,TRUE,"GENERAL";"TAB5",#N/A,TRUE,"GENERAL"}</definedName>
    <definedName name="ADSAD" localSheetId="20">{"TAB1",#N/A,TRUE,"GENERAL";"TAB2",#N/A,TRUE,"GENERAL";"TAB3",#N/A,TRUE,"GENERAL";"TAB4",#N/A,TRUE,"GENERAL";"TAB5",#N/A,TRUE,"GENERAL"}</definedName>
    <definedName name="ADSAD" localSheetId="25">{"TAB1",#N/A,TRUE,"GENERAL";"TAB2",#N/A,TRUE,"GENERAL";"TAB3",#N/A,TRUE,"GENERAL";"TAB4",#N/A,TRUE,"GENERAL";"TAB5",#N/A,TRUE,"GENERAL"}</definedName>
    <definedName name="ADSAD" localSheetId="33">{"TAB1",#N/A,TRUE,"GENERAL";"TAB2",#N/A,TRUE,"GENERAL";"TAB3",#N/A,TRUE,"GENERAL";"TAB4",#N/A,TRUE,"GENERAL";"TAB5",#N/A,TRUE,"GENERAL"}</definedName>
    <definedName name="ADSAD" localSheetId="34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name="AE" localSheetId="14">{#N/A,#N/A,TRUE,"INGENIERIA";#N/A,#N/A,TRUE,"COMPRAS";#N/A,#N/A,TRUE,"DIRECCION";#N/A,#N/A,TRUE,"RESUMEN"}</definedName>
    <definedName name="AE" localSheetId="19">{#N/A,#N/A,TRUE,"INGENIERIA";#N/A,#N/A,TRUE,"COMPRAS";#N/A,#N/A,TRUE,"DIRECCION";#N/A,#N/A,TRUE,"RESUMEN"}</definedName>
    <definedName name="AE" localSheetId="20">{#N/A,#N/A,TRUE,"INGENIERIA";#N/A,#N/A,TRUE,"COMPRAS";#N/A,#N/A,TRUE,"DIRECCION";#N/A,#N/A,TRUE,"RESUMEN"}</definedName>
    <definedName name="AE" localSheetId="25">{#N/A,#N/A,TRUE,"INGENIERIA";#N/A,#N/A,TRUE,"COMPRAS";#N/A,#N/A,TRUE,"DIRECCION";#N/A,#N/A,TRUE,"RESUMEN"}</definedName>
    <definedName name="AE" localSheetId="33">{#N/A,#N/A,TRUE,"INGENIERIA";#N/A,#N/A,TRUE,"COMPRAS";#N/A,#N/A,TRUE,"DIRECCION";#N/A,#N/A,TRUE,"RESUMEN"}</definedName>
    <definedName name="AE" localSheetId="34">{#N/A,#N/A,TRUE,"INGENIERIA";#N/A,#N/A,TRUE,"COMPRAS";#N/A,#N/A,TRUE,"DIRECCION";#N/A,#N/A,TRUE,"RESUMEN"}</definedName>
    <definedName name="AE">{#N/A,#N/A,TRUE,"INGENIERIA";#N/A,#N/A,TRUE,"COMPRAS";#N/A,#N/A,TRUE,"DIRECCION";#N/A,#N/A,TRUE,"RESUMEN"}</definedName>
    <definedName name="AE_1" localSheetId="14" hidden="1">{#N/A,#N/A,TRUE,"INGENIERIA";#N/A,#N/A,TRUE,"COMPRAS";#N/A,#N/A,TRUE,"DIRECCION";#N/A,#N/A,TRUE,"RESUMEN"}</definedName>
    <definedName name="AE_1" localSheetId="19" hidden="1">{#N/A,#N/A,TRUE,"INGENIERIA";#N/A,#N/A,TRUE,"COMPRAS";#N/A,#N/A,TRUE,"DIRECCION";#N/A,#N/A,TRUE,"RESUMEN"}</definedName>
    <definedName name="AE_1" localSheetId="20" hidden="1">{#N/A,#N/A,TRUE,"INGENIERIA";#N/A,#N/A,TRUE,"COMPRAS";#N/A,#N/A,TRUE,"DIRECCION";#N/A,#N/A,TRUE,"RESUMEN"}</definedName>
    <definedName name="AE_1" localSheetId="25" hidden="1">{#N/A,#N/A,TRUE,"INGENIERIA";#N/A,#N/A,TRUE,"COMPRAS";#N/A,#N/A,TRUE,"DIRECCION";#N/A,#N/A,TRUE,"RESUMEN"}</definedName>
    <definedName name="AE_1" localSheetId="33" hidden="1">{#N/A,#N/A,TRUE,"INGENIERIA";#N/A,#N/A,TRUE,"COMPRAS";#N/A,#N/A,TRUE,"DIRECCION";#N/A,#N/A,TRUE,"RESUMEN"}</definedName>
    <definedName name="AE_1" localSheetId="34" hidden="1">{#N/A,#N/A,TRUE,"INGENIERIA";#N/A,#N/A,TRUE,"COMPRAS";#N/A,#N/A,TRUE,"DIRECCION";#N/A,#N/A,TRUE,"RESUMEN"}</definedName>
    <definedName name="AE_1" hidden="1">{#N/A,#N/A,TRUE,"INGENIERIA";#N/A,#N/A,TRUE,"COMPRAS";#N/A,#N/A,TRUE,"DIRECCION";#N/A,#N/A,TRUE,"RESUMEN"}</definedName>
    <definedName name="aefa" localSheetId="14">{"via1",#N/A,TRUE,"general";"via2",#N/A,TRUE,"general";"via3",#N/A,TRUE,"general"}</definedName>
    <definedName name="aefa" localSheetId="19">{"via1",#N/A,TRUE,"general";"via2",#N/A,TRUE,"general";"via3",#N/A,TRUE,"general"}</definedName>
    <definedName name="aefa" localSheetId="20">{"via1",#N/A,TRUE,"general";"via2",#N/A,TRUE,"general";"via3",#N/A,TRUE,"general"}</definedName>
    <definedName name="aefa" localSheetId="25">{"via1",#N/A,TRUE,"general";"via2",#N/A,TRUE,"general";"via3",#N/A,TRUE,"general"}</definedName>
    <definedName name="aefa" localSheetId="33">{"via1",#N/A,TRUE,"general";"via2",#N/A,TRUE,"general";"via3",#N/A,TRUE,"general"}</definedName>
    <definedName name="aefa" localSheetId="34">{"via1",#N/A,TRUE,"general";"via2",#N/A,TRUE,"general";"via3",#N/A,TRUE,"general"}</definedName>
    <definedName name="aefa">{"via1",#N/A,TRUE,"general";"via2",#N/A,TRUE,"general";"via3",#N/A,TRUE,"general"}</definedName>
    <definedName name="AF" localSheetId="14">{#N/A,#N/A,TRUE,"INGENIERIA";#N/A,#N/A,TRUE,"COMPRAS";#N/A,#N/A,TRUE,"DIRECCION";#N/A,#N/A,TRUE,"RESUMEN"}</definedName>
    <definedName name="AF" localSheetId="19">{#N/A,#N/A,TRUE,"INGENIERIA";#N/A,#N/A,TRUE,"COMPRAS";#N/A,#N/A,TRUE,"DIRECCION";#N/A,#N/A,TRUE,"RESUMEN"}</definedName>
    <definedName name="AF" localSheetId="20">{#N/A,#N/A,TRUE,"INGENIERIA";#N/A,#N/A,TRUE,"COMPRAS";#N/A,#N/A,TRUE,"DIRECCION";#N/A,#N/A,TRUE,"RESUMEN"}</definedName>
    <definedName name="AF" localSheetId="25">{#N/A,#N/A,TRUE,"INGENIERIA";#N/A,#N/A,TRUE,"COMPRAS";#N/A,#N/A,TRUE,"DIRECCION";#N/A,#N/A,TRUE,"RESUMEN"}</definedName>
    <definedName name="AF" localSheetId="33">{#N/A,#N/A,TRUE,"INGENIERIA";#N/A,#N/A,TRUE,"COMPRAS";#N/A,#N/A,TRUE,"DIRECCION";#N/A,#N/A,TRUE,"RESUMEN"}</definedName>
    <definedName name="AF" localSheetId="34">{#N/A,#N/A,TRUE,"INGENIERIA";#N/A,#N/A,TRUE,"COMPRAS";#N/A,#N/A,TRUE,"DIRECCION";#N/A,#N/A,TRUE,"RESUMEN"}</definedName>
    <definedName name="AF">{#N/A,#N/A,TRUE,"INGENIERIA";#N/A,#N/A,TRUE,"COMPRAS";#N/A,#N/A,TRUE,"DIRECCION";#N/A,#N/A,TRUE,"RESUMEN"}</definedName>
    <definedName name="AF_1" localSheetId="14" hidden="1">{#N/A,#N/A,TRUE,"INGENIERIA";#N/A,#N/A,TRUE,"COMPRAS";#N/A,#N/A,TRUE,"DIRECCION";#N/A,#N/A,TRUE,"RESUMEN"}</definedName>
    <definedName name="AF_1" localSheetId="19" hidden="1">{#N/A,#N/A,TRUE,"INGENIERIA";#N/A,#N/A,TRUE,"COMPRAS";#N/A,#N/A,TRUE,"DIRECCION";#N/A,#N/A,TRUE,"RESUMEN"}</definedName>
    <definedName name="AF_1" localSheetId="20" hidden="1">{#N/A,#N/A,TRUE,"INGENIERIA";#N/A,#N/A,TRUE,"COMPRAS";#N/A,#N/A,TRUE,"DIRECCION";#N/A,#N/A,TRUE,"RESUMEN"}</definedName>
    <definedName name="AF_1" localSheetId="25" hidden="1">{#N/A,#N/A,TRUE,"INGENIERIA";#N/A,#N/A,TRUE,"COMPRAS";#N/A,#N/A,TRUE,"DIRECCION";#N/A,#N/A,TRUE,"RESUMEN"}</definedName>
    <definedName name="AF_1" localSheetId="33" hidden="1">{#N/A,#N/A,TRUE,"INGENIERIA";#N/A,#N/A,TRUE,"COMPRAS";#N/A,#N/A,TRUE,"DIRECCION";#N/A,#N/A,TRUE,"RESUMEN"}</definedName>
    <definedName name="AF_1" localSheetId="34" hidden="1">{#N/A,#N/A,TRUE,"INGENIERIA";#N/A,#N/A,TRUE,"COMPRAS";#N/A,#N/A,TRUE,"DIRECCION";#N/A,#N/A,TRUE,"RESUMEN"}</definedName>
    <definedName name="AF_1" hidden="1">{#N/A,#N/A,TRUE,"INGENIERIA";#N/A,#N/A,TRUE,"COMPRAS";#N/A,#N/A,TRUE,"DIRECCION";#N/A,#N/A,TRUE,"RESUMEN"}</definedName>
    <definedName name="afdsw" localSheetId="14">{"TAB1",#N/A,TRUE,"GENERAL";"TAB2",#N/A,TRUE,"GENERAL";"TAB3",#N/A,TRUE,"GENERAL";"TAB4",#N/A,TRUE,"GENERAL";"TAB5",#N/A,TRUE,"GENERAL"}</definedName>
    <definedName name="afdsw" localSheetId="19">{"TAB1",#N/A,TRUE,"GENERAL";"TAB2",#N/A,TRUE,"GENERAL";"TAB3",#N/A,TRUE,"GENERAL";"TAB4",#N/A,TRUE,"GENERAL";"TAB5",#N/A,TRUE,"GENERAL"}</definedName>
    <definedName name="afdsw" localSheetId="20">{"TAB1",#N/A,TRUE,"GENERAL";"TAB2",#N/A,TRUE,"GENERAL";"TAB3",#N/A,TRUE,"GENERAL";"TAB4",#N/A,TRUE,"GENERAL";"TAB5",#N/A,TRUE,"GENERAL"}</definedName>
    <definedName name="afdsw" localSheetId="25">{"TAB1",#N/A,TRUE,"GENERAL";"TAB2",#N/A,TRUE,"GENERAL";"TAB3",#N/A,TRUE,"GENERAL";"TAB4",#N/A,TRUE,"GENERAL";"TAB5",#N/A,TRUE,"GENERAL"}</definedName>
    <definedName name="afdsw" localSheetId="33">{"TAB1",#N/A,TRUE,"GENERAL";"TAB2",#N/A,TRUE,"GENERAL";"TAB3",#N/A,TRUE,"GENERAL";"TAB4",#N/A,TRUE,"GENERAL";"TAB5",#N/A,TRUE,"GENERAL"}</definedName>
    <definedName name="afdsw" localSheetId="34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NADOCUBIERTA">#REF!</definedName>
    <definedName name="afirm">#REF!</definedName>
    <definedName name="AG" localSheetId="1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9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0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25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3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3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4">{"via1",#N/A,TRUE,"general";"via2",#N/A,TRUE,"general";"via3",#N/A,TRUE,"general"}</definedName>
    <definedName name="agdsgg" localSheetId="19">{"via1",#N/A,TRUE,"general";"via2",#N/A,TRUE,"general";"via3",#N/A,TRUE,"general"}</definedName>
    <definedName name="agdsgg" localSheetId="20">{"via1",#N/A,TRUE,"general";"via2",#N/A,TRUE,"general";"via3",#N/A,TRUE,"general"}</definedName>
    <definedName name="agdsgg" localSheetId="25">{"via1",#N/A,TRUE,"general";"via2",#N/A,TRUE,"general";"via3",#N/A,TRUE,"general"}</definedName>
    <definedName name="agdsgg" localSheetId="33">{"via1",#N/A,TRUE,"general";"via2",#N/A,TRUE,"general";"via3",#N/A,TRUE,"general"}</definedName>
    <definedName name="agdsgg" localSheetId="34">{"via1",#N/A,TRUE,"general";"via2",#N/A,TRUE,"general";"via3",#N/A,TRUE,"general"}</definedName>
    <definedName name="agdsgg">{"via1",#N/A,TRUE,"general";"via2",#N/A,TRUE,"general";"via3",#N/A,TRUE,"general"}</definedName>
    <definedName name="AGO">#REF!</definedName>
    <definedName name="ago00">#REF!</definedName>
    <definedName name="AGUA">#REF!</definedName>
    <definedName name="AGUSFGDSGG">#REF!</definedName>
    <definedName name="ah">#REF!</definedName>
    <definedName name="AH_1" localSheetId="14" hidden="1">{#N/A,#N/A,TRUE,"INGENIERIA";#N/A,#N/A,TRUE,"COMPRAS";#N/A,#N/A,TRUE,"DIRECCION";#N/A,#N/A,TRUE,"RESUMEN"}</definedName>
    <definedName name="AH_1" localSheetId="19" hidden="1">{#N/A,#N/A,TRUE,"INGENIERIA";#N/A,#N/A,TRUE,"COMPRAS";#N/A,#N/A,TRUE,"DIRECCION";#N/A,#N/A,TRUE,"RESUMEN"}</definedName>
    <definedName name="AH_1" localSheetId="20" hidden="1">{#N/A,#N/A,TRUE,"INGENIERIA";#N/A,#N/A,TRUE,"COMPRAS";#N/A,#N/A,TRUE,"DIRECCION";#N/A,#N/A,TRUE,"RESUMEN"}</definedName>
    <definedName name="AH_1" localSheetId="25" hidden="1">{#N/A,#N/A,TRUE,"INGENIERIA";#N/A,#N/A,TRUE,"COMPRAS";#N/A,#N/A,TRUE,"DIRECCION";#N/A,#N/A,TRUE,"RESUMEN"}</definedName>
    <definedName name="AH_1" localSheetId="33" hidden="1">{#N/A,#N/A,TRUE,"INGENIERIA";#N/A,#N/A,TRUE,"COMPRAS";#N/A,#N/A,TRUE,"DIRECCION";#N/A,#N/A,TRUE,"RESUMEN"}</definedName>
    <definedName name="AH_1" localSheetId="34" hidden="1">{#N/A,#N/A,TRUE,"INGENIERIA";#N/A,#N/A,TRUE,"COMPRAS";#N/A,#N/A,TRUE,"DIRECCION";#N/A,#N/A,TRUE,"RESUMEN"}</definedName>
    <definedName name="AH_1" hidden="1">{#N/A,#N/A,TRUE,"INGENIERIA";#N/A,#N/A,TRUE,"COMPRAS";#N/A,#N/A,TRUE,"DIRECCION";#N/A,#N/A,TRUE,"RESUMEN"}</definedName>
    <definedName name="ahe">#REF!</definedName>
    <definedName name="A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k">#REF!</definedName>
    <definedName name="alam">#REF!</definedName>
    <definedName name="ALAMBRE">#REF!</definedName>
    <definedName name="ALAMBRE_">#REF!</definedName>
    <definedName name="Alambre_negro">#REF!</definedName>
    <definedName name="ALAMBRE_NEGRO___18">#REF!</definedName>
    <definedName name="alambre14">#REF!</definedName>
    <definedName name="alambrecal14">#REF!</definedName>
    <definedName name="alampuas">#REF!</definedName>
    <definedName name="alc">#REF!</definedName>
    <definedName name="AlcanceProyecto">#REF!</definedName>
    <definedName name="ALFAGIAS">#REF!</definedName>
    <definedName name="ALM">#REF!</definedName>
    <definedName name="ALNEGRO">#REF!</definedName>
    <definedName name="ALote" localSheetId="0">#REF!</definedName>
    <definedName name="ALote" localSheetId="1">#REF!</definedName>
    <definedName name="ALote" localSheetId="2">#REF!</definedName>
    <definedName name="ALote">#REF!</definedName>
    <definedName name="AltAreas" localSheetId="0">#REF!</definedName>
    <definedName name="AltAreas" localSheetId="1">#REF!</definedName>
    <definedName name="AltAreas" localSheetId="2">#REF!</definedName>
    <definedName name="AltAreas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TE">#REF!</definedName>
    <definedName name="Am">#REF!</definedName>
    <definedName name="AMBIENTAL">#REF!</definedName>
    <definedName name="Amount">#REF!</definedName>
    <definedName name="An">#REF!</definedName>
    <definedName name="ANA">#REF!</definedName>
    <definedName name="ANABANCO">#REF!</definedName>
    <definedName name="ANALISIS">#REF!</definedName>
    <definedName name="ANALISIS__DE__PRECIOS__UNITARIOS">#REF!</definedName>
    <definedName name="Analyst">#REF!</definedName>
    <definedName name="ancho">#REF!</definedName>
    <definedName name="anchodesarenador">#REF!</definedName>
    <definedName name="ANCHOPLACAS">#REF!</definedName>
    <definedName name="anchosutro">#REF!</definedName>
    <definedName name="ANCLAJE">#REF!</definedName>
    <definedName name="AND">#REF!</definedName>
    <definedName name="Andamios">#REF!</definedName>
    <definedName name="ANDEN">#REF!</definedName>
    <definedName name="andene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>10</definedName>
    <definedName name="ANTI">#REF!</definedName>
    <definedName name="ANTIC">#REF!</definedName>
    <definedName name="ANTICIPO">#REF!</definedName>
    <definedName name="anticorrosiva">#REF!</definedName>
    <definedName name="ANTICORROSIVO">#REF!</definedName>
    <definedName name="Antisol">#REF!</definedName>
    <definedName name="ANTISOL_ROJO">#REF!</definedName>
    <definedName name="Añ">#REF!</definedName>
    <definedName name="AÑO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>#REF!</definedName>
    <definedName name="ao">#REF!</definedName>
    <definedName name="AP">#REF!</definedName>
    <definedName name="apaiy">#REF!</definedName>
    <definedName name="AparatoSanitarios">#REF!</definedName>
    <definedName name="APELLIDOS">#REF!</definedName>
    <definedName name="API">#REF!</definedName>
    <definedName name="APIJA">#REF!</definedName>
    <definedName name="APR">#REF!</definedName>
    <definedName name="aprdata">#REF!</definedName>
    <definedName name="APU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5P">#REF!</definedName>
    <definedName name="APUelectrico">#REF!</definedName>
    <definedName name="Aq">#REF!</definedName>
    <definedName name="aqaq" localSheetId="14">{"TAB1",#N/A,TRUE,"GENERAL";"TAB2",#N/A,TRUE,"GENERAL";"TAB3",#N/A,TRUE,"GENERAL";"TAB4",#N/A,TRUE,"GENERAL";"TAB5",#N/A,TRUE,"GENERAL"}</definedName>
    <definedName name="aqaq" localSheetId="19">{"TAB1",#N/A,TRUE,"GENERAL";"TAB2",#N/A,TRUE,"GENERAL";"TAB3",#N/A,TRUE,"GENERAL";"TAB4",#N/A,TRUE,"GENERAL";"TAB5",#N/A,TRUE,"GENERAL"}</definedName>
    <definedName name="aqaq" localSheetId="20">{"TAB1",#N/A,TRUE,"GENERAL";"TAB2",#N/A,TRUE,"GENERAL";"TAB3",#N/A,TRUE,"GENERAL";"TAB4",#N/A,TRUE,"GENERAL";"TAB5",#N/A,TRUE,"GENERAL"}</definedName>
    <definedName name="aqaq" localSheetId="25">{"TAB1",#N/A,TRUE,"GENERAL";"TAB2",#N/A,TRUE,"GENERAL";"TAB3",#N/A,TRUE,"GENERAL";"TAB4",#N/A,TRUE,"GENERAL";"TAB5",#N/A,TRUE,"GENERAL"}</definedName>
    <definedName name="aqaq" localSheetId="33">{"TAB1",#N/A,TRUE,"GENERAL";"TAB2",#N/A,TRUE,"GENERAL";"TAB3",#N/A,TRUE,"GENERAL";"TAB4",#N/A,TRUE,"GENERAL";"TAB5",#N/A,TRUE,"GENERAL"}</definedName>
    <definedName name="aqaq" localSheetId="34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Area_canal">#REF!</definedName>
    <definedName name="_xlnm.Extract">#REF!</definedName>
    <definedName name="_xlnm.Print_Area" localSheetId="63">'7.20'!$A$1:$L$47</definedName>
    <definedName name="_xlnm.Print_Area">#REF!</definedName>
    <definedName name="AreaLimpiar" localSheetId="14">#REF!,#REF!,#REF!,#REF!,#REF!,#REF!,#REF!,#REF!,#REF!,#REF!</definedName>
    <definedName name="AreaLimpiar" localSheetId="19">#REF!,#REF!,#REF!,#REF!,#REF!,#REF!,#REF!,#REF!,#REF!,#REF!</definedName>
    <definedName name="AreaLimpiar" localSheetId="20">#REF!,#REF!,#REF!,#REF!,#REF!,#REF!,#REF!,#REF!,#REF!,#REF!</definedName>
    <definedName name="AreaLimpiar" localSheetId="33">#REF!,#REF!,#REF!,#REF!,#REF!,#REF!,#REF!,#REF!,#REF!,#REF!</definedName>
    <definedName name="AreaLimpiar" localSheetId="34">#REF!,#REF!,#REF!,#REF!,#REF!,#REF!,#REF!,#REF!,#REF!,#REF!</definedName>
    <definedName name="AreaLimpiar">#REF!,#REF!,#REF!,#REF!,#REF!,#REF!,#REF!,#REF!,#REF!,#REF!</definedName>
    <definedName name="AreaLote" localSheetId="14">#REF!</definedName>
    <definedName name="AreaLote" localSheetId="19">#REF!</definedName>
    <definedName name="AreaLote" localSheetId="20">#REF!</definedName>
    <definedName name="AreaLote" localSheetId="25">#REF!</definedName>
    <definedName name="AreaLote" localSheetId="33">#REF!</definedName>
    <definedName name="AreaLote" localSheetId="34">#REF!</definedName>
    <definedName name="AreaLote">#REF!</definedName>
    <definedName name="AreaLotes" localSheetId="25">'[1]Areas TH'!$D$8</definedName>
    <definedName name="AreaLotes">'[2]Areas TH'!$D$8</definedName>
    <definedName name="AREAPRIVADA">#REF!</definedName>
    <definedName name="Areatotal">#REF!</definedName>
    <definedName name="Aref">#REF!</definedName>
    <definedName name="ARELAL">#REF!</definedName>
    <definedName name="ARENA">#REF!</definedName>
    <definedName name="Arenag">#REF!</definedName>
    <definedName name="arg">#REF!</definedName>
    <definedName name="armuve">#REF!</definedName>
    <definedName name="ARP">#REF!</definedName>
    <definedName name="Arrendamiento">#REF!</definedName>
    <definedName name="ArrendamientoCostos">#REF!</definedName>
    <definedName name="Arriendo_Oficina">#REF!</definedName>
    <definedName name="ARS">#REF!</definedName>
    <definedName name="ARTICULO">#REF!</definedName>
    <definedName name="articulos">#REF!</definedName>
    <definedName name="ARTURO">#REF!</definedName>
    <definedName name="as">#REF!</definedName>
    <definedName name="As_6000Psi">#REF!</definedName>
    <definedName name="ASA" hidden="1">#REF!</definedName>
    <definedName name="ASADSDSEFCDVRDF">#REF!</definedName>
    <definedName name="asas">#REF!</definedName>
    <definedName name="ASASAS">#REF!</definedName>
    <definedName name="ASASASA">#REF!</definedName>
    <definedName name="asaSASASAS">#REF!</definedName>
    <definedName name="asasdasd">#REF!</definedName>
    <definedName name="ASB">#REF!</definedName>
    <definedName name="ASD">#REF!</definedName>
    <definedName name="ASDA" localSheetId="14">{"via1",#N/A,TRUE,"general";"via2",#N/A,TRUE,"general";"via3",#N/A,TRUE,"general"}</definedName>
    <definedName name="ASDA" localSheetId="19">{"via1",#N/A,TRUE,"general";"via2",#N/A,TRUE,"general";"via3",#N/A,TRUE,"general"}</definedName>
    <definedName name="ASDA" localSheetId="20">{"via1",#N/A,TRUE,"general";"via2",#N/A,TRUE,"general";"via3",#N/A,TRUE,"general"}</definedName>
    <definedName name="ASDA" localSheetId="25">{"via1",#N/A,TRUE,"general";"via2",#N/A,TRUE,"general";"via3",#N/A,TRUE,"general"}</definedName>
    <definedName name="ASDA" localSheetId="33">{"via1",#N/A,TRUE,"general";"via2",#N/A,TRUE,"general";"via3",#N/A,TRUE,"general"}</definedName>
    <definedName name="ASDA" localSheetId="34">{"via1",#N/A,TRUE,"general";"via2",#N/A,TRUE,"general";"via3",#N/A,TRUE,"general"}</definedName>
    <definedName name="ASDA">{"via1",#N/A,TRUE,"general";"via2",#N/A,TRUE,"general";"via3",#N/A,TRUE,"general"}</definedName>
    <definedName name="asdasd" localSheetId="14">{"TAB1",#N/A,TRUE,"GENERAL";"TAB2",#N/A,TRUE,"GENERAL";"TAB3",#N/A,TRUE,"GENERAL";"TAB4",#N/A,TRUE,"GENERAL";"TAB5",#N/A,TRUE,"GENERAL"}</definedName>
    <definedName name="asdasd" localSheetId="19">{"TAB1",#N/A,TRUE,"GENERAL";"TAB2",#N/A,TRUE,"GENERAL";"TAB3",#N/A,TRUE,"GENERAL";"TAB4",#N/A,TRUE,"GENERAL";"TAB5",#N/A,TRUE,"GENERAL"}</definedName>
    <definedName name="asdasd" localSheetId="20">{"TAB1",#N/A,TRUE,"GENERAL";"TAB2",#N/A,TRUE,"GENERAL";"TAB3",#N/A,TRUE,"GENERAL";"TAB4",#N/A,TRUE,"GENERAL";"TAB5",#N/A,TRUE,"GENERAL"}</definedName>
    <definedName name="asdasd" localSheetId="25">{"TAB1",#N/A,TRUE,"GENERAL";"TAB2",#N/A,TRUE,"GENERAL";"TAB3",#N/A,TRUE,"GENERAL";"TAB4",#N/A,TRUE,"GENERAL";"TAB5",#N/A,TRUE,"GENERAL"}</definedName>
    <definedName name="asdasd" localSheetId="33">{"TAB1",#N/A,TRUE,"GENERAL";"TAB2",#N/A,TRUE,"GENERAL";"TAB3",#N/A,TRUE,"GENERAL";"TAB4",#N/A,TRUE,"GENERAL";"TAB5",#N/A,TRUE,"GENERAL"}</definedName>
    <definedName name="asdasd" localSheetId="34">{"TAB1",#N/A,TRUE,"GENERAL";"TAB2",#N/A,TRUE,"GENERAL";"TAB3",#N/A,TRUE,"GENERAL";"TAB4",#N/A,TRUE,"GENERAL";"TAB5",#N/A,TRUE,"GENERAL"}</definedName>
    <definedName name="asdasd">{"TAB1",#N/A,TRUE,"GENERAL";"TAB2",#N/A,TRUE,"GENERAL";"TAB3",#N/A,TRUE,"GENERAL";"TAB4",#N/A,TRUE,"GENERAL";"TAB5",#N/A,TRUE,"GENERAL"}</definedName>
    <definedName name="asdd">#REF!</definedName>
    <definedName name="asdf" localSheetId="14">{"via1",#N/A,TRUE,"general";"via2",#N/A,TRUE,"general";"via3",#N/A,TRUE,"general"}</definedName>
    <definedName name="asdf" localSheetId="19">{"via1",#N/A,TRUE,"general";"via2",#N/A,TRUE,"general";"via3",#N/A,TRUE,"general"}</definedName>
    <definedName name="asdf" localSheetId="20">{"via1",#N/A,TRUE,"general";"via2",#N/A,TRUE,"general";"via3",#N/A,TRUE,"general"}</definedName>
    <definedName name="asdf" localSheetId="25">{"via1",#N/A,TRUE,"general";"via2",#N/A,TRUE,"general";"via3",#N/A,TRUE,"general"}</definedName>
    <definedName name="asdf" localSheetId="33">{"via1",#N/A,TRUE,"general";"via2",#N/A,TRUE,"general";"via3",#N/A,TRUE,"general"}</definedName>
    <definedName name="asdf" localSheetId="34">{"via1",#N/A,TRUE,"general";"via2",#N/A,TRUE,"general";"via3",#N/A,TRUE,"general"}</definedName>
    <definedName name="asdf">{"via1",#N/A,TRUE,"general";"via2",#N/A,TRUE,"general";"via3",#N/A,TRUE,"general"}</definedName>
    <definedName name="asdfa" localSheetId="14">{"via1",#N/A,TRUE,"general";"via2",#N/A,TRUE,"general";"via3",#N/A,TRUE,"general"}</definedName>
    <definedName name="asdfa" localSheetId="19">{"via1",#N/A,TRUE,"general";"via2",#N/A,TRUE,"general";"via3",#N/A,TRUE,"general"}</definedName>
    <definedName name="asdfa" localSheetId="20">{"via1",#N/A,TRUE,"general";"via2",#N/A,TRUE,"general";"via3",#N/A,TRUE,"general"}</definedName>
    <definedName name="asdfa" localSheetId="25">{"via1",#N/A,TRUE,"general";"via2",#N/A,TRUE,"general";"via3",#N/A,TRUE,"general"}</definedName>
    <definedName name="asdfa" localSheetId="33">{"via1",#N/A,TRUE,"general";"via2",#N/A,TRUE,"general";"via3",#N/A,TRUE,"general"}</definedName>
    <definedName name="asdfa" localSheetId="34">{"via1",#N/A,TRUE,"general";"via2",#N/A,TRUE,"general";"via3",#N/A,TRUE,"general"}</definedName>
    <definedName name="asdfa">{"via1",#N/A,TRUE,"general";"via2",#N/A,TRUE,"general";"via3",#N/A,TRUE,"general"}</definedName>
    <definedName name="ASDFGHJKLÑ">#REF!</definedName>
    <definedName name="asdfñk">#REF!</definedName>
    <definedName name="ASFALTO">#REF!</definedName>
    <definedName name="asfasd" localSheetId="14">{"via1",#N/A,TRUE,"general";"via2",#N/A,TRUE,"general";"via3",#N/A,TRUE,"general"}</definedName>
    <definedName name="asfasd" localSheetId="19">{"via1",#N/A,TRUE,"general";"via2",#N/A,TRUE,"general";"via3",#N/A,TRUE,"general"}</definedName>
    <definedName name="asfasd" localSheetId="20">{"via1",#N/A,TRUE,"general";"via2",#N/A,TRUE,"general";"via3",#N/A,TRUE,"general"}</definedName>
    <definedName name="asfasd" localSheetId="25">{"via1",#N/A,TRUE,"general";"via2",#N/A,TRUE,"general";"via3",#N/A,TRUE,"general"}</definedName>
    <definedName name="asfasd" localSheetId="33">{"via1",#N/A,TRUE,"general";"via2",#N/A,TRUE,"general";"via3",#N/A,TRUE,"general"}</definedName>
    <definedName name="asfasd" localSheetId="34">{"via1",#N/A,TRUE,"general";"via2",#N/A,TRUE,"general";"via3",#N/A,TRUE,"general"}</definedName>
    <definedName name="asfasd">{"via1",#N/A,TRUE,"general";"via2",#N/A,TRUE,"general";"via3",#N/A,TRUE,"general"}</definedName>
    <definedName name="asfasdl" localSheetId="14">{"via1",#N/A,TRUE,"general";"via2",#N/A,TRUE,"general";"via3",#N/A,TRUE,"general"}</definedName>
    <definedName name="asfasdl" localSheetId="19">{"via1",#N/A,TRUE,"general";"via2",#N/A,TRUE,"general";"via3",#N/A,TRUE,"general"}</definedName>
    <definedName name="asfasdl" localSheetId="20">{"via1",#N/A,TRUE,"general";"via2",#N/A,TRUE,"general";"via3",#N/A,TRUE,"general"}</definedName>
    <definedName name="asfasdl" localSheetId="25">{"via1",#N/A,TRUE,"general";"via2",#N/A,TRUE,"general";"via3",#N/A,TRUE,"general"}</definedName>
    <definedName name="asfasdl" localSheetId="33">{"via1",#N/A,TRUE,"general";"via2",#N/A,TRUE,"general";"via3",#N/A,TRUE,"general"}</definedName>
    <definedName name="asfasdl" localSheetId="34">{"via1",#N/A,TRUE,"general";"via2",#N/A,TRUE,"general";"via3",#N/A,TRUE,"general"}</definedName>
    <definedName name="asfasdl">{"via1",#N/A,TRUE,"general";"via2",#N/A,TRUE,"general";"via3",#N/A,TRUE,"general"}</definedName>
    <definedName name="asfdfe" localSheetId="14" hidden="1">{#N/A,#N/A,TRUE,"INGENIERIA";#N/A,#N/A,TRUE,"COMPRAS";#N/A,#N/A,TRUE,"DIRECCION";#N/A,#N/A,TRUE,"RESUMEN"}</definedName>
    <definedName name="asfdfe" localSheetId="19" hidden="1">{#N/A,#N/A,TRUE,"INGENIERIA";#N/A,#N/A,TRUE,"COMPRAS";#N/A,#N/A,TRUE,"DIRECCION";#N/A,#N/A,TRUE,"RESUMEN"}</definedName>
    <definedName name="asfdfe" localSheetId="20" hidden="1">{#N/A,#N/A,TRUE,"INGENIERIA";#N/A,#N/A,TRUE,"COMPRAS";#N/A,#N/A,TRUE,"DIRECCION";#N/A,#N/A,TRUE,"RESUMEN"}</definedName>
    <definedName name="asfdfe" localSheetId="25" hidden="1">{#N/A,#N/A,TRUE,"INGENIERIA";#N/A,#N/A,TRUE,"COMPRAS";#N/A,#N/A,TRUE,"DIRECCION";#N/A,#N/A,TRUE,"RESUMEN"}</definedName>
    <definedName name="asfdfe" localSheetId="33" hidden="1">{#N/A,#N/A,TRUE,"INGENIERIA";#N/A,#N/A,TRUE,"COMPRAS";#N/A,#N/A,TRUE,"DIRECCION";#N/A,#N/A,TRUE,"RESUMEN"}</definedName>
    <definedName name="asfdfe" localSheetId="34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4">{"TAB1",#N/A,TRUE,"GENERAL";"TAB2",#N/A,TRUE,"GENERAL";"TAB3",#N/A,TRUE,"GENERAL";"TAB4",#N/A,TRUE,"GENERAL";"TAB5",#N/A,TRUE,"GENERAL"}</definedName>
    <definedName name="asff" localSheetId="19">{"TAB1",#N/A,TRUE,"GENERAL";"TAB2",#N/A,TRUE,"GENERAL";"TAB3",#N/A,TRUE,"GENERAL";"TAB4",#N/A,TRUE,"GENERAL";"TAB5",#N/A,TRUE,"GENERAL"}</definedName>
    <definedName name="asff" localSheetId="20">{"TAB1",#N/A,TRUE,"GENERAL";"TAB2",#N/A,TRUE,"GENERAL";"TAB3",#N/A,TRUE,"GENERAL";"TAB4",#N/A,TRUE,"GENERAL";"TAB5",#N/A,TRUE,"GENERAL"}</definedName>
    <definedName name="asff" localSheetId="25">{"TAB1",#N/A,TRUE,"GENERAL";"TAB2",#N/A,TRUE,"GENERAL";"TAB3",#N/A,TRUE,"GENERAL";"TAB4",#N/A,TRUE,"GENERAL";"TAB5",#N/A,TRUE,"GENERAL"}</definedName>
    <definedName name="asff" localSheetId="33">{"TAB1",#N/A,TRUE,"GENERAL";"TAB2",#N/A,TRUE,"GENERAL";"TAB3",#N/A,TRUE,"GENERAL";"TAB4",#N/A,TRUE,"GENERAL";"TAB5",#N/A,TRUE,"GENERAL"}</definedName>
    <definedName name="asff" localSheetId="34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name="asfghjoi" localSheetId="14">{"via1",#N/A,TRUE,"general";"via2",#N/A,TRUE,"general";"via3",#N/A,TRUE,"general"}</definedName>
    <definedName name="asfghjoi" localSheetId="19">{"via1",#N/A,TRUE,"general";"via2",#N/A,TRUE,"general";"via3",#N/A,TRUE,"general"}</definedName>
    <definedName name="asfghjoi" localSheetId="20">{"via1",#N/A,TRUE,"general";"via2",#N/A,TRUE,"general";"via3",#N/A,TRUE,"general"}</definedName>
    <definedName name="asfghjoi" localSheetId="25">{"via1",#N/A,TRUE,"general";"via2",#N/A,TRUE,"general";"via3",#N/A,TRUE,"general"}</definedName>
    <definedName name="asfghjoi" localSheetId="33">{"via1",#N/A,TRUE,"general";"via2",#N/A,TRUE,"general";"via3",#N/A,TRUE,"general"}</definedName>
    <definedName name="asfghjoi" localSheetId="34">{"via1",#N/A,TRUE,"general";"via2",#N/A,TRUE,"general";"via3",#N/A,TRUE,"general"}</definedName>
    <definedName name="asfghjoi">{"via1",#N/A,TRUE,"general";"via2",#N/A,TRUE,"general";"via3",#N/A,TRUE,"general"}</definedName>
    <definedName name="AsistenciaCarretera">#REF!</definedName>
    <definedName name="AsistenciaCostos">#REF!</definedName>
    <definedName name="asojkdr" localSheetId="14">{"TAB1",#N/A,TRUE,"GENERAL";"TAB2",#N/A,TRUE,"GENERAL";"TAB3",#N/A,TRUE,"GENERAL";"TAB4",#N/A,TRUE,"GENERAL";"TAB5",#N/A,TRUE,"GENERAL"}</definedName>
    <definedName name="asojkdr" localSheetId="19">{"TAB1",#N/A,TRUE,"GENERAL";"TAB2",#N/A,TRUE,"GENERAL";"TAB3",#N/A,TRUE,"GENERAL";"TAB4",#N/A,TRUE,"GENERAL";"TAB5",#N/A,TRUE,"GENERAL"}</definedName>
    <definedName name="asojkdr" localSheetId="20">{"TAB1",#N/A,TRUE,"GENERAL";"TAB2",#N/A,TRUE,"GENERAL";"TAB3",#N/A,TRUE,"GENERAL";"TAB4",#N/A,TRUE,"GENERAL";"TAB5",#N/A,TRUE,"GENERAL"}</definedName>
    <definedName name="asojkdr" localSheetId="25">{"TAB1",#N/A,TRUE,"GENERAL";"TAB2",#N/A,TRUE,"GENERAL";"TAB3",#N/A,TRUE,"GENERAL";"TAB4",#N/A,TRUE,"GENERAL";"TAB5",#N/A,TRUE,"GENERAL"}</definedName>
    <definedName name="asojkdr" localSheetId="33">{"TAB1",#N/A,TRUE,"GENERAL";"TAB2",#N/A,TRUE,"GENERAL";"TAB3",#N/A,TRUE,"GENERAL";"TAB4",#N/A,TRUE,"GENERAL";"TAB5",#N/A,TRUE,"GENERAL"}</definedName>
    <definedName name="asojkdr" localSheetId="34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TenerEnCuenta">#REF!</definedName>
    <definedName name="ATot">[3]Factibilidad!$I$12</definedName>
    <definedName name="Atp">#REF!</definedName>
    <definedName name="au">#REF!</definedName>
    <definedName name="AUI">#REF!</definedName>
    <definedName name="aur">#REF!</definedName>
    <definedName name="_xlnm.Auto_Open" localSheetId="12">MODULO10.auto_abrir</definedName>
    <definedName name="_xlnm.Auto_Open" localSheetId="13">MODULO10.auto_abrir</definedName>
    <definedName name="_xlnm.Auto_Open" localSheetId="8">MODULO10.auto_abrir</definedName>
    <definedName name="_xlnm.Auto_Open" localSheetId="9">MODULO10.auto_abrir</definedName>
    <definedName name="_xlnm.Auto_Open" localSheetId="10">MODULO10.auto_abrir</definedName>
    <definedName name="_xlnm.Auto_Open" localSheetId="11">MODULO10.auto_abrir</definedName>
    <definedName name="_xlnm.Auto_Open" localSheetId="153">MODULO10.auto_abrir</definedName>
    <definedName name="_xlnm.Auto_Open" localSheetId="158">MODULO10.auto_abrir</definedName>
    <definedName name="_xlnm.Auto_Open" localSheetId="14">MODULO10.auto_abrir</definedName>
    <definedName name="_xlnm.Auto_Open" localSheetId="19">MODULO10.auto_abrir</definedName>
    <definedName name="_xlnm.Auto_Open" localSheetId="20">MODULO10.auto_abrir</definedName>
    <definedName name="_xlnm.Auto_Open" localSheetId="25">MODULO10.auto_abrir</definedName>
    <definedName name="_xlnm.Auto_Open" localSheetId="27">MODULO10.auto_abrir</definedName>
    <definedName name="_xlnm.Auto_Open" localSheetId="28">MODULO10.auto_abrir</definedName>
    <definedName name="_xlnm.Auto_Open" localSheetId="29">MODULO10.auto_abrir</definedName>
    <definedName name="_xlnm.Auto_Open" localSheetId="30">MODULO10.auto_abrir</definedName>
    <definedName name="_xlnm.Auto_Open" localSheetId="31">MODULO10.auto_abrir</definedName>
    <definedName name="_xlnm.Auto_Open" localSheetId="32">MODULO10.auto_abrir</definedName>
    <definedName name="_xlnm.Auto_Open" localSheetId="33">MODULO10.auto_abrir</definedName>
    <definedName name="_xlnm.Auto_Open" localSheetId="34">MODULO10.auto_abrir</definedName>
    <definedName name="_xlnm.Auto_Open" localSheetId="36">MODULO10.auto_abrir</definedName>
    <definedName name="_xlnm.Auto_Open" localSheetId="37">MODULO10.auto_abrir</definedName>
    <definedName name="_xlnm.Auto_Open" localSheetId="39">MODULO10.auto_abrir</definedName>
    <definedName name="_xlnm.Auto_Open" localSheetId="40">MODULO10.auto_abrir</definedName>
    <definedName name="_xlnm.Auto_Open" localSheetId="41">MODULO10.auto_abrir</definedName>
    <definedName name="_xlnm.Auto_Open" localSheetId="42">MODULO10.auto_abrir</definedName>
    <definedName name="_xlnm.Auto_Open" localSheetId="56">MODULO10.auto_abrir</definedName>
    <definedName name="_xlnm.Auto_Open" localSheetId="45">MODULO10.auto_abrir</definedName>
    <definedName name="_xlnm.Auto_Open" localSheetId="46">MODULO10.auto_abrir</definedName>
    <definedName name="_xlnm.Auto_Open" localSheetId="74">MODULO10.auto_abrir</definedName>
    <definedName name="_xlnm.Auto_Open" localSheetId="90">MODULO10.auto_abrir</definedName>
    <definedName name="_xlnm.Auto_Open" localSheetId="92">MODULO10.auto_abrir</definedName>
    <definedName name="_xlnm.Auto_Open" localSheetId="113">MODULO10.auto_abrir</definedName>
    <definedName name="_xlnm.Auto_Open" localSheetId="114">MODULO10.auto_abrir</definedName>
    <definedName name="_xlnm.Auto_Open" localSheetId="115">MODULO10.auto_abrir</definedName>
    <definedName name="_xlnm.Auto_Open" localSheetId="116">MODULO10.auto_abrir</definedName>
    <definedName name="_xlnm.Auto_Open" localSheetId="117">MODULO10.auto_abrir</definedName>
    <definedName name="_xlnm.Auto_Open" localSheetId="118">MODULO10.auto_abrir</definedName>
    <definedName name="_xlnm.Auto_Open" localSheetId="119">MODULO10.auto_abrir</definedName>
    <definedName name="_xlnm.Auto_Open" localSheetId="120">MODULO10.auto_abrir</definedName>
    <definedName name="_xlnm.Auto_Open" localSheetId="121">MODULO10.auto_abrir</definedName>
    <definedName name="_xlnm.Auto_Open" localSheetId="131">MODULO10.auto_abrir</definedName>
    <definedName name="_xlnm.Auto_Open" localSheetId="134">MODULO10.auto_abrir</definedName>
    <definedName name="_xlnm.Auto_Open" localSheetId="141">MODULO10.auto_abrir</definedName>
    <definedName name="_xlnm.Auto_Open" localSheetId="142">MODULO10.auto_abrir</definedName>
    <definedName name="_xlnm.Auto_Open" localSheetId="149">MODULO10.auto_abrir</definedName>
    <definedName name="_xlnm.Auto_Open" localSheetId="150">MODULO10.auto_abrir</definedName>
    <definedName name="_xlnm.Auto_Open" localSheetId="151">MODULO10.auto_abrir</definedName>
    <definedName name="_xlnm.Auto_Open" localSheetId="125">MODULO10.auto_abrir</definedName>
    <definedName name="_xlnm.Auto_Open" localSheetId="129">MODULO10.auto_abrir</definedName>
    <definedName name="_xlnm.Auto_Open" localSheetId="130">MODULO10.auto_abrir</definedName>
    <definedName name="_xlnm.Auto_Open">MODULO10.auto_abrir</definedName>
    <definedName name="auto1" localSheetId="14">#REF!</definedName>
    <definedName name="auto1" localSheetId="19">#REF!</definedName>
    <definedName name="auto1" localSheetId="20">#REF!</definedName>
    <definedName name="auto1" localSheetId="33">#REF!</definedName>
    <definedName name="auto1" localSheetId="34">#REF!</definedName>
    <definedName name="auto1">#REF!</definedName>
    <definedName name="auto123" localSheetId="14">#REF!</definedName>
    <definedName name="auto123" localSheetId="19">#REF!</definedName>
    <definedName name="auto123" localSheetId="20">#REF!</definedName>
    <definedName name="auto123" localSheetId="33">#REF!</definedName>
    <definedName name="auto123" localSheetId="34">#REF!</definedName>
    <definedName name="auto123">#REF!</definedName>
    <definedName name="auto2" localSheetId="14">#REF!</definedName>
    <definedName name="auto2" localSheetId="19">#REF!</definedName>
    <definedName name="auto2" localSheetId="20">#REF!</definedName>
    <definedName name="auto2" localSheetId="33">#REF!</definedName>
    <definedName name="auto2" localSheetId="34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ES">#REF!</definedName>
    <definedName name="AUXILIARESTOTAL">#REF!</definedName>
    <definedName name="auxtransporte">#REF!</definedName>
    <definedName name="av">#REF!</definedName>
    <definedName name="Avance_por_item" localSheetId="14">#REF!,#REF!,#REF!,#REF!,#REF!,#REF!,#REF!,#REF!,#REF!,#REF!,#REF!,#REF!,#REF!,#REF!,#REF!,#REF!,#REF!,#REF!</definedName>
    <definedName name="Avance_por_item" localSheetId="19">#REF!,#REF!,#REF!,#REF!,#REF!,#REF!,#REF!,#REF!,#REF!,#REF!,#REF!,#REF!,#REF!,#REF!,#REF!,#REF!,#REF!,#REF!</definedName>
    <definedName name="Avance_por_item" localSheetId="20">#REF!,#REF!,#REF!,#REF!,#REF!,#REF!,#REF!,#REF!,#REF!,#REF!,#REF!,#REF!,#REF!,#REF!,#REF!,#REF!,#REF!,#REF!</definedName>
    <definedName name="Avance_por_item" localSheetId="33">#REF!,#REF!,#REF!,#REF!,#REF!,#REF!,#REF!,#REF!,#REF!,#REF!,#REF!,#REF!,#REF!,#REF!,#REF!,#REF!,#REF!,#REF!</definedName>
    <definedName name="Avance_por_item" localSheetId="34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4">#REF!,#REF!,#REF!,#REF!,#REF!,#REF!,#REF!,#REF!,#REF!,#REF!,#REF!,#REF!,#REF!,#REF!,#REF!,#REF!,#REF!,#REF!</definedName>
    <definedName name="Avances_Totales" localSheetId="19">#REF!,#REF!,#REF!,#REF!,#REF!,#REF!,#REF!,#REF!,#REF!,#REF!,#REF!,#REF!,#REF!,#REF!,#REF!,#REF!,#REF!,#REF!</definedName>
    <definedName name="Avances_Totales" localSheetId="20">#REF!,#REF!,#REF!,#REF!,#REF!,#REF!,#REF!,#REF!,#REF!,#REF!,#REF!,#REF!,#REF!,#REF!,#REF!,#REF!,#REF!,#REF!</definedName>
    <definedName name="Avances_Totales" localSheetId="33">#REF!,#REF!,#REF!,#REF!,#REF!,#REF!,#REF!,#REF!,#REF!,#REF!,#REF!,#REF!,#REF!,#REF!,#REF!,#REF!,#REF!,#REF!</definedName>
    <definedName name="Avances_Totales" localSheetId="34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>#REF!</definedName>
    <definedName name="ax">#REF!</definedName>
    <definedName name="Ay">#REF!</definedName>
    <definedName name="ayu">#REF!</definedName>
    <definedName name="ayudante">#REF!</definedName>
    <definedName name="AyudanteHR">#REF!</definedName>
    <definedName name="azaz" localSheetId="14">{"TAB1",#N/A,TRUE,"GENERAL";"TAB2",#N/A,TRUE,"GENERAL";"TAB3",#N/A,TRUE,"GENERAL";"TAB4",#N/A,TRUE,"GENERAL";"TAB5",#N/A,TRUE,"GENERAL"}</definedName>
    <definedName name="azaz" localSheetId="19">{"TAB1",#N/A,TRUE,"GENERAL";"TAB2",#N/A,TRUE,"GENERAL";"TAB3",#N/A,TRUE,"GENERAL";"TAB4",#N/A,TRUE,"GENERAL";"TAB5",#N/A,TRUE,"GENERAL"}</definedName>
    <definedName name="azaz" localSheetId="20">{"TAB1",#N/A,TRUE,"GENERAL";"TAB2",#N/A,TRUE,"GENERAL";"TAB3",#N/A,TRUE,"GENERAL";"TAB4",#N/A,TRUE,"GENERAL";"TAB5",#N/A,TRUE,"GENERAL"}</definedName>
    <definedName name="azaz" localSheetId="25">{"TAB1",#N/A,TRUE,"GENERAL";"TAB2",#N/A,TRUE,"GENERAL";"TAB3",#N/A,TRUE,"GENERAL";"TAB4",#N/A,TRUE,"GENERAL";"TAB5",#N/A,TRUE,"GENERAL"}</definedName>
    <definedName name="azaz" localSheetId="33">{"TAB1",#N/A,TRUE,"GENERAL";"TAB2",#N/A,TRUE,"GENERAL";"TAB3",#N/A,TRUE,"GENERAL";"TAB4",#N/A,TRUE,"GENERAL";"TAB5",#N/A,TRUE,"GENERAL"}</definedName>
    <definedName name="azaz" localSheetId="34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name="B">#REF!</definedName>
    <definedName name="B.DATOS">#REF!</definedName>
    <definedName name="B.T1">#REF!</definedName>
    <definedName name="B_impresión_IM">#REF!</definedName>
    <definedName name="b_MAMPOSTERIA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jo_L">#REF!</definedName>
    <definedName name="BALASTO">#REF!</definedName>
    <definedName name="baldosa">#REF!</definedName>
    <definedName name="BALDOSIN">#REF!</definedName>
    <definedName name="Ballincourt">#REF!</definedName>
    <definedName name="BANCO">#REF!</definedName>
    <definedName name="Banda2">#REF!</definedName>
    <definedName name="Banda2a">#REF!</definedName>
    <definedName name="BARA">#REF!</definedName>
    <definedName name="baranda">#REF!</definedName>
    <definedName name="BARNIZTOT">#REF!</definedName>
    <definedName name="BARRANQUILLA">#REF!</definedName>
    <definedName name="BARRICADA_Y_DESVIO_TIPO_SR_102">#REF!</definedName>
    <definedName name="BASE">#REF!</definedName>
    <definedName name="Base_datos_IM">#REF!</definedName>
    <definedName name="base_datos_t45">#REF!</definedName>
    <definedName name="BASE_DE_DATOS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eneral">#REF!</definedName>
    <definedName name="basep">#REF!</definedName>
    <definedName name="BasePeriod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A">#REF!</definedName>
    <definedName name="bbb">#REF!</definedName>
    <definedName name="bbbbbb" localSheetId="14">{"via1",#N/A,TRUE,"general";"via2",#N/A,TRUE,"general";"via3",#N/A,TRUE,"general"}</definedName>
    <definedName name="bbbbbb" localSheetId="19">{"via1",#N/A,TRUE,"general";"via2",#N/A,TRUE,"general";"via3",#N/A,TRUE,"general"}</definedName>
    <definedName name="bbbbbb" localSheetId="20">{"via1",#N/A,TRUE,"general";"via2",#N/A,TRUE,"general";"via3",#N/A,TRUE,"general"}</definedName>
    <definedName name="bbbbbb" localSheetId="25">{"via1",#N/A,TRUE,"general";"via2",#N/A,TRUE,"general";"via3",#N/A,TRUE,"general"}</definedName>
    <definedName name="bbbbbb" localSheetId="33">{"via1",#N/A,TRUE,"general";"via2",#N/A,TRUE,"general";"via3",#N/A,TRUE,"general"}</definedName>
    <definedName name="bbbbbb" localSheetId="34">{"via1",#N/A,TRUE,"general";"via2",#N/A,TRUE,"general";"via3",#N/A,TRUE,"general"}</definedName>
    <definedName name="bbbbbb">{"via1",#N/A,TRUE,"general";"via2",#N/A,TRUE,"general";"via3",#N/A,TRUE,"general"}</definedName>
    <definedName name="BBBBBBBBBBBB">#REF!</definedName>
    <definedName name="bbbbbh" localSheetId="14">{"TAB1",#N/A,TRUE,"GENERAL";"TAB2",#N/A,TRUE,"GENERAL";"TAB3",#N/A,TRUE,"GENERAL";"TAB4",#N/A,TRUE,"GENERAL";"TAB5",#N/A,TRUE,"GENERAL"}</definedName>
    <definedName name="bbbbbh" localSheetId="19">{"TAB1",#N/A,TRUE,"GENERAL";"TAB2",#N/A,TRUE,"GENERAL";"TAB3",#N/A,TRUE,"GENERAL";"TAB4",#N/A,TRUE,"GENERAL";"TAB5",#N/A,TRUE,"GENERAL"}</definedName>
    <definedName name="bbbbbh" localSheetId="20">{"TAB1",#N/A,TRUE,"GENERAL";"TAB2",#N/A,TRUE,"GENERAL";"TAB3",#N/A,TRUE,"GENERAL";"TAB4",#N/A,TRUE,"GENERAL";"TAB5",#N/A,TRUE,"GENERAL"}</definedName>
    <definedName name="bbbbbh" localSheetId="25">{"TAB1",#N/A,TRUE,"GENERAL";"TAB2",#N/A,TRUE,"GENERAL";"TAB3",#N/A,TRUE,"GENERAL";"TAB4",#N/A,TRUE,"GENERAL";"TAB5",#N/A,TRUE,"GENERAL"}</definedName>
    <definedName name="bbbbbh" localSheetId="33">{"TAB1",#N/A,TRUE,"GENERAL";"TAB2",#N/A,TRUE,"GENERAL";"TAB3",#N/A,TRUE,"GENERAL";"TAB4",#N/A,TRUE,"GENERAL";"TAB5",#N/A,TRUE,"GENERAL"}</definedName>
    <definedName name="bbbbbh" localSheetId="34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name="bbd" localSheetId="14">{"TAB1",#N/A,TRUE,"GENERAL";"TAB2",#N/A,TRUE,"GENERAL";"TAB3",#N/A,TRUE,"GENERAL";"TAB4",#N/A,TRUE,"GENERAL";"TAB5",#N/A,TRUE,"GENERAL"}</definedName>
    <definedName name="bbd" localSheetId="19">{"TAB1",#N/A,TRUE,"GENERAL";"TAB2",#N/A,TRUE,"GENERAL";"TAB3",#N/A,TRUE,"GENERAL";"TAB4",#N/A,TRUE,"GENERAL";"TAB5",#N/A,TRUE,"GENERAL"}</definedName>
    <definedName name="bbd" localSheetId="20">{"TAB1",#N/A,TRUE,"GENERAL";"TAB2",#N/A,TRUE,"GENERAL";"TAB3",#N/A,TRUE,"GENERAL";"TAB4",#N/A,TRUE,"GENERAL";"TAB5",#N/A,TRUE,"GENERAL"}</definedName>
    <definedName name="bbd" localSheetId="25">{"TAB1",#N/A,TRUE,"GENERAL";"TAB2",#N/A,TRUE,"GENERAL";"TAB3",#N/A,TRUE,"GENERAL";"TAB4",#N/A,TRUE,"GENERAL";"TAB5",#N/A,TRUE,"GENERAL"}</definedName>
    <definedName name="bbd" localSheetId="33">{"TAB1",#N/A,TRUE,"GENERAL";"TAB2",#N/A,TRUE,"GENERAL";"TAB3",#N/A,TRUE,"GENERAL";"TAB4",#N/A,TRUE,"GENERAL";"TAB5",#N/A,TRUE,"GENERAL"}</definedName>
    <definedName name="bbd" localSheetId="34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">#REF!</definedName>
    <definedName name="BCXBDFG" localSheetId="14">{"TAB1",#N/A,TRUE,"GENERAL";"TAB2",#N/A,TRUE,"GENERAL";"TAB3",#N/A,TRUE,"GENERAL";"TAB4",#N/A,TRUE,"GENERAL";"TAB5",#N/A,TRUE,"GENERAL"}</definedName>
    <definedName name="BCXBDFG" localSheetId="19">{"TAB1",#N/A,TRUE,"GENERAL";"TAB2",#N/A,TRUE,"GENERAL";"TAB3",#N/A,TRUE,"GENERAL";"TAB4",#N/A,TRUE,"GENERAL";"TAB5",#N/A,TRUE,"GENERAL"}</definedName>
    <definedName name="BCXBDFG" localSheetId="20">{"TAB1",#N/A,TRUE,"GENERAL";"TAB2",#N/A,TRUE,"GENERAL";"TAB3",#N/A,TRUE,"GENERAL";"TAB4",#N/A,TRUE,"GENERAL";"TAB5",#N/A,TRUE,"GENERAL"}</definedName>
    <definedName name="BCXBDFG" localSheetId="25">{"TAB1",#N/A,TRUE,"GENERAL";"TAB2",#N/A,TRUE,"GENERAL";"TAB3",#N/A,TRUE,"GENERAL";"TAB4",#N/A,TRUE,"GENERAL";"TAB5",#N/A,TRUE,"GENERAL"}</definedName>
    <definedName name="BCXBDFG" localSheetId="33">{"TAB1",#N/A,TRUE,"GENERAL";"TAB2",#N/A,TRUE,"GENERAL";"TAB3",#N/A,TRUE,"GENERAL";"TAB4",#N/A,TRUE,"GENERAL";"TAB5",#N/A,TRUE,"GENERAL"}</definedName>
    <definedName name="BCXBDFG" localSheetId="34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4">{"via1",#N/A,TRUE,"general";"via2",#N/A,TRUE,"general";"via3",#N/A,TRUE,"general"}</definedName>
    <definedName name="BDFB" localSheetId="19">{"via1",#N/A,TRUE,"general";"via2",#N/A,TRUE,"general";"via3",#N/A,TRUE,"general"}</definedName>
    <definedName name="BDFB" localSheetId="20">{"via1",#N/A,TRUE,"general";"via2",#N/A,TRUE,"general";"via3",#N/A,TRUE,"general"}</definedName>
    <definedName name="BDFB" localSheetId="25">{"via1",#N/A,TRUE,"general";"via2",#N/A,TRUE,"general";"via3",#N/A,TRUE,"general"}</definedName>
    <definedName name="BDFB" localSheetId="33">{"via1",#N/A,TRUE,"general";"via2",#N/A,TRUE,"general";"via3",#N/A,TRUE,"general"}</definedName>
    <definedName name="BDFB" localSheetId="34">{"via1",#N/A,TRUE,"general";"via2",#N/A,TRUE,"general";"via3",#N/A,TRUE,"general"}</definedName>
    <definedName name="BDFB">{"via1",#N/A,TRUE,"general";"via2",#N/A,TRUE,"general";"via3",#N/A,TRUE,"general"}</definedName>
    <definedName name="BDFGDG" localSheetId="14">{"TAB1",#N/A,TRUE,"GENERAL";"TAB2",#N/A,TRUE,"GENERAL";"TAB3",#N/A,TRUE,"GENERAL";"TAB4",#N/A,TRUE,"GENERAL";"TAB5",#N/A,TRUE,"GENERAL"}</definedName>
    <definedName name="BDFGDG" localSheetId="19">{"TAB1",#N/A,TRUE,"GENERAL";"TAB2",#N/A,TRUE,"GENERAL";"TAB3",#N/A,TRUE,"GENERAL";"TAB4",#N/A,TRUE,"GENERAL";"TAB5",#N/A,TRUE,"GENERAL"}</definedName>
    <definedName name="BDFGDG" localSheetId="20">{"TAB1",#N/A,TRUE,"GENERAL";"TAB2",#N/A,TRUE,"GENERAL";"TAB3",#N/A,TRUE,"GENERAL";"TAB4",#N/A,TRUE,"GENERAL";"TAB5",#N/A,TRUE,"GENERAL"}</definedName>
    <definedName name="BDFGDG" localSheetId="25">{"TAB1",#N/A,TRUE,"GENERAL";"TAB2",#N/A,TRUE,"GENERAL";"TAB3",#N/A,TRUE,"GENERAL";"TAB4",#N/A,TRUE,"GENERAL";"TAB5",#N/A,TRUE,"GENERAL"}</definedName>
    <definedName name="BDFGDG" localSheetId="33">{"TAB1",#N/A,TRUE,"GENERAL";"TAB2",#N/A,TRUE,"GENERAL";"TAB3",#N/A,TRUE,"GENERAL";"TAB4",#N/A,TRUE,"GENERAL";"TAB5",#N/A,TRUE,"GENERAL"}</definedName>
    <definedName name="BDFGDG" localSheetId="34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name="Be">#REF!</definedName>
    <definedName name="Beg_Bal">#REF!</definedName>
    <definedName name="BENEF.UNIT.">#REF!</definedName>
    <definedName name="beneficios">#REF!</definedName>
    <definedName name="bf">#REF!</definedName>
    <definedName name="bfgxddvd">#REF!</definedName>
    <definedName name="bfnfv" localSheetId="14">{"TAB1",#N/A,TRUE,"GENERAL";"TAB2",#N/A,TRUE,"GENERAL";"TAB3",#N/A,TRUE,"GENERAL";"TAB4",#N/A,TRUE,"GENERAL";"TAB5",#N/A,TRUE,"GENERAL"}</definedName>
    <definedName name="bfnfv" localSheetId="19">{"TAB1",#N/A,TRUE,"GENERAL";"TAB2",#N/A,TRUE,"GENERAL";"TAB3",#N/A,TRUE,"GENERAL";"TAB4",#N/A,TRUE,"GENERAL";"TAB5",#N/A,TRUE,"GENERAL"}</definedName>
    <definedName name="bfnfv" localSheetId="20">{"TAB1",#N/A,TRUE,"GENERAL";"TAB2",#N/A,TRUE,"GENERAL";"TAB3",#N/A,TRUE,"GENERAL";"TAB4",#N/A,TRUE,"GENERAL";"TAB5",#N/A,TRUE,"GENERAL"}</definedName>
    <definedName name="bfnfv" localSheetId="25">{"TAB1",#N/A,TRUE,"GENERAL";"TAB2",#N/A,TRUE,"GENERAL";"TAB3",#N/A,TRUE,"GENERAL";"TAB4",#N/A,TRUE,"GENERAL";"TAB5",#N/A,TRUE,"GENERAL"}</definedName>
    <definedName name="bfnfv" localSheetId="33">{"TAB1",#N/A,TRUE,"GENERAL";"TAB2",#N/A,TRUE,"GENERAL";"TAB3",#N/A,TRUE,"GENERAL";"TAB4",#N/A,TRUE,"GENERAL";"TAB5",#N/A,TRUE,"GENERAL"}</definedName>
    <definedName name="bfnfv" localSheetId="34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">#REF!</definedName>
    <definedName name="bgb" localSheetId="14">{"TAB1",#N/A,TRUE,"GENERAL";"TAB2",#N/A,TRUE,"GENERAL";"TAB3",#N/A,TRUE,"GENERAL";"TAB4",#N/A,TRUE,"GENERAL";"TAB5",#N/A,TRUE,"GENERAL"}</definedName>
    <definedName name="bgb" localSheetId="19">{"TAB1",#N/A,TRUE,"GENERAL";"TAB2",#N/A,TRUE,"GENERAL";"TAB3",#N/A,TRUE,"GENERAL";"TAB4",#N/A,TRUE,"GENERAL";"TAB5",#N/A,TRUE,"GENERAL"}</definedName>
    <definedName name="bgb" localSheetId="20">{"TAB1",#N/A,TRUE,"GENERAL";"TAB2",#N/A,TRUE,"GENERAL";"TAB3",#N/A,TRUE,"GENERAL";"TAB4",#N/A,TRUE,"GENERAL";"TAB5",#N/A,TRUE,"GENERAL"}</definedName>
    <definedName name="bgb" localSheetId="25">{"TAB1",#N/A,TRUE,"GENERAL";"TAB2",#N/A,TRUE,"GENERAL";"TAB3",#N/A,TRUE,"GENERAL";"TAB4",#N/A,TRUE,"GENERAL";"TAB5",#N/A,TRUE,"GENERAL"}</definedName>
    <definedName name="bgb" localSheetId="33">{"TAB1",#N/A,TRUE,"GENERAL";"TAB2",#N/A,TRUE,"GENERAL";"TAB3",#N/A,TRUE,"GENERAL";"TAB4",#N/A,TRUE,"GENERAL";"TAB5",#N/A,TRUE,"GENERAL"}</definedName>
    <definedName name="bgb" localSheetId="34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 localSheetId="14">{"via1",#N/A,TRUE,"general";"via2",#N/A,TRUE,"general";"via3",#N/A,TRUE,"general"}</definedName>
    <definedName name="BGDGFRT" localSheetId="19">{"via1",#N/A,TRUE,"general";"via2",#N/A,TRUE,"general";"via3",#N/A,TRUE,"general"}</definedName>
    <definedName name="BGDGFRT" localSheetId="20">{"via1",#N/A,TRUE,"general";"via2",#N/A,TRUE,"general";"via3",#N/A,TRUE,"general"}</definedName>
    <definedName name="BGDGFRT" localSheetId="25">{"via1",#N/A,TRUE,"general";"via2",#N/A,TRUE,"general";"via3",#N/A,TRUE,"general"}</definedName>
    <definedName name="BGDGFRT" localSheetId="33">{"via1",#N/A,TRUE,"general";"via2",#N/A,TRUE,"general";"via3",#N/A,TRUE,"general"}</definedName>
    <definedName name="BGDGFRT" localSheetId="34">{"via1",#N/A,TRUE,"general";"via2",#N/A,TRUE,"general";"via3",#N/A,TRUE,"general"}</definedName>
    <definedName name="BGDGFRT">{"via1",#N/A,TRUE,"general";"via2",#N/A,TRUE,"general";"via3",#N/A,TRUE,"general"}</definedName>
    <definedName name="BGFBFH" localSheetId="14">{"via1",#N/A,TRUE,"general";"via2",#N/A,TRUE,"general";"via3",#N/A,TRUE,"general"}</definedName>
    <definedName name="BGFBFH" localSheetId="19">{"via1",#N/A,TRUE,"general";"via2",#N/A,TRUE,"general";"via3",#N/A,TRUE,"general"}</definedName>
    <definedName name="BGFBFH" localSheetId="20">{"via1",#N/A,TRUE,"general";"via2",#N/A,TRUE,"general";"via3",#N/A,TRUE,"general"}</definedName>
    <definedName name="BGFBFH" localSheetId="25">{"via1",#N/A,TRUE,"general";"via2",#N/A,TRUE,"general";"via3",#N/A,TRUE,"general"}</definedName>
    <definedName name="BGFBFH" localSheetId="33">{"via1",#N/A,TRUE,"general";"via2",#N/A,TRUE,"general";"via3",#N/A,TRUE,"general"}</definedName>
    <definedName name="BGFBFH" localSheetId="34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T">#REF!</definedName>
    <definedName name="bgvfcdx" localSheetId="14">{"via1",#N/A,TRUE,"general";"via2",#N/A,TRUE,"general";"via3",#N/A,TRUE,"general"}</definedName>
    <definedName name="bgvfcdx" localSheetId="19">{"via1",#N/A,TRUE,"general";"via2",#N/A,TRUE,"general";"via3",#N/A,TRUE,"general"}</definedName>
    <definedName name="bgvfcdx" localSheetId="20">{"via1",#N/A,TRUE,"general";"via2",#N/A,TRUE,"general";"via3",#N/A,TRUE,"general"}</definedName>
    <definedName name="bgvfcdx" localSheetId="25">{"via1",#N/A,TRUE,"general";"via2",#N/A,TRUE,"general";"via3",#N/A,TRUE,"general"}</definedName>
    <definedName name="bgvfcdx" localSheetId="33">{"via1",#N/A,TRUE,"general";"via2",#N/A,TRUE,"general";"via3",#N/A,TRUE,"general"}</definedName>
    <definedName name="bgvfcdx" localSheetId="34">{"via1",#N/A,TRUE,"general";"via2",#N/A,TRUE,"general";"via3",#N/A,TRUE,"general"}</definedName>
    <definedName name="bgvfcdx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JK">#REF!</definedName>
    <definedName name="Bk">#REF!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ck_6">#REF!</definedName>
    <definedName name="BLOQCEMEN">#REF!</definedName>
    <definedName name="BLOQUE">#REF!</definedName>
    <definedName name="Bloque_abusardado">#REF!</definedName>
    <definedName name="BLOQUE_N_4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BN">#REF!</definedName>
    <definedName name="BNGTRHY">#REF!</definedName>
    <definedName name="BNHNHJNFH">#REF!</definedName>
    <definedName name="bnm">#REF!</definedName>
    <definedName name="BO">#REF!</definedName>
    <definedName name="BOBCAT">#REF!</definedName>
    <definedName name="bolívar">#REF!</definedName>
    <definedName name="BOMBAS">#REF!</definedName>
    <definedName name="BOMBASTABLA2.2">#REF!</definedName>
    <definedName name="BOMBEOALCANTARILLADOTABLA1.9">#REF!</definedName>
    <definedName name="bonny">#REF!</definedName>
    <definedName name="bonny2">#REF!</definedName>
    <definedName name="BONO">#REF!</definedName>
    <definedName name="BORDE1">#REF!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raR">#REF!</definedName>
    <definedName name="BORSHE">#REF!</definedName>
    <definedName name="BORSUM">#REF!</definedName>
    <definedName name="boxes">#REF!</definedName>
    <definedName name="Bp">#REF!</definedName>
    <definedName name="BPSRate_Month">#REF!</definedName>
    <definedName name="BQ">#REF!</definedName>
    <definedName name="br" localSheetId="14">{"TAB1",#N/A,TRUE,"GENERAL";"TAB2",#N/A,TRUE,"GENERAL";"TAB3",#N/A,TRUE,"GENERAL";"TAB4",#N/A,TRUE,"GENERAL";"TAB5",#N/A,TRUE,"GENERAL"}</definedName>
    <definedName name="br" localSheetId="19">{"TAB1",#N/A,TRUE,"GENERAL";"TAB2",#N/A,TRUE,"GENERAL";"TAB3",#N/A,TRUE,"GENERAL";"TAB4",#N/A,TRUE,"GENERAL";"TAB5",#N/A,TRUE,"GENERAL"}</definedName>
    <definedName name="br" localSheetId="20">{"TAB1",#N/A,TRUE,"GENERAL";"TAB2",#N/A,TRUE,"GENERAL";"TAB3",#N/A,TRUE,"GENERAL";"TAB4",#N/A,TRUE,"GENERAL";"TAB5",#N/A,TRUE,"GENERAL"}</definedName>
    <definedName name="br" localSheetId="25">{"TAB1",#N/A,TRUE,"GENERAL";"TAB2",#N/A,TRUE,"GENERAL";"TAB3",#N/A,TRUE,"GENERAL";"TAB4",#N/A,TRUE,"GENERAL";"TAB5",#N/A,TRUE,"GENERAL"}</definedName>
    <definedName name="br" localSheetId="33">{"TAB1",#N/A,TRUE,"GENERAL";"TAB2",#N/A,TRUE,"GENERAL";"TAB3",#N/A,TRUE,"GENERAL";"TAB4",#N/A,TRUE,"GENERAL";"TAB5",#N/A,TRUE,"GENERAL"}</definedName>
    <definedName name="br" localSheetId="34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name="BREA">#REF!</definedName>
    <definedName name="BREAKER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_Data_Col">#REF!</definedName>
    <definedName name="bsb" localSheetId="14">{"via1",#N/A,TRUE,"general";"via2",#N/A,TRUE,"general";"via3",#N/A,TRUE,"general"}</definedName>
    <definedName name="bsb" localSheetId="19">{"via1",#N/A,TRUE,"general";"via2",#N/A,TRUE,"general";"via3",#N/A,TRUE,"general"}</definedName>
    <definedName name="bsb" localSheetId="20">{"via1",#N/A,TRUE,"general";"via2",#N/A,TRUE,"general";"via3",#N/A,TRUE,"general"}</definedName>
    <definedName name="bsb" localSheetId="25">{"via1",#N/A,TRUE,"general";"via2",#N/A,TRUE,"general";"via3",#N/A,TRUE,"general"}</definedName>
    <definedName name="bsb" localSheetId="33">{"via1",#N/A,TRUE,"general";"via2",#N/A,TRUE,"general";"via3",#N/A,TRUE,"general"}</definedName>
    <definedName name="bsb" localSheetId="34">{"via1",#N/A,TRUE,"general";"via2",#N/A,TRUE,"general";"via3",#N/A,TRUE,"general"}</definedName>
    <definedName name="bsb">{"via1",#N/A,TRUE,"general";"via2",#N/A,TRUE,"general";"via3",#N/A,TRUE,"general"}</definedName>
    <definedName name="BSpb">#REF!</definedName>
    <definedName name="bspoi" localSheetId="14">{"TAB1",#N/A,TRUE,"GENERAL";"TAB2",#N/A,TRUE,"GENERAL";"TAB3",#N/A,TRUE,"GENERAL";"TAB4",#N/A,TRUE,"GENERAL";"TAB5",#N/A,TRUE,"GENERAL"}</definedName>
    <definedName name="bspoi" localSheetId="19">{"TAB1",#N/A,TRUE,"GENERAL";"TAB2",#N/A,TRUE,"GENERAL";"TAB3",#N/A,TRUE,"GENERAL";"TAB4",#N/A,TRUE,"GENERAL";"TAB5",#N/A,TRUE,"GENERAL"}</definedName>
    <definedName name="bspoi" localSheetId="20">{"TAB1",#N/A,TRUE,"GENERAL";"TAB2",#N/A,TRUE,"GENERAL";"TAB3",#N/A,TRUE,"GENERAL";"TAB4",#N/A,TRUE,"GENERAL";"TAB5",#N/A,TRUE,"GENERAL"}</definedName>
    <definedName name="bspoi" localSheetId="25">{"TAB1",#N/A,TRUE,"GENERAL";"TAB2",#N/A,TRUE,"GENERAL";"TAB3",#N/A,TRUE,"GENERAL";"TAB4",#N/A,TRUE,"GENERAL";"TAB5",#N/A,TRUE,"GENERAL"}</definedName>
    <definedName name="bspoi" localSheetId="33">{"TAB1",#N/A,TRUE,"GENERAL";"TAB2",#N/A,TRUE,"GENERAL";"TAB3",#N/A,TRUE,"GENERAL";"TAB4",#N/A,TRUE,"GENERAL";"TAB5",#N/A,TRUE,"GENERAL"}</definedName>
    <definedName name="bspoi" localSheetId="34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name="BSW">#REF!</definedName>
    <definedName name="bt" localSheetId="14">{"via1",#N/A,TRUE,"general";"via2",#N/A,TRUE,"general";"via3",#N/A,TRUE,"general"}</definedName>
    <definedName name="bt" localSheetId="19">{"via1",#N/A,TRUE,"general";"via2",#N/A,TRUE,"general";"via3",#N/A,TRUE,"general"}</definedName>
    <definedName name="bt" localSheetId="20">{"via1",#N/A,TRUE,"general";"via2",#N/A,TRUE,"general";"via3",#N/A,TRUE,"general"}</definedName>
    <definedName name="bt" localSheetId="25">{"via1",#N/A,TRUE,"general";"via2",#N/A,TRUE,"general";"via3",#N/A,TRUE,"general"}</definedName>
    <definedName name="bt" localSheetId="33">{"via1",#N/A,TRUE,"general";"via2",#N/A,TRUE,"general";"via3",#N/A,TRUE,"general"}</definedName>
    <definedName name="bt" localSheetId="34">{"via1",#N/A,TRUE,"general";"via2",#N/A,TRUE,"general";"via3",#N/A,TRUE,"general"}</definedName>
    <definedName name="bt">{"via1",#N/A,TRUE,"general";"via2",#N/A,TRUE,"general";"via3",#N/A,TRUE,"general"}</definedName>
    <definedName name="BTYJHTR" localSheetId="14">{"TAB1",#N/A,TRUE,"GENERAL";"TAB2",#N/A,TRUE,"GENERAL";"TAB3",#N/A,TRUE,"GENERAL";"TAB4",#N/A,TRUE,"GENERAL";"TAB5",#N/A,TRUE,"GENERAL"}</definedName>
    <definedName name="BTYJHTR" localSheetId="19">{"TAB1",#N/A,TRUE,"GENERAL";"TAB2",#N/A,TRUE,"GENERAL";"TAB3",#N/A,TRUE,"GENERAL";"TAB4",#N/A,TRUE,"GENERAL";"TAB5",#N/A,TRUE,"GENERAL"}</definedName>
    <definedName name="BTYJHTR" localSheetId="20">{"TAB1",#N/A,TRUE,"GENERAL";"TAB2",#N/A,TRUE,"GENERAL";"TAB3",#N/A,TRUE,"GENERAL";"TAB4",#N/A,TRUE,"GENERAL";"TAB5",#N/A,TRUE,"GENERAL"}</definedName>
    <definedName name="BTYJHTR" localSheetId="25">{"TAB1",#N/A,TRUE,"GENERAL";"TAB2",#N/A,TRUE,"GENERAL";"TAB3",#N/A,TRUE,"GENERAL";"TAB4",#N/A,TRUE,"GENERAL";"TAB5",#N/A,TRUE,"GENERAL"}</definedName>
    <definedName name="BTYJHTR" localSheetId="33">{"TAB1",#N/A,TRUE,"GENERAL";"TAB2",#N/A,TRUE,"GENERAL";"TAB3",#N/A,TRUE,"GENERAL";"TAB4",#N/A,TRUE,"GENERAL";"TAB5",#N/A,TRUE,"GENERAL"}</definedName>
    <definedName name="BTYJHTR" localSheetId="34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name="BUCARAMANGA">#REF!</definedName>
    <definedName name="BUDGET">#REF!</definedName>
    <definedName name="BUDGET_VALUE">#REF!</definedName>
    <definedName name="budgeted">#REF!</definedName>
    <definedName name="bueno">#REF!</definedName>
    <definedName name="BuiltIn_Print_Area">#REF!</definedName>
    <definedName name="BuiltIn_Print_Area___0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rr">#REF!</definedName>
    <definedName name="BUSQUEDA1">#REF!</definedName>
    <definedName name="BUSQUEDEPTO">#REF!</definedName>
    <definedName name="BUSQUEDEPTO1">#REF!</definedName>
    <definedName name="BUSQUEMUNI1">#REF!</definedName>
    <definedName name="bvbc" localSheetId="14">{"TAB1",#N/A,TRUE,"GENERAL";"TAB2",#N/A,TRUE,"GENERAL";"TAB3",#N/A,TRUE,"GENERAL";"TAB4",#N/A,TRUE,"GENERAL";"TAB5",#N/A,TRUE,"GENERAL"}</definedName>
    <definedName name="bvbc" localSheetId="19">{"TAB1",#N/A,TRUE,"GENERAL";"TAB2",#N/A,TRUE,"GENERAL";"TAB3",#N/A,TRUE,"GENERAL";"TAB4",#N/A,TRUE,"GENERAL";"TAB5",#N/A,TRUE,"GENERAL"}</definedName>
    <definedName name="bvbc" localSheetId="20">{"TAB1",#N/A,TRUE,"GENERAL";"TAB2",#N/A,TRUE,"GENERAL";"TAB3",#N/A,TRUE,"GENERAL";"TAB4",#N/A,TRUE,"GENERAL";"TAB5",#N/A,TRUE,"GENERAL"}</definedName>
    <definedName name="bvbc" localSheetId="25">{"TAB1",#N/A,TRUE,"GENERAL";"TAB2",#N/A,TRUE,"GENERAL";"TAB3",#N/A,TRUE,"GENERAL";"TAB4",#N/A,TRUE,"GENERAL";"TAB5",#N/A,TRUE,"GENERAL"}</definedName>
    <definedName name="bvbc" localSheetId="33">{"TAB1",#N/A,TRUE,"GENERAL";"TAB2",#N/A,TRUE,"GENERAL";"TAB3",#N/A,TRUE,"GENERAL";"TAB4",#N/A,TRUE,"GENERAL";"TAB5",#N/A,TRUE,"GENERAL"}</definedName>
    <definedName name="bvbc" localSheetId="34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name="bvcb" localSheetId="14">{"via1",#N/A,TRUE,"general";"via2",#N/A,TRUE,"general";"via3",#N/A,TRUE,"general"}</definedName>
    <definedName name="bvcb" localSheetId="19">{"via1",#N/A,TRUE,"general";"via2",#N/A,TRUE,"general";"via3",#N/A,TRUE,"general"}</definedName>
    <definedName name="bvcb" localSheetId="20">{"via1",#N/A,TRUE,"general";"via2",#N/A,TRUE,"general";"via3",#N/A,TRUE,"general"}</definedName>
    <definedName name="bvcb" localSheetId="25">{"via1",#N/A,TRUE,"general";"via2",#N/A,TRUE,"general";"via3",#N/A,TRUE,"general"}</definedName>
    <definedName name="bvcb" localSheetId="33">{"via1",#N/A,TRUE,"general";"via2",#N/A,TRUE,"general";"via3",#N/A,TRUE,"general"}</definedName>
    <definedName name="bvcb" localSheetId="34">{"via1",#N/A,TRUE,"general";"via2",#N/A,TRUE,"general";"via3",#N/A,TRUE,"general"}</definedName>
    <definedName name="bvcb">{"via1",#N/A,TRUE,"general";"via2",#N/A,TRUE,"general";"via3",#N/A,TRUE,"general"}</definedName>
    <definedName name="bvn" localSheetId="14">{"via1",#N/A,TRUE,"general";"via2",#N/A,TRUE,"general";"via3",#N/A,TRUE,"general"}</definedName>
    <definedName name="bvn" localSheetId="19">{"via1",#N/A,TRUE,"general";"via2",#N/A,TRUE,"general";"via3",#N/A,TRUE,"general"}</definedName>
    <definedName name="bvn" localSheetId="20">{"via1",#N/A,TRUE,"general";"via2",#N/A,TRUE,"general";"via3",#N/A,TRUE,"general"}</definedName>
    <definedName name="bvn" localSheetId="25">{"via1",#N/A,TRUE,"general";"via2",#N/A,TRUE,"general";"via3",#N/A,TRUE,"general"}</definedName>
    <definedName name="bvn" localSheetId="33">{"via1",#N/A,TRUE,"general";"via2",#N/A,TRUE,"general";"via3",#N/A,TRUE,"general"}</definedName>
    <definedName name="bvn" localSheetId="34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 localSheetId="14">{"via1",#N/A,TRUE,"general";"via2",#N/A,TRUE,"general";"via3",#N/A,TRUE,"general"}</definedName>
    <definedName name="by" localSheetId="19">{"via1",#N/A,TRUE,"general";"via2",#N/A,TRUE,"general";"via3",#N/A,TRUE,"general"}</definedName>
    <definedName name="by" localSheetId="20">{"via1",#N/A,TRUE,"general";"via2",#N/A,TRUE,"general";"via3",#N/A,TRUE,"general"}</definedName>
    <definedName name="by" localSheetId="25">{"via1",#N/A,TRUE,"general";"via2",#N/A,TRUE,"general";"via3",#N/A,TRUE,"general"}</definedName>
    <definedName name="by" localSheetId="33">{"via1",#N/A,TRUE,"general";"via2",#N/A,TRUE,"general";"via3",#N/A,TRUE,"general"}</definedName>
    <definedName name="by" localSheetId="34">{"via1",#N/A,TRUE,"general";"via2",#N/A,TRUE,"general";"via3",#N/A,TRUE,"general"}</definedName>
    <definedName name="by">{"via1",#N/A,TRUE,"general";"via2",#N/A,TRUE,"general";"via3",#N/A,TRUE,"general"}</definedName>
    <definedName name="BYTGBG">#REF!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1">#REF!</definedName>
    <definedName name="C_Apus" comment="Codigo Apus">#REF!</definedName>
    <definedName name="c_ESTRUCTURA">#REF!</definedName>
    <definedName name="C_LOM">#REF!</definedName>
    <definedName name="Ca">#REF!</definedName>
    <definedName name="CAB">#REF!</definedName>
    <definedName name="CABALLETE">#REF!</definedName>
    <definedName name="CABALLETETOTAL">#REF!</definedName>
    <definedName name="Cabezas">#REF!</definedName>
    <definedName name="CABLE_10">#REF!</definedName>
    <definedName name="CABLE_EN_ACERO_GALVANIZADO_DE_3_4">#REF!</definedName>
    <definedName name="Cableado">#REF!</definedName>
    <definedName name="cabo" localSheetId="25">#REF!</definedName>
    <definedName name="cabo">#REF!</definedName>
    <definedName name="CADENERO">#REF!</definedName>
    <definedName name="CADENERO_2">#REF!</definedName>
    <definedName name="caja">#REF!</definedName>
    <definedName name="CAJADESARE">#REF!</definedName>
    <definedName name="CAJAS60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P">#REF!</definedName>
    <definedName name="CAM_CAIDA">#REF!</definedName>
    <definedName name="cama">#REF!</definedName>
    <definedName name="cambio">#REF!</definedName>
    <definedName name="Campamento">#REF!</definedName>
    <definedName name="CAMPO">#REF!</definedName>
    <definedName name="CAN">#REF!</definedName>
    <definedName name="Cancha_Mult">#REF!</definedName>
    <definedName name="Caneca_Inox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idades">#REF!</definedName>
    <definedName name="CANTIDADESDEOBRA">#REF!</definedName>
    <definedName name="CAOLIN">#REF!</definedName>
    <definedName name="CAP">#REF!</definedName>
    <definedName name="CAPAC._HSE">#REF!</definedName>
    <definedName name="CapActividad">#REF!</definedName>
    <definedName name="CAPATAZ_I">"TABLA1"</definedName>
    <definedName name="CapCom">#REF!</definedName>
    <definedName name="CapComponent">#REF!</definedName>
    <definedName name="CapDir" localSheetId="25">#REF!</definedName>
    <definedName name="CapDir">#REF!</definedName>
    <definedName name="Capex">#REF!</definedName>
    <definedName name="CapexFac">#REF!</definedName>
    <definedName name="CAPITAL_RESERVA">#REF!</definedName>
    <definedName name="CapitalCongelado">#REF!</definedName>
    <definedName name="Capitalpb">#REF!</definedName>
    <definedName name="CapitalStructure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Resumen">#REF!</definedName>
    <definedName name="CapTarget">#REF!</definedName>
    <definedName name="CapTotalCol">#REF!</definedName>
    <definedName name="Car">#REF!</definedName>
    <definedName name="CARBON">#REF!</definedName>
    <definedName name="CARBUROTOT">#REF!</definedName>
    <definedName name="CARGA">#REF!</definedName>
    <definedName name="CARGADOR">#REF!</definedName>
    <definedName name="CARGO">#REF!</definedName>
    <definedName name="cargos">#REF!</definedName>
    <definedName name="CARLOS">#REF!</definedName>
    <definedName name="Carpinteria_Metalica" comment="9_Carpinteria Metalica">#REF!</definedName>
    <definedName name="carr">#REF!</definedName>
    <definedName name="CARRETERA">#REF!</definedName>
    <definedName name="CARRO">#REF!</definedName>
    <definedName name="CARTAGENA">#REF!</definedName>
    <definedName name="CASA">#REF!</definedName>
    <definedName name="CASETONES">#REF!</definedName>
    <definedName name="Cashpb">#REF!</definedName>
    <definedName name="CASITA">#REF!</definedName>
    <definedName name="CASQ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D8">#REF!</definedName>
    <definedName name="CATEGORIA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">#REF!</definedName>
    <definedName name="ccccc" localSheetId="14">{"TAB1",#N/A,TRUE,"GENERAL";"TAB2",#N/A,TRUE,"GENERAL";"TAB3",#N/A,TRUE,"GENERAL";"TAB4",#N/A,TRUE,"GENERAL";"TAB5",#N/A,TRUE,"GENERAL"}</definedName>
    <definedName name="ccccc" localSheetId="19">{"TAB1",#N/A,TRUE,"GENERAL";"TAB2",#N/A,TRUE,"GENERAL";"TAB3",#N/A,TRUE,"GENERAL";"TAB4",#N/A,TRUE,"GENERAL";"TAB5",#N/A,TRUE,"GENERAL"}</definedName>
    <definedName name="ccccc" localSheetId="20">{"TAB1",#N/A,TRUE,"GENERAL";"TAB2",#N/A,TRUE,"GENERAL";"TAB3",#N/A,TRUE,"GENERAL";"TAB4",#N/A,TRUE,"GENERAL";"TAB5",#N/A,TRUE,"GENERAL"}</definedName>
    <definedName name="ccccc" localSheetId="25">{"TAB1",#N/A,TRUE,"GENERAL";"TAB2",#N/A,TRUE,"GENERAL";"TAB3",#N/A,TRUE,"GENERAL";"TAB4",#N/A,TRUE,"GENERAL";"TAB5",#N/A,TRUE,"GENERAL"}</definedName>
    <definedName name="ccccc" localSheetId="33">{"TAB1",#N/A,TRUE,"GENERAL";"TAB2",#N/A,TRUE,"GENERAL";"TAB3",#N/A,TRUE,"GENERAL";"TAB4",#N/A,TRUE,"GENERAL";"TAB5",#N/A,TRUE,"GENERAL"}</definedName>
    <definedName name="ccccc" localSheetId="34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name="CCCCCC">#REF!</definedName>
    <definedName name="CCCVCCC">#REF!</definedName>
    <definedName name="CContLab">#REF!</definedName>
    <definedName name="CContParts">#REF!</definedName>
    <definedName name="CCT">#REF!</definedName>
    <definedName name="ccto210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14">{"via1",#N/A,TRUE,"general";"via2",#N/A,TRUE,"general";"via3",#N/A,TRUE,"general"}</definedName>
    <definedName name="cdcdc" localSheetId="19">{"via1",#N/A,TRUE,"general";"via2",#N/A,TRUE,"general";"via3",#N/A,TRUE,"general"}</definedName>
    <definedName name="cdcdc" localSheetId="20">{"via1",#N/A,TRUE,"general";"via2",#N/A,TRUE,"general";"via3",#N/A,TRUE,"general"}</definedName>
    <definedName name="cdcdc" localSheetId="25">{"via1",#N/A,TRUE,"general";"via2",#N/A,TRUE,"general";"via3",#N/A,TRUE,"general"}</definedName>
    <definedName name="cdcdc" localSheetId="33">{"via1",#N/A,TRUE,"general";"via2",#N/A,TRUE,"general";"via3",#N/A,TRUE,"general"}</definedName>
    <definedName name="cdcdc" localSheetId="34">{"via1",#N/A,TRUE,"general";"via2",#N/A,TRUE,"general";"via3",#N/A,TRUE,"general"}</definedName>
    <definedName name="cdcdc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IRECTO">#REF!</definedName>
    <definedName name="CDS_V_INDICES_CIRCUITO_CAUSA">#REF!</definedName>
    <definedName name="Ce">#REF!</definedName>
    <definedName name="CEBLANCO">#REF!</definedName>
    <definedName name="ceerf" localSheetId="14">{"TAB1",#N/A,TRUE,"GENERAL";"TAB2",#N/A,TRUE,"GENERAL";"TAB3",#N/A,TRUE,"GENERAL";"TAB4",#N/A,TRUE,"GENERAL";"TAB5",#N/A,TRUE,"GENERAL"}</definedName>
    <definedName name="ceerf" localSheetId="19">{"TAB1",#N/A,TRUE,"GENERAL";"TAB2",#N/A,TRUE,"GENERAL";"TAB3",#N/A,TRUE,"GENERAL";"TAB4",#N/A,TRUE,"GENERAL";"TAB5",#N/A,TRUE,"GENERAL"}</definedName>
    <definedName name="ceerf" localSheetId="20">{"TAB1",#N/A,TRUE,"GENERAL";"TAB2",#N/A,TRUE,"GENERAL";"TAB3",#N/A,TRUE,"GENERAL";"TAB4",#N/A,TRUE,"GENERAL";"TAB5",#N/A,TRUE,"GENERAL"}</definedName>
    <definedName name="ceerf" localSheetId="25">{"TAB1",#N/A,TRUE,"GENERAL";"TAB2",#N/A,TRUE,"GENERAL";"TAB3",#N/A,TRUE,"GENERAL";"TAB4",#N/A,TRUE,"GENERAL";"TAB5",#N/A,TRUE,"GENERAL"}</definedName>
    <definedName name="ceerf" localSheetId="33">{"TAB1",#N/A,TRUE,"GENERAL";"TAB2",#N/A,TRUE,"GENERAL";"TAB3",#N/A,TRUE,"GENERAL";"TAB4",#N/A,TRUE,"GENERAL";"TAB5",#N/A,TRUE,"GENERAL"}</definedName>
    <definedName name="ceerf" localSheetId="34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name="CeldCanti">#REF!</definedName>
    <definedName name="CELDVRUNIT1">#REF!</definedName>
    <definedName name="Celulares">#REF!</definedName>
    <definedName name="CEMENTBLAN.">#REF!</definedName>
    <definedName name="CEMENTO">#REF!</definedName>
    <definedName name="CENEFAMALLA">#REF!</definedName>
    <definedName name="Cera_para_pisos">#REF!</definedName>
    <definedName name="cesped">#REF!</definedName>
    <definedName name="Cf">#REF!</definedName>
    <definedName name="CFRAS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nge_in_Cash">#REF!</definedName>
    <definedName name="Check_to_Cash">#REF!</definedName>
    <definedName name="CHEQUE3_4">#REF!</definedName>
    <definedName name="CHINA">#REF!</definedName>
    <definedName name="CHK_PU">#REF!</definedName>
    <definedName name="chofer">#REF!</definedName>
    <definedName name="CHP">#REF!</definedName>
    <definedName name="Ci">#REF!</definedName>
    <definedName name="CIELORASOTOT">#REF!</definedName>
    <definedName name="CILIND">#REF!</definedName>
    <definedName name="Cimentacion">#REF!</definedName>
    <definedName name="CIndPresup">#REF!</definedName>
    <definedName name="cinta">#REF!</definedName>
    <definedName name="CINTA_V_15">#REF!</definedName>
    <definedName name="CIRCUITOS">#REF!</definedName>
    <definedName name="CIRCUNVALAR">#REF!</definedName>
    <definedName name="CISNEROS">#REF!</definedName>
    <definedName name="Ciudades">#REF!</definedName>
    <definedName name="Cj">#REF!</definedName>
    <definedName name="cjsa" hidden="1">#REF!</definedName>
    <definedName name="Ck">#REF!</definedName>
    <definedName name="CL">#REF!</definedName>
    <definedName name="clase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ETTOT">#REF!</definedName>
    <definedName name="CLube">#REF!</definedName>
    <definedName name="Cm">#REF!</definedName>
    <definedName name="cmf">#REF!</definedName>
    <definedName name="CMI_ACUEDUCTO">#REF!</definedName>
    <definedName name="CMI_ALCANTARILLADO">#REF!</definedName>
    <definedName name="CMIBLE">#REF!</definedName>
    <definedName name="CMIBLE1">#REF!</definedName>
    <definedName name="CMina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d">#REF!</definedName>
    <definedName name="CodActEco">#REF!</definedName>
    <definedName name="Codigo">#REF!</definedName>
    <definedName name="Codigo_M.Obra">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#REF!</definedName>
    <definedName name="cogvsiruj">#REF!</definedName>
    <definedName name="COHaul">#REF!</definedName>
    <definedName name="col_dos">#REF!</definedName>
    <definedName name="ColAlt" localSheetId="25">#REF!</definedName>
    <definedName name="ColAlt">#REF!</definedName>
    <definedName name="COLAMARRE2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#REF!</definedName>
    <definedName name="columna">#REF!</definedName>
    <definedName name="COLUMNA20X20">#REF!</definedName>
    <definedName name="COLUMNAS20X30">#REF!</definedName>
    <definedName name="Com">#REF!</definedName>
    <definedName name="COM.LIM">#REF!</definedName>
    <definedName name="COMB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IEENTO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enalty">#REF!</definedName>
    <definedName name="Compilado">#REF!</definedName>
    <definedName name="componentes">#REF!</definedName>
    <definedName name="COMPRE">#REF!</definedName>
    <definedName name="COMPRESOR">#REF!</definedName>
    <definedName name="COMPRESOR_DE_DOS_MARTILLOS">#REF!</definedName>
    <definedName name="Compresores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_3000">#REF!</definedName>
    <definedName name="CONC">#REF!</definedName>
    <definedName name="Concepto">#REF!</definedName>
    <definedName name="conceptos">#REF!</definedName>
    <definedName name="CONCRE">#REF!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TO">#REF!</definedName>
    <definedName name="CONCRETO_2000">#REF!</definedName>
    <definedName name="CONCRETO_2500_PSI">#REF!</definedName>
    <definedName name="Concreto_3000_PSI">#REF!</definedName>
    <definedName name="Concreto_3000Psi">#REF!</definedName>
    <definedName name="CONCRETO_3500_PSI">#REF!</definedName>
    <definedName name="CONCRETO_F.C_4">#REF!</definedName>
    <definedName name="concreto_FC_2.2">#REF!</definedName>
    <definedName name="CONCRETO0_05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#REF!</definedName>
    <definedName name="concreto25">#REF!</definedName>
    <definedName name="Concreto3_m">#REF!</definedName>
    <definedName name="concreto30">#REF!</definedName>
    <definedName name="concreto3000">#REF!</definedName>
    <definedName name="concreto35">#REF!</definedName>
    <definedName name="Concreto4_m">#REF!</definedName>
    <definedName name="Concreto5_m">#REF!</definedName>
    <definedName name="concretoplaca">#REF!</definedName>
    <definedName name="CONDI1">#REF!</definedName>
    <definedName name="CONDUCCION331">#REF!</definedName>
    <definedName name="CONDUCCIONTABLA3.3.1">#REF!</definedName>
    <definedName name="conductor">#REF!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30">#REF!</definedName>
    <definedName name="ConseqCat">0</definedName>
    <definedName name="ConseqForMitRisk">3</definedName>
    <definedName name="CONSOLIDADO">#REF!</definedName>
    <definedName name="CONSORCIO">#REF!</definedName>
    <definedName name="constr">#REF!</definedName>
    <definedName name="CONSTRUCCION_DE_DOS_GALPONES">#REF!</definedName>
    <definedName name="Consulta_PRECIOS_BASICOS">#REF!</definedName>
    <definedName name="Consultor">#REF!</definedName>
    <definedName name="consum">#REF!</definedName>
    <definedName name="consumo">#REF!</definedName>
    <definedName name="CONT">#REF!</definedName>
    <definedName name="CONTAB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ista">#REF!</definedName>
    <definedName name="Contrato">#REF!</definedName>
    <definedName name="Coordinador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ri">#REF!</definedName>
    <definedName name="CORTADORA_DE_PAVIMENTO__CON_OPERADOR">#REF!</definedName>
    <definedName name="corte">#REF!</definedName>
    <definedName name="corterocoso">#REF!</definedName>
    <definedName name="cost_analysis">#REF!</definedName>
    <definedName name="COST_CENTRES">#REF!</definedName>
    <definedName name="costa">#REF!</definedName>
    <definedName name="CostCode">#REF!</definedName>
    <definedName name="CostDir" localSheetId="25">'[1]Indirectos Opc 1'!$H$4</definedName>
    <definedName name="CostDir">'[2]Indirectos Opc 1'!$H$4</definedName>
    <definedName name="CostDir2" localSheetId="25">'[1]Resumen Opc 2'!$L$27</definedName>
    <definedName name="CostDir2">'[2]Resumen Opc 2'!$L$27</definedName>
    <definedName name="CostDirD" localSheetId="14">#REF!</definedName>
    <definedName name="CostDirD" localSheetId="19">#REF!</definedName>
    <definedName name="CostDirD" localSheetId="20">#REF!</definedName>
    <definedName name="CostDirD" localSheetId="25">#REF!</definedName>
    <definedName name="CostDirD" localSheetId="33">#REF!</definedName>
    <definedName name="CostDirD" localSheetId="34">#REF!</definedName>
    <definedName name="CostDirD">#REF!</definedName>
    <definedName name="CosteoConsultoria" localSheetId="14">#REF!</definedName>
    <definedName name="CosteoConsultoria" localSheetId="19">#REF!</definedName>
    <definedName name="CosteoConsultoria" localSheetId="20">#REF!</definedName>
    <definedName name="CosteoConsultoria" localSheetId="33">#REF!</definedName>
    <definedName name="CosteoConsultoria" localSheetId="34">#REF!</definedName>
    <definedName name="CosteoConsultoria">#REF!</definedName>
    <definedName name="COSTIND">#REF!</definedName>
    <definedName name="COSTO">#REF!</definedName>
    <definedName name="Costo_Directo">#REF!</definedName>
    <definedName name="COSTO_FRENTE">#REF!</definedName>
    <definedName name="Costo_Total">#REF!</definedName>
    <definedName name="Costo_Total_IVA">#REF!</definedName>
    <definedName name="COSTO_TRANSPORTE">#REF!</definedName>
    <definedName name="costo2" hidden="1">#REF!</definedName>
    <definedName name="COSTODIRECTO">#REF!</definedName>
    <definedName name="CostoDirectoObra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CONDUCCIONACU">#REF!</definedName>
    <definedName name="cotas">#REF!</definedName>
    <definedName name="CotizacionARP">#REF!</definedName>
    <definedName name="count">#REF!</definedName>
    <definedName name="counter">#REF!</definedName>
    <definedName name="COUNTRY_OF_ORIGIN">#REF!</definedName>
    <definedName name="cp">#REF!</definedName>
    <definedName name="CPlanta">#REF!</definedName>
    <definedName name="CPM">#REF!</definedName>
    <definedName name="Cq">#REF!</definedName>
    <definedName name="Cr">#REF!</definedName>
    <definedName name="CRandM">#REF!</definedName>
    <definedName name="CREDITO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">#REF!</definedName>
    <definedName name="Criterios_IM">#REF!</definedName>
    <definedName name="CritHon" localSheetId="25">'[1]Indirectos Opc 1'!#REF!</definedName>
    <definedName name="CritHon">'[2]Indirectos Opc 1'!#REF!</definedName>
    <definedName name="CRITICA">#REF!</definedName>
    <definedName name="Criticidad">#REF!</definedName>
    <definedName name="Criticos">#REF!</definedName>
    <definedName name="CRONO">#REF!</definedName>
    <definedName name="CRP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SA">#REF!</definedName>
    <definedName name="Ct">#REF!</definedName>
    <definedName name="CTA">#REF!</definedName>
    <definedName name="CTE">#REF!</definedName>
    <definedName name="ctoin">#REF!</definedName>
    <definedName name="CTR">#REF!</definedName>
    <definedName name="CTRPAG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>#REF!</definedName>
    <definedName name="CUADRIB">#REF!</definedName>
    <definedName name="CUADRIC">#REF!</definedName>
    <definedName name="CUADRILLA">#REF!</definedName>
    <definedName name="CUADRILLA_1__1_OFC___2_AYU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1">#REF!</definedName>
    <definedName name="cuadrillas2">#REF!</definedName>
    <definedName name="CuadrillasAT">#REF!</definedName>
    <definedName name="CUADRILLASTOTAL">#REF!</definedName>
    <definedName name="CUADRO">#REF!</definedName>
    <definedName name="CUADRO1">#REF!</definedName>
    <definedName name="CUAL">#REF!</definedName>
    <definedName name="CUAPLO">#REF!</definedName>
    <definedName name="CUATOP">#REF!</definedName>
    <definedName name="cube">#REF!</definedName>
    <definedName name="CUBE_UNIT">#REF!</definedName>
    <definedName name="cubierta">#REF!</definedName>
    <definedName name="CUBIERTATOTAL">#REF!</definedName>
    <definedName name="cubs">#REF!</definedName>
    <definedName name="CUCON">#REF!</definedName>
    <definedName name="CUDRILLA_7__ELECTRICA">#REF!</definedName>
    <definedName name="CUE">#REF!</definedName>
    <definedName name="CUENTA">#REF!</definedName>
    <definedName name="CUER">#REF!</definedName>
    <definedName name="CUERDA">#REF!</definedName>
    <definedName name="CUERDA_GRUESA">#REF!</definedName>
    <definedName name="CUEXC">#REF!</definedName>
    <definedName name="Cultivos">#REF!</definedName>
    <definedName name="Cultivos1">#REF!</definedName>
    <definedName name="Cultivos2">#REF!</definedName>
    <definedName name="Cumm_Us_inf">#REF!</definedName>
    <definedName name="cumplimiento">#REF!</definedName>
    <definedName name="CUNET" localSheetId="14">{"via1",#N/A,TRUE,"general";"via2",#N/A,TRUE,"general";"via3",#N/A,TRUE,"general"}</definedName>
    <definedName name="CUNET" localSheetId="19">{"via1",#N/A,TRUE,"general";"via2",#N/A,TRUE,"general";"via3",#N/A,TRUE,"general"}</definedName>
    <definedName name="CUNET" localSheetId="20">{"via1",#N/A,TRUE,"general";"via2",#N/A,TRUE,"general";"via3",#N/A,TRUE,"general"}</definedName>
    <definedName name="CUNET" localSheetId="25">{"via1",#N/A,TRUE,"general";"via2",#N/A,TRUE,"general";"via3",#N/A,TRUE,"general"}</definedName>
    <definedName name="CUNET" localSheetId="33">{"via1",#N/A,TRUE,"general";"via2",#N/A,TRUE,"general";"via3",#N/A,TRUE,"general"}</definedName>
    <definedName name="CUNET" localSheetId="34">{"via1",#N/A,TRUE,"general";"via2",#N/A,TRUE,"general";"via3",#N/A,TRUE,"general"}</definedName>
    <definedName name="CUNET">{"via1",#N/A,TRUE,"general";"via2",#N/A,TRUE,"general";"via3",#N/A,TRUE,"general"}</definedName>
    <definedName name="cuneta">#REF!</definedName>
    <definedName name="Cunete_pintura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>#REF!</definedName>
    <definedName name="cv_51">#REF!</definedName>
    <definedName name="CV2.Daily_Tonnes">#REF!</definedName>
    <definedName name="CV2.Moisture">#REF!</definedName>
    <definedName name="CVa">#REF!</definedName>
    <definedName name="cvbcvbf" localSheetId="14" hidden="1">{#N/A,#N/A,TRUE,"INGENIERIA";#N/A,#N/A,TRUE,"COMPRAS";#N/A,#N/A,TRUE,"DIRECCION";#N/A,#N/A,TRUE,"RESUMEN"}</definedName>
    <definedName name="cvbcvbf" localSheetId="19" hidden="1">{#N/A,#N/A,TRUE,"INGENIERIA";#N/A,#N/A,TRUE,"COMPRAS";#N/A,#N/A,TRUE,"DIRECCION";#N/A,#N/A,TRUE,"RESUMEN"}</definedName>
    <definedName name="cvbcvbf" localSheetId="20" hidden="1">{#N/A,#N/A,TRUE,"INGENIERIA";#N/A,#N/A,TRUE,"COMPRAS";#N/A,#N/A,TRUE,"DIRECCION";#N/A,#N/A,TRUE,"RESUMEN"}</definedName>
    <definedName name="cvbcvbf" localSheetId="25" hidden="1">{#N/A,#N/A,TRUE,"INGENIERIA";#N/A,#N/A,TRUE,"COMPRAS";#N/A,#N/A,TRUE,"DIRECCION";#N/A,#N/A,TRUE,"RESUMEN"}</definedName>
    <definedName name="cvbcvbf" localSheetId="33" hidden="1">{#N/A,#N/A,TRUE,"INGENIERIA";#N/A,#N/A,TRUE,"COMPRAS";#N/A,#N/A,TRUE,"DIRECCION";#N/A,#N/A,TRUE,"RESUMEN"}</definedName>
    <definedName name="cvbcvbf" localSheetId="34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vcvcv">#REF!</definedName>
    <definedName name="cvfvd" localSheetId="14">{"via1",#N/A,TRUE,"general";"via2",#N/A,TRUE,"general";"via3",#N/A,TRUE,"general"}</definedName>
    <definedName name="cvfvd" localSheetId="19">{"via1",#N/A,TRUE,"general";"via2",#N/A,TRUE,"general";"via3",#N/A,TRUE,"general"}</definedName>
    <definedName name="cvfvd" localSheetId="20">{"via1",#N/A,TRUE,"general";"via2",#N/A,TRUE,"general";"via3",#N/A,TRUE,"general"}</definedName>
    <definedName name="cvfvd" localSheetId="25">{"via1",#N/A,TRUE,"general";"via2",#N/A,TRUE,"general";"via3",#N/A,TRUE,"general"}</definedName>
    <definedName name="cvfvd" localSheetId="33">{"via1",#N/A,TRUE,"general";"via2",#N/A,TRUE,"general";"via3",#N/A,TRUE,"general"}</definedName>
    <definedName name="cvfvd" localSheetId="34">{"via1",#N/A,TRUE,"general";"via2",#N/A,TRUE,"general";"via3",#N/A,TRUE,"general"}</definedName>
    <definedName name="cvfvd">{"via1",#N/A,TRUE,"general";"via2",#N/A,TRUE,"general";"via3",#N/A,TRUE,"general"}</definedName>
    <definedName name="cvn" localSheetId="14">{"TAB1",#N/A,TRUE,"GENERAL";"TAB2",#N/A,TRUE,"GENERAL";"TAB3",#N/A,TRUE,"GENERAL";"TAB4",#N/A,TRUE,"GENERAL";"TAB5",#N/A,TRUE,"GENERAL"}</definedName>
    <definedName name="cvn" localSheetId="19">{"TAB1",#N/A,TRUE,"GENERAL";"TAB2",#N/A,TRUE,"GENERAL";"TAB3",#N/A,TRUE,"GENERAL";"TAB4",#N/A,TRUE,"GENERAL";"TAB5",#N/A,TRUE,"GENERAL"}</definedName>
    <definedName name="cvn" localSheetId="20">{"TAB1",#N/A,TRUE,"GENERAL";"TAB2",#N/A,TRUE,"GENERAL";"TAB3",#N/A,TRUE,"GENERAL";"TAB4",#N/A,TRUE,"GENERAL";"TAB5",#N/A,TRUE,"GENERAL"}</definedName>
    <definedName name="cvn" localSheetId="25">{"TAB1",#N/A,TRUE,"GENERAL";"TAB2",#N/A,TRUE,"GENERAL";"TAB3",#N/A,TRUE,"GENERAL";"TAB4",#N/A,TRUE,"GENERAL";"TAB5",#N/A,TRUE,"GENERAL"}</definedName>
    <definedName name="cvn" localSheetId="33">{"TAB1",#N/A,TRUE,"GENERAL";"TAB2",#N/A,TRUE,"GENERAL";"TAB3",#N/A,TRUE,"GENERAL";"TAB4",#N/A,TRUE,"GENERAL";"TAB5",#N/A,TRUE,"GENERAL"}</definedName>
    <definedName name="cvn" localSheetId="34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name="CVS">#REF!</definedName>
    <definedName name="CVXC" localSheetId="14">{"via1",#N/A,TRUE,"general";"via2",#N/A,TRUE,"general";"via3",#N/A,TRUE,"general"}</definedName>
    <definedName name="CVXC" localSheetId="19">{"via1",#N/A,TRUE,"general";"via2",#N/A,TRUE,"general";"via3",#N/A,TRUE,"general"}</definedName>
    <definedName name="CVXC" localSheetId="20">{"via1",#N/A,TRUE,"general";"via2",#N/A,TRUE,"general";"via3",#N/A,TRUE,"general"}</definedName>
    <definedName name="CVXC" localSheetId="25">{"via1",#N/A,TRUE,"general";"via2",#N/A,TRUE,"general";"via3",#N/A,TRUE,"general"}</definedName>
    <definedName name="CVXC" localSheetId="33">{"via1",#N/A,TRUE,"general";"via2",#N/A,TRUE,"general";"via3",#N/A,TRUE,"general"}</definedName>
    <definedName name="CVXC" localSheetId="34">{"via1",#N/A,TRUE,"general";"via2",#N/A,TRUE,"general";"via3",#N/A,TRUE,"general"}</definedName>
    <definedName name="CVXC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>#REF!</definedName>
    <definedName name="D_1">#REF!</definedName>
    <definedName name="d_CUBIERTA">#REF!</definedName>
    <definedName name="D_EXT">#REF!</definedName>
    <definedName name="D_INT">#REF!</definedName>
    <definedName name="D_m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DADAD" localSheetId="14" hidden="1">{#N/A,#N/A,TRUE,"CODIGO DEPENDENCIA"}</definedName>
    <definedName name="DADADAD" localSheetId="19" hidden="1">{#N/A,#N/A,TRUE,"CODIGO DEPENDENCIA"}</definedName>
    <definedName name="DADADAD" localSheetId="20" hidden="1">{#N/A,#N/A,TRUE,"CODIGO DEPENDENCIA"}</definedName>
    <definedName name="DADADAD" localSheetId="25" hidden="1">{#N/A,#N/A,TRUE,"CODIGO DEPENDENCIA"}</definedName>
    <definedName name="DADADAD" localSheetId="33" hidden="1">{#N/A,#N/A,TRUE,"CODIGO DEPENDENCIA"}</definedName>
    <definedName name="DADADAD" localSheetId="34" hidden="1">{#N/A,#N/A,TRUE,"CODIGO DEPENDENCIA"}</definedName>
    <definedName name="DADADAD" hidden="1">{#N/A,#N/A,TRUE,"CODIGO DEPENDENCIA"}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RIPAVA_SOFTWARE_INC">#REF!</definedName>
    <definedName name="DASD" localSheetId="14">{"TAB1",#N/A,TRUE,"GENERAL";"TAB2",#N/A,TRUE,"GENERAL";"TAB3",#N/A,TRUE,"GENERAL";"TAB4",#N/A,TRUE,"GENERAL";"TAB5",#N/A,TRUE,"GENERAL"}</definedName>
    <definedName name="DASD" localSheetId="19">{"TAB1",#N/A,TRUE,"GENERAL";"TAB2",#N/A,TRUE,"GENERAL";"TAB3",#N/A,TRUE,"GENERAL";"TAB4",#N/A,TRUE,"GENERAL";"TAB5",#N/A,TRUE,"GENERAL"}</definedName>
    <definedName name="DASD" localSheetId="20">{"TAB1",#N/A,TRUE,"GENERAL";"TAB2",#N/A,TRUE,"GENERAL";"TAB3",#N/A,TRUE,"GENERAL";"TAB4",#N/A,TRUE,"GENERAL";"TAB5",#N/A,TRUE,"GENERAL"}</definedName>
    <definedName name="DASD" localSheetId="25">{"TAB1",#N/A,TRUE,"GENERAL";"TAB2",#N/A,TRUE,"GENERAL";"TAB3",#N/A,TRUE,"GENERAL";"TAB4",#N/A,TRUE,"GENERAL";"TAB5",#N/A,TRUE,"GENERAL"}</definedName>
    <definedName name="DASD" localSheetId="33">{"TAB1",#N/A,TRUE,"GENERAL";"TAB2",#N/A,TRUE,"GENERAL";"TAB3",#N/A,TRUE,"GENERAL";"TAB4",#N/A,TRUE,"GENERAL";"TAB5",#N/A,TRUE,"GENERAL"}</definedName>
    <definedName name="DASD" localSheetId="34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">#REF!</definedName>
    <definedName name="DATO1">#REF!</definedName>
    <definedName name="Datos">#REF!</definedName>
    <definedName name="DATOS_CONTRATO">#REF!</definedName>
    <definedName name="Days_in_Month">#REF!</definedName>
    <definedName name="DBASE1">#REF!</definedName>
    <definedName name="DBASE2">#REF!</definedName>
    <definedName name="DBASE3">#REF!</definedName>
    <definedName name="dbfdfbi" localSheetId="14">{"TAB1",#N/A,TRUE,"GENERAL";"TAB2",#N/A,TRUE,"GENERAL";"TAB3",#N/A,TRUE,"GENERAL";"TAB4",#N/A,TRUE,"GENERAL";"TAB5",#N/A,TRUE,"GENERAL"}</definedName>
    <definedName name="dbfdfbi" localSheetId="19">{"TAB1",#N/A,TRUE,"GENERAL";"TAB2",#N/A,TRUE,"GENERAL";"TAB3",#N/A,TRUE,"GENERAL";"TAB4",#N/A,TRUE,"GENERAL";"TAB5",#N/A,TRUE,"GENERAL"}</definedName>
    <definedName name="dbfdfbi" localSheetId="20">{"TAB1",#N/A,TRUE,"GENERAL";"TAB2",#N/A,TRUE,"GENERAL";"TAB3",#N/A,TRUE,"GENERAL";"TAB4",#N/A,TRUE,"GENERAL";"TAB5",#N/A,TRUE,"GENERAL"}</definedName>
    <definedName name="dbfdfbi" localSheetId="25">{"TAB1",#N/A,TRUE,"GENERAL";"TAB2",#N/A,TRUE,"GENERAL";"TAB3",#N/A,TRUE,"GENERAL";"TAB4",#N/A,TRUE,"GENERAL";"TAB5",#N/A,TRUE,"GENERAL"}</definedName>
    <definedName name="dbfdfbi" localSheetId="33">{"TAB1",#N/A,TRUE,"GENERAL";"TAB2",#N/A,TRUE,"GENERAL";"TAB3",#N/A,TRUE,"GENERAL";"TAB4",#N/A,TRUE,"GENERAL";"TAB5",#N/A,TRUE,"GENERAL"}</definedName>
    <definedName name="dbfdfbi" localSheetId="34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DCC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4">{"via1",#N/A,TRUE,"general";"via2",#N/A,TRUE,"general";"via3",#N/A,TRUE,"general"}</definedName>
    <definedName name="DCSDCTV" localSheetId="19">{"via1",#N/A,TRUE,"general";"via2",#N/A,TRUE,"general";"via3",#N/A,TRUE,"general"}</definedName>
    <definedName name="DCSDCTV" localSheetId="20">{"via1",#N/A,TRUE,"general";"via2",#N/A,TRUE,"general";"via3",#N/A,TRUE,"general"}</definedName>
    <definedName name="DCSDCTV" localSheetId="25">{"via1",#N/A,TRUE,"general";"via2",#N/A,TRUE,"general";"via3",#N/A,TRUE,"general"}</definedName>
    <definedName name="DCSDCTV" localSheetId="33">{"via1",#N/A,TRUE,"general";"via2",#N/A,TRUE,"general";"via3",#N/A,TRUE,"general"}</definedName>
    <definedName name="DCSDCTV" localSheetId="34">{"via1",#N/A,TRUE,"general";"via2",#N/A,TRUE,"general";"via3",#N/A,TRUE,"general"}</definedName>
    <definedName name="DCSDCTV">{"via1",#N/A,TRUE,"general";"via2",#N/A,TRUE,"general";"via3",#N/A,TRUE,"general"}</definedName>
    <definedName name="dd">#REF!</definedName>
    <definedName name="ddd" localSheetId="14">{"via1",#N/A,TRUE,"general";"via2",#N/A,TRUE,"general";"via3",#N/A,TRUE,"general"}</definedName>
    <definedName name="ddd" localSheetId="19">{"via1",#N/A,TRUE,"general";"via2",#N/A,TRUE,"general";"via3",#N/A,TRUE,"general"}</definedName>
    <definedName name="ddd" localSheetId="20">{"via1",#N/A,TRUE,"general";"via2",#N/A,TRUE,"general";"via3",#N/A,TRUE,"general"}</definedName>
    <definedName name="ddd" localSheetId="25">{"via1",#N/A,TRUE,"general";"via2",#N/A,TRUE,"general";"via3",#N/A,TRUE,"general"}</definedName>
    <definedName name="ddd" localSheetId="33">{"via1",#N/A,TRUE,"general";"via2",#N/A,TRUE,"general";"via3",#N/A,TRUE,"general"}</definedName>
    <definedName name="ddd" localSheetId="34">{"via1",#N/A,TRUE,"general";"via2",#N/A,TRUE,"general";"via3",#N/A,TRUE,"general"}</definedName>
    <definedName name="ddd">{"via1",#N/A,TRUE,"general";"via2",#N/A,TRUE,"general";"via3",#N/A,TRUE,"general"}</definedName>
    <definedName name="DDDD">#REF!</definedName>
    <definedName name="ddddd">#REF!</definedName>
    <definedName name="DDDDDDD" localSheetId="14" hidden="1">{#N/A,#N/A,FALSE,"orthoflow";#N/A,#N/A,FALSE,"Miscelaneos";#N/A,#N/A,FALSE,"Instrumentacio";#N/A,#N/A,FALSE,"Electrico";#N/A,#N/A,FALSE,"Valv. Seguridad"}</definedName>
    <definedName name="DDDDDDD" localSheetId="19" hidden="1">{#N/A,#N/A,FALSE,"orthoflow";#N/A,#N/A,FALSE,"Miscelaneos";#N/A,#N/A,FALSE,"Instrumentacio";#N/A,#N/A,FALSE,"Electrico";#N/A,#N/A,FALSE,"Valv. Seguridad"}</definedName>
    <definedName name="DDDDDDD" localSheetId="20" hidden="1">{#N/A,#N/A,FALSE,"orthoflow";#N/A,#N/A,FALSE,"Miscelaneos";#N/A,#N/A,FALSE,"Instrumentacio";#N/A,#N/A,FALSE,"Electrico";#N/A,#N/A,FALSE,"Valv. Seguridad"}</definedName>
    <definedName name="DDDDDDD" localSheetId="25" hidden="1">{#N/A,#N/A,FALSE,"orthoflow";#N/A,#N/A,FALSE,"Miscelaneos";#N/A,#N/A,FALSE,"Instrumentacio";#N/A,#N/A,FALSE,"Electrico";#N/A,#N/A,FALSE,"Valv. Seguridad"}</definedName>
    <definedName name="DDDDDDD" localSheetId="33" hidden="1">{#N/A,#N/A,FALSE,"orthoflow";#N/A,#N/A,FALSE,"Miscelaneos";#N/A,#N/A,FALSE,"Instrumentacio";#N/A,#N/A,FALSE,"Electrico";#N/A,#N/A,FALSE,"Valv. Seguridad"}</definedName>
    <definedName name="DDDDDDD" localSheetId="34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ddddddddddd">#REF!</definedName>
    <definedName name="ddddt" localSheetId="14">{"via1",#N/A,TRUE,"general";"via2",#N/A,TRUE,"general";"via3",#N/A,TRUE,"general"}</definedName>
    <definedName name="ddddt" localSheetId="19">{"via1",#N/A,TRUE,"general";"via2",#N/A,TRUE,"general";"via3",#N/A,TRUE,"general"}</definedName>
    <definedName name="ddddt" localSheetId="20">{"via1",#N/A,TRUE,"general";"via2",#N/A,TRUE,"general";"via3",#N/A,TRUE,"general"}</definedName>
    <definedName name="ddddt" localSheetId="25">{"via1",#N/A,TRUE,"general";"via2",#N/A,TRUE,"general";"via3",#N/A,TRUE,"general"}</definedName>
    <definedName name="ddddt" localSheetId="33">{"via1",#N/A,TRUE,"general";"via2",#N/A,TRUE,"general";"via3",#N/A,TRUE,"general"}</definedName>
    <definedName name="ddddt" localSheetId="34">{"via1",#N/A,TRUE,"general";"via2",#N/A,TRUE,"general";"via3",#N/A,TRUE,"general"}</definedName>
    <definedName name="ddddt">{"via1",#N/A,TRUE,"general";"via2",#N/A,TRUE,"general";"via3",#N/A,TRUE,"general"}</definedName>
    <definedName name="DDDR">#REF!</definedName>
    <definedName name="ddee">#REF!</definedName>
    <definedName name="ddewdw" localSheetId="14">{"TAB1",#N/A,TRUE,"GENERAL";"TAB2",#N/A,TRUE,"GENERAL";"TAB3",#N/A,TRUE,"GENERAL";"TAB4",#N/A,TRUE,"GENERAL";"TAB5",#N/A,TRUE,"GENERAL"}</definedName>
    <definedName name="ddewdw" localSheetId="19">{"TAB1",#N/A,TRUE,"GENERAL";"TAB2",#N/A,TRUE,"GENERAL";"TAB3",#N/A,TRUE,"GENERAL";"TAB4",#N/A,TRUE,"GENERAL";"TAB5",#N/A,TRUE,"GENERAL"}</definedName>
    <definedName name="ddewdw" localSheetId="20">{"TAB1",#N/A,TRUE,"GENERAL";"TAB2",#N/A,TRUE,"GENERAL";"TAB3",#N/A,TRUE,"GENERAL";"TAB4",#N/A,TRUE,"GENERAL";"TAB5",#N/A,TRUE,"GENERAL"}</definedName>
    <definedName name="ddewdw" localSheetId="25">{"TAB1",#N/A,TRUE,"GENERAL";"TAB2",#N/A,TRUE,"GENERAL";"TAB3",#N/A,TRUE,"GENERAL";"TAB4",#N/A,TRUE,"GENERAL";"TAB5",#N/A,TRUE,"GENERAL"}</definedName>
    <definedName name="ddewdw" localSheetId="33">{"TAB1",#N/A,TRUE,"GENERAL";"TAB2",#N/A,TRUE,"GENERAL";"TAB3",#N/A,TRUE,"GENERAL";"TAB4",#N/A,TRUE,"GENERAL";"TAB5",#N/A,TRUE,"GENERAL"}</definedName>
    <definedName name="ddewdw" localSheetId="34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name="ddfdh" localSheetId="14">{"TAB1",#N/A,TRUE,"GENERAL";"TAB2",#N/A,TRUE,"GENERAL";"TAB3",#N/A,TRUE,"GENERAL";"TAB4",#N/A,TRUE,"GENERAL";"TAB5",#N/A,TRUE,"GENERAL"}</definedName>
    <definedName name="ddfdh" localSheetId="19">{"TAB1",#N/A,TRUE,"GENERAL";"TAB2",#N/A,TRUE,"GENERAL";"TAB3",#N/A,TRUE,"GENERAL";"TAB4",#N/A,TRUE,"GENERAL";"TAB5",#N/A,TRUE,"GENERAL"}</definedName>
    <definedName name="ddfdh" localSheetId="20">{"TAB1",#N/A,TRUE,"GENERAL";"TAB2",#N/A,TRUE,"GENERAL";"TAB3",#N/A,TRUE,"GENERAL";"TAB4",#N/A,TRUE,"GENERAL";"TAB5",#N/A,TRUE,"GENERAL"}</definedName>
    <definedName name="ddfdh" localSheetId="25">{"TAB1",#N/A,TRUE,"GENERAL";"TAB2",#N/A,TRUE,"GENERAL";"TAB3",#N/A,TRUE,"GENERAL";"TAB4",#N/A,TRUE,"GENERAL";"TAB5",#N/A,TRUE,"GENERAL"}</definedName>
    <definedName name="ddfdh" localSheetId="33">{"TAB1",#N/A,TRUE,"GENERAL";"TAB2",#N/A,TRUE,"GENERAL";"TAB3",#N/A,TRUE,"GENERAL";"TAB4",#N/A,TRUE,"GENERAL";"TAB5",#N/A,TRUE,"GENERAL"}</definedName>
    <definedName name="ddfdh" localSheetId="34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ff">#REF!</definedName>
    <definedName name="DDGSDP" localSheetId="14">{"TAB1",#N/A,TRUE,"GENERAL";"TAB2",#N/A,TRUE,"GENERAL";"TAB3",#N/A,TRUE,"GENERAL";"TAB4",#N/A,TRUE,"GENERAL";"TAB5",#N/A,TRUE,"GENERAL"}</definedName>
    <definedName name="DDGSDP" localSheetId="19">{"TAB1",#N/A,TRUE,"GENERAL";"TAB2",#N/A,TRUE,"GENERAL";"TAB3",#N/A,TRUE,"GENERAL";"TAB4",#N/A,TRUE,"GENERAL";"TAB5",#N/A,TRUE,"GENERAL"}</definedName>
    <definedName name="DDGSDP" localSheetId="20">{"TAB1",#N/A,TRUE,"GENERAL";"TAB2",#N/A,TRUE,"GENERAL";"TAB3",#N/A,TRUE,"GENERAL";"TAB4",#N/A,TRUE,"GENERAL";"TAB5",#N/A,TRUE,"GENERAL"}</definedName>
    <definedName name="DDGSDP" localSheetId="25">{"TAB1",#N/A,TRUE,"GENERAL";"TAB2",#N/A,TRUE,"GENERAL";"TAB3",#N/A,TRUE,"GENERAL";"TAB4",#N/A,TRUE,"GENERAL";"TAB5",#N/A,TRUE,"GENERAL"}</definedName>
    <definedName name="DDGSDP" localSheetId="33">{"TAB1",#N/A,TRUE,"GENERAL";"TAB2",#N/A,TRUE,"GENERAL";"TAB3",#N/A,TRUE,"GENERAL";"TAB4",#N/A,TRUE,"GENERAL";"TAB5",#N/A,TRUE,"GENERAL"}</definedName>
    <definedName name="DDGSDP" localSheetId="34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>#REF!</definedName>
    <definedName name="De_6">#REF!</definedName>
    <definedName name="De_8">#REF!</definedName>
    <definedName name="Dealpb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ded" localSheetId="14">{"TAB1",#N/A,TRUE,"GENERAL";"TAB2",#N/A,TRUE,"GENERAL";"TAB3",#N/A,TRUE,"GENERAL";"TAB4",#N/A,TRUE,"GENERAL";"TAB5",#N/A,TRUE,"GENERAL"}</definedName>
    <definedName name="deded" localSheetId="19">{"TAB1",#N/A,TRUE,"GENERAL";"TAB2",#N/A,TRUE,"GENERAL";"TAB3",#N/A,TRUE,"GENERAL";"TAB4",#N/A,TRUE,"GENERAL";"TAB5",#N/A,TRUE,"GENERAL"}</definedName>
    <definedName name="deded" localSheetId="20">{"TAB1",#N/A,TRUE,"GENERAL";"TAB2",#N/A,TRUE,"GENERAL";"TAB3",#N/A,TRUE,"GENERAL";"TAB4",#N/A,TRUE,"GENERAL";"TAB5",#N/A,TRUE,"GENERAL"}</definedName>
    <definedName name="deded" localSheetId="25">{"TAB1",#N/A,TRUE,"GENERAL";"TAB2",#N/A,TRUE,"GENERAL";"TAB3",#N/A,TRUE,"GENERAL";"TAB4",#N/A,TRUE,"GENERAL";"TAB5",#N/A,TRUE,"GENERAL"}</definedName>
    <definedName name="deded" localSheetId="33">{"TAB1",#N/A,TRUE,"GENERAL";"TAB2",#N/A,TRUE,"GENERAL";"TAB3",#N/A,TRUE,"GENERAL";"TAB4",#N/A,TRUE,"GENERAL";"TAB5",#N/A,TRUE,"GENERAL"}</definedName>
    <definedName name="deded" localSheetId="34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ault_leadtime">#REF!</definedName>
    <definedName name="defd" localSheetId="14">{"via1",#N/A,TRUE,"general";"via2",#N/A,TRUE,"general";"via3",#N/A,TRUE,"general"}</definedName>
    <definedName name="defd" localSheetId="19">{"via1",#N/A,TRUE,"general";"via2",#N/A,TRUE,"general";"via3",#N/A,TRUE,"general"}</definedName>
    <definedName name="defd" localSheetId="20">{"via1",#N/A,TRUE,"general";"via2",#N/A,TRUE,"general";"via3",#N/A,TRUE,"general"}</definedName>
    <definedName name="defd" localSheetId="25">{"via1",#N/A,TRUE,"general";"via2",#N/A,TRUE,"general";"via3",#N/A,TRUE,"general"}</definedName>
    <definedName name="defd" localSheetId="33">{"via1",#N/A,TRUE,"general";"via2",#N/A,TRUE,"general";"via3",#N/A,TRUE,"general"}</definedName>
    <definedName name="defd" localSheetId="34">{"via1",#N/A,TRUE,"general";"via2",#N/A,TRUE,"general";"via3",#N/A,TRUE,"general"}</definedName>
    <definedName name="defd">{"via1",#N/A,TRUE,"general";"via2",#N/A,TRUE,"general";"via3",#N/A,TRUE,"general"}</definedName>
    <definedName name="Deflexión">#REF!</definedName>
    <definedName name="DEFLEXION_GG">TRUNC(ABS(#REF!))</definedName>
    <definedName name="DEFLEXION_ID">IF(#REF!&lt;0,"I","D")</definedName>
    <definedName name="DEFLEXION_MM" localSheetId="14">TRUNC(60*(ABS(#REF!)-DEFLEXION_GG))</definedName>
    <definedName name="DEFLEXION_MM" localSheetId="19">TRUNC(60*(ABS(#REF!)-DEFLEXION_GG))</definedName>
    <definedName name="DEFLEXION_MM" localSheetId="20">TRUNC(60*(ABS(#REF!)-DEFLEXION_GG))</definedName>
    <definedName name="DEFLEXION_MM" localSheetId="25">TRUNC(60*(ABS(#REF!)-DEFLEXION_GG))</definedName>
    <definedName name="DEFLEXION_MM" localSheetId="33">TRUNC(60*(ABS(#REF!)-DEFLEXION_GG))</definedName>
    <definedName name="DEFLEXION_MM" localSheetId="34">TRUNC(60*(ABS(#REF!)-DEFLEXION_GG))</definedName>
    <definedName name="DEFLEXION_MM">TRUNC(60*(ABS(#REF!)-DEFLEXION_GG))</definedName>
    <definedName name="DEFLEXION_SS" localSheetId="14">ROUND(3600*(ABS(#REF!)-DEFLEXION_GG-'2.1'!DEFLEXION_MM/60),0)</definedName>
    <definedName name="DEFLEXION_SS" localSheetId="19">ROUND(3600*(ABS(#REF!)-DEFLEXION_GG-'2.6'!DEFLEXION_MM/60),0)</definedName>
    <definedName name="DEFLEXION_SS" localSheetId="20">ROUND(3600*(ABS(#REF!)-DEFLEXION_GG-'2.7'!DEFLEXION_MM/60),0)</definedName>
    <definedName name="DEFLEXION_SS" localSheetId="25">ROUND(3600*(ABS(#REF!)-DEFLEXION_GG-'3.5'!DEFLEXION_MM/60),0)</definedName>
    <definedName name="DEFLEXION_SS" localSheetId="33">ROUND(3600*(ABS(#REF!)-DEFLEXION_GG-'4.8'!DEFLEXION_MM/60),0)</definedName>
    <definedName name="DEFLEXION_SS" localSheetId="34">ROUND(3600*(ABS(#REF!)-DEFLEXION_GG-'5.1'!DEFLEXION_MM/60),0)</definedName>
    <definedName name="DEFLEXION_SS">ROUND(3600*(ABS(#REF!)-DEFLEXION_GG-DEFLEXION_MM/60),0)</definedName>
    <definedName name="dem.pav">#REF!</definedName>
    <definedName name="DEMANDA">#REF!</definedName>
    <definedName name="demanto">#REF!</definedName>
    <definedName name="demanto_51">#REF!</definedName>
    <definedName name="demolicion">#REF!</definedName>
    <definedName name="DEMOLICIÓN">#REF!</definedName>
    <definedName name="demolicioncuneta">#REF!</definedName>
    <definedName name="DENS">#REF!</definedName>
    <definedName name="densi">#REF!</definedName>
    <definedName name="densidad">#REF!</definedName>
    <definedName name="DENSIMETRO_NUCLEAR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atamentos1">#REF!</definedName>
    <definedName name="Departamento">#REF!</definedName>
    <definedName name="Departamentos">#REF!</definedName>
    <definedName name="Department">#REF!</definedName>
    <definedName name="DEPEND">#REF!</definedName>
    <definedName name="DEPENDENCIA">#REF!</definedName>
    <definedName name="DEPENDENCIAS">#REF!</definedName>
    <definedName name="Depreciation">#REF!</definedName>
    <definedName name="DepreciationPB">#REF!</definedName>
    <definedName name="Depto">#REF!</definedName>
    <definedName name="Depto1">#REF!</definedName>
    <definedName name="DEPTO2">#REF!</definedName>
    <definedName name="DEPTO3">#REF!</definedName>
    <definedName name="DEPTO4">#REF!</definedName>
    <definedName name="DER">#REF!</definedName>
    <definedName name="DERFE">#REF!</definedName>
    <definedName name="DERRUMBES111">#REF!</definedName>
    <definedName name="des">#REF!</definedName>
    <definedName name="DESARENADOR" localSheetId="14">#REF!=#REF!,#REF!,#REF!,#REF!,#REF!,#REF!,#REF!,#REF!,#REF!,#REF!,#REF!,#REF!,#REF!</definedName>
    <definedName name="DESARENADOR" localSheetId="19">#REF!=#REF!,#REF!,#REF!,#REF!,#REF!,#REF!,#REF!,#REF!,#REF!,#REF!,#REF!,#REF!,#REF!</definedName>
    <definedName name="DESARENADOR" localSheetId="20">#REF!=#REF!,#REF!,#REF!,#REF!,#REF!,#REF!,#REF!,#REF!,#REF!,#REF!,#REF!,#REF!,#REF!</definedName>
    <definedName name="DESARENADOR" localSheetId="33">#REF!=#REF!,#REF!,#REF!,#REF!,#REF!,#REF!,#REF!,#REF!,#REF!,#REF!,#REF!,#REF!,#REF!</definedName>
    <definedName name="DESARENADOR" localSheetId="34">#REF!=#REF!,#REF!,#REF!,#REF!,#REF!,#REF!,#REF!,#REF!,#REF!,#REF!,#REF!,#REF!,#REF!</definedName>
    <definedName name="DESARENADOR">#REF!=#REF!,#REF!,#REF!,#REF!,#REF!,#REF!,#REF!,#REF!,#REF!,#REF!,#REF!,#REF!,#REF!</definedName>
    <definedName name="desarrolladas" localSheetId="14">#REF!,#REF!,#REF!,#REF!</definedName>
    <definedName name="desarrolladas" localSheetId="19">#REF!,#REF!,#REF!,#REF!</definedName>
    <definedName name="desarrolladas" localSheetId="20">#REF!,#REF!,#REF!,#REF!</definedName>
    <definedName name="desarrolladas" localSheetId="33">#REF!,#REF!,#REF!,#REF!</definedName>
    <definedName name="desarrolladas" localSheetId="34">#REF!,#REF!,#REF!,#REF!</definedName>
    <definedName name="desarrolladas">#REF!,#REF!,#REF!,#REF!</definedName>
    <definedName name="desc_rps">#REF!</definedName>
    <definedName name="DESC1">#REF!</definedName>
    <definedName name="DESC521">#REF!</definedName>
    <definedName name="DESCAPOTOT">#REF!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Ppto">#REF!</definedName>
    <definedName name="description">#REF!</definedName>
    <definedName name="DESCRP1">#REF!</definedName>
    <definedName name="DESCRP2">#REF!</definedName>
    <definedName name="DESCUNMI">#REF!</definedName>
    <definedName name="Designer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ENCION">#REF!</definedName>
    <definedName name="deuda">#REF!</definedName>
    <definedName name="deuda2">#REF!</definedName>
    <definedName name="DEWS">#REF!</definedName>
    <definedName name="DEX">#REF!</definedName>
    <definedName name="df">#REF!</definedName>
    <definedName name="dfa" localSheetId="14">{"TAB1",#N/A,TRUE,"GENERAL";"TAB2",#N/A,TRUE,"GENERAL";"TAB3",#N/A,TRUE,"GENERAL";"TAB4",#N/A,TRUE,"GENERAL";"TAB5",#N/A,TRUE,"GENERAL"}</definedName>
    <definedName name="dfa" localSheetId="19">{"TAB1",#N/A,TRUE,"GENERAL";"TAB2",#N/A,TRUE,"GENERAL";"TAB3",#N/A,TRUE,"GENERAL";"TAB4",#N/A,TRUE,"GENERAL";"TAB5",#N/A,TRUE,"GENERAL"}</definedName>
    <definedName name="dfa" localSheetId="20">{"TAB1",#N/A,TRUE,"GENERAL";"TAB2",#N/A,TRUE,"GENERAL";"TAB3",#N/A,TRUE,"GENERAL";"TAB4",#N/A,TRUE,"GENERAL";"TAB5",#N/A,TRUE,"GENERAL"}</definedName>
    <definedName name="dfa" localSheetId="25">{"TAB1",#N/A,TRUE,"GENERAL";"TAB2",#N/A,TRUE,"GENERAL";"TAB3",#N/A,TRUE,"GENERAL";"TAB4",#N/A,TRUE,"GENERAL";"TAB5",#N/A,TRUE,"GENERAL"}</definedName>
    <definedName name="dfa" localSheetId="33">{"TAB1",#N/A,TRUE,"GENERAL";"TAB2",#N/A,TRUE,"GENERAL";"TAB3",#N/A,TRUE,"GENERAL";"TAB4",#N/A,TRUE,"GENERAL";"TAB5",#N/A,TRUE,"GENERAL"}</definedName>
    <definedName name="dfa" localSheetId="34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name="dfasd" localSheetId="14">{"TAB1",#N/A,TRUE,"GENERAL";"TAB2",#N/A,TRUE,"GENERAL";"TAB3",#N/A,TRUE,"GENERAL";"TAB4",#N/A,TRUE,"GENERAL";"TAB5",#N/A,TRUE,"GENERAL"}</definedName>
    <definedName name="dfasd" localSheetId="19">{"TAB1",#N/A,TRUE,"GENERAL";"TAB2",#N/A,TRUE,"GENERAL";"TAB3",#N/A,TRUE,"GENERAL";"TAB4",#N/A,TRUE,"GENERAL";"TAB5",#N/A,TRUE,"GENERAL"}</definedName>
    <definedName name="dfasd" localSheetId="20">{"TAB1",#N/A,TRUE,"GENERAL";"TAB2",#N/A,TRUE,"GENERAL";"TAB3",#N/A,TRUE,"GENERAL";"TAB4",#N/A,TRUE,"GENERAL";"TAB5",#N/A,TRUE,"GENERAL"}</definedName>
    <definedName name="dfasd" localSheetId="25">{"TAB1",#N/A,TRUE,"GENERAL";"TAB2",#N/A,TRUE,"GENERAL";"TAB3",#N/A,TRUE,"GENERAL";"TAB4",#N/A,TRUE,"GENERAL";"TAB5",#N/A,TRUE,"GENERAL"}</definedName>
    <definedName name="dfasd" localSheetId="33">{"TAB1",#N/A,TRUE,"GENERAL";"TAB2",#N/A,TRUE,"GENERAL";"TAB3",#N/A,TRUE,"GENERAL";"TAB4",#N/A,TRUE,"GENERAL";"TAB5",#N/A,TRUE,"GENERAL"}</definedName>
    <definedName name="dfasd" localSheetId="34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 localSheetId="14">{"via1",#N/A,TRUE,"general";"via2",#N/A,TRUE,"general";"via3",#N/A,TRUE,"general"}</definedName>
    <definedName name="DFBNJ" localSheetId="19">{"via1",#N/A,TRUE,"general";"via2",#N/A,TRUE,"general";"via3",#N/A,TRUE,"general"}</definedName>
    <definedName name="DFBNJ" localSheetId="20">{"via1",#N/A,TRUE,"general";"via2",#N/A,TRUE,"general";"via3",#N/A,TRUE,"general"}</definedName>
    <definedName name="DFBNJ" localSheetId="25">{"via1",#N/A,TRUE,"general";"via2",#N/A,TRUE,"general";"via3",#N/A,TRUE,"general"}</definedName>
    <definedName name="DFBNJ" localSheetId="33">{"via1",#N/A,TRUE,"general";"via2",#N/A,TRUE,"general";"via3",#N/A,TRUE,"general"}</definedName>
    <definedName name="DFBNJ" localSheetId="34">{"via1",#N/A,TRUE,"general";"via2",#N/A,TRUE,"general";"via3",#N/A,TRUE,"general"}</definedName>
    <definedName name="DFBNJ">{"via1",#N/A,TRUE,"general";"via2",#N/A,TRUE,"general";"via3",#N/A,TRUE,"general"}</definedName>
    <definedName name="dfcvc">#REF!</definedName>
    <definedName name="dfdaa">#REF!</definedName>
    <definedName name="DFDF">#REF!</definedName>
    <definedName name="dfds" localSheetId="14">{"TAB1",#N/A,TRUE,"GENERAL";"TAB2",#N/A,TRUE,"GENERAL";"TAB3",#N/A,TRUE,"GENERAL";"TAB4",#N/A,TRUE,"GENERAL";"TAB5",#N/A,TRUE,"GENERAL"}</definedName>
    <definedName name="dfds" localSheetId="19">{"TAB1",#N/A,TRUE,"GENERAL";"TAB2",#N/A,TRUE,"GENERAL";"TAB3",#N/A,TRUE,"GENERAL";"TAB4",#N/A,TRUE,"GENERAL";"TAB5",#N/A,TRUE,"GENERAL"}</definedName>
    <definedName name="dfds" localSheetId="20">{"TAB1",#N/A,TRUE,"GENERAL";"TAB2",#N/A,TRUE,"GENERAL";"TAB3",#N/A,TRUE,"GENERAL";"TAB4",#N/A,TRUE,"GENERAL";"TAB5",#N/A,TRUE,"GENERAL"}</definedName>
    <definedName name="dfds" localSheetId="25">{"TAB1",#N/A,TRUE,"GENERAL";"TAB2",#N/A,TRUE,"GENERAL";"TAB3",#N/A,TRUE,"GENERAL";"TAB4",#N/A,TRUE,"GENERAL";"TAB5",#N/A,TRUE,"GENERAL"}</definedName>
    <definedName name="dfds" localSheetId="33">{"TAB1",#N/A,TRUE,"GENERAL";"TAB2",#N/A,TRUE,"GENERAL";"TAB3",#N/A,TRUE,"GENERAL";"TAB4",#N/A,TRUE,"GENERAL";"TAB5",#N/A,TRUE,"GENERAL"}</definedName>
    <definedName name="dfds" localSheetId="34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name="dfdsfi" localSheetId="14">{"via1",#N/A,TRUE,"general";"via2",#N/A,TRUE,"general";"via3",#N/A,TRUE,"general"}</definedName>
    <definedName name="dfdsfi" localSheetId="19">{"via1",#N/A,TRUE,"general";"via2",#N/A,TRUE,"general";"via3",#N/A,TRUE,"general"}</definedName>
    <definedName name="dfdsfi" localSheetId="20">{"via1",#N/A,TRUE,"general";"via2",#N/A,TRUE,"general";"via3",#N/A,TRUE,"general"}</definedName>
    <definedName name="dfdsfi" localSheetId="25">{"via1",#N/A,TRUE,"general";"via2",#N/A,TRUE,"general";"via3",#N/A,TRUE,"general"}</definedName>
    <definedName name="dfdsfi" localSheetId="33">{"via1",#N/A,TRUE,"general";"via2",#N/A,TRUE,"general";"via3",#N/A,TRUE,"general"}</definedName>
    <definedName name="dfdsfi" localSheetId="34">{"via1",#N/A,TRUE,"general";"via2",#N/A,TRUE,"general";"via3",#N/A,TRUE,"general"}</definedName>
    <definedName name="dfdsfi">{"via1",#N/A,TRUE,"general";"via2",#N/A,TRUE,"general";"via3",#N/A,TRUE,"general"}</definedName>
    <definedName name="dffffe" localSheetId="14">{"TAB1",#N/A,TRUE,"GENERAL";"TAB2",#N/A,TRUE,"GENERAL";"TAB3",#N/A,TRUE,"GENERAL";"TAB4",#N/A,TRUE,"GENERAL";"TAB5",#N/A,TRUE,"GENERAL"}</definedName>
    <definedName name="dffffe" localSheetId="19">{"TAB1",#N/A,TRUE,"GENERAL";"TAB2",#N/A,TRUE,"GENERAL";"TAB3",#N/A,TRUE,"GENERAL";"TAB4",#N/A,TRUE,"GENERAL";"TAB5",#N/A,TRUE,"GENERAL"}</definedName>
    <definedName name="dffffe" localSheetId="20">{"TAB1",#N/A,TRUE,"GENERAL";"TAB2",#N/A,TRUE,"GENERAL";"TAB3",#N/A,TRUE,"GENERAL";"TAB4",#N/A,TRUE,"GENERAL";"TAB5",#N/A,TRUE,"GENERAL"}</definedName>
    <definedName name="dffffe" localSheetId="25">{"TAB1",#N/A,TRUE,"GENERAL";"TAB2",#N/A,TRUE,"GENERAL";"TAB3",#N/A,TRUE,"GENERAL";"TAB4",#N/A,TRUE,"GENERAL";"TAB5",#N/A,TRUE,"GENERAL"}</definedName>
    <definedName name="dffffe" localSheetId="33">{"TAB1",#N/A,TRUE,"GENERAL";"TAB2",#N/A,TRUE,"GENERAL";"TAB3",#N/A,TRUE,"GENERAL";"TAB4",#N/A,TRUE,"GENERAL";"TAB5",#N/A,TRUE,"GENERAL"}</definedName>
    <definedName name="dffffe" localSheetId="34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name="DFG" localSheetId="14">{"via1",#N/A,TRUE,"general";"via2",#N/A,TRUE,"general";"via3",#N/A,TRUE,"general"}</definedName>
    <definedName name="DFG" localSheetId="19">{"via1",#N/A,TRUE,"general";"via2",#N/A,TRUE,"general";"via3",#N/A,TRUE,"general"}</definedName>
    <definedName name="DFG" localSheetId="20">{"via1",#N/A,TRUE,"general";"via2",#N/A,TRUE,"general";"via3",#N/A,TRUE,"general"}</definedName>
    <definedName name="DFG" localSheetId="25">{"via1",#N/A,TRUE,"general";"via2",#N/A,TRUE,"general";"via3",#N/A,TRUE,"general"}</definedName>
    <definedName name="DFG" localSheetId="33">{"via1",#N/A,TRUE,"general";"via2",#N/A,TRUE,"general";"via3",#N/A,TRUE,"general"}</definedName>
    <definedName name="DFG" localSheetId="34">{"via1",#N/A,TRUE,"general";"via2",#N/A,TRUE,"general";"via3",#N/A,TRUE,"general"}</definedName>
    <definedName name="DFG">{"via1",#N/A,TRUE,"general";"via2",#N/A,TRUE,"general";"via3",#N/A,TRUE,"general"}</definedName>
    <definedName name="DFGBHJ" localSheetId="14">{"via1",#N/A,TRUE,"general";"via2",#N/A,TRUE,"general";"via3",#N/A,TRUE,"general"}</definedName>
    <definedName name="DFGBHJ" localSheetId="19">{"via1",#N/A,TRUE,"general";"via2",#N/A,TRUE,"general";"via3",#N/A,TRUE,"general"}</definedName>
    <definedName name="DFGBHJ" localSheetId="20">{"via1",#N/A,TRUE,"general";"via2",#N/A,TRUE,"general";"via3",#N/A,TRUE,"general"}</definedName>
    <definedName name="DFGBHJ" localSheetId="25">{"via1",#N/A,TRUE,"general";"via2",#N/A,TRUE,"general";"via3",#N/A,TRUE,"general"}</definedName>
    <definedName name="DFGBHJ" localSheetId="33">{"via1",#N/A,TRUE,"general";"via2",#N/A,TRUE,"general";"via3",#N/A,TRUE,"general"}</definedName>
    <definedName name="DFGBHJ" localSheetId="34">{"via1",#N/A,TRUE,"general";"via2",#N/A,TRUE,"general";"via3",#N/A,TRUE,"general"}</definedName>
    <definedName name="DFGBHJ">{"via1",#N/A,TRUE,"general";"via2",#N/A,TRUE,"general";"via3",#N/A,TRUE,"general"}</definedName>
    <definedName name="DFGDFG" localSheetId="14">{"via1",#N/A,TRUE,"general";"via2",#N/A,TRUE,"general";"via3",#N/A,TRUE,"general"}</definedName>
    <definedName name="DFGDFG" localSheetId="19">{"via1",#N/A,TRUE,"general";"via2",#N/A,TRUE,"general";"via3",#N/A,TRUE,"general"}</definedName>
    <definedName name="DFGDFG" localSheetId="20">{"via1",#N/A,TRUE,"general";"via2",#N/A,TRUE,"general";"via3",#N/A,TRUE,"general"}</definedName>
    <definedName name="DFGDFG" localSheetId="25">{"via1",#N/A,TRUE,"general";"via2",#N/A,TRUE,"general";"via3",#N/A,TRUE,"general"}</definedName>
    <definedName name="DFGDFG" localSheetId="33">{"via1",#N/A,TRUE,"general";"via2",#N/A,TRUE,"general";"via3",#N/A,TRUE,"general"}</definedName>
    <definedName name="DFGDFG" localSheetId="34">{"via1",#N/A,TRUE,"general";"via2",#N/A,TRUE,"general";"via3",#N/A,TRUE,"general"}</definedName>
    <definedName name="DFGDFG">{"via1",#N/A,TRUE,"general";"via2",#N/A,TRUE,"general";"via3",#N/A,TRUE,"general"}</definedName>
    <definedName name="DFGDYYB" localSheetId="14">{"TAB1",#N/A,TRUE,"GENERAL";"TAB2",#N/A,TRUE,"GENERAL";"TAB3",#N/A,TRUE,"GENERAL";"TAB4",#N/A,TRUE,"GENERAL";"TAB5",#N/A,TRUE,"GENERAL"}</definedName>
    <definedName name="DFGDYYB" localSheetId="19">{"TAB1",#N/A,TRUE,"GENERAL";"TAB2",#N/A,TRUE,"GENERAL";"TAB3",#N/A,TRUE,"GENERAL";"TAB4",#N/A,TRUE,"GENERAL";"TAB5",#N/A,TRUE,"GENERAL"}</definedName>
    <definedName name="DFGDYYB" localSheetId="20">{"TAB1",#N/A,TRUE,"GENERAL";"TAB2",#N/A,TRUE,"GENERAL";"TAB3",#N/A,TRUE,"GENERAL";"TAB4",#N/A,TRUE,"GENERAL";"TAB5",#N/A,TRUE,"GENERAL"}</definedName>
    <definedName name="DFGDYYB" localSheetId="25">{"TAB1",#N/A,TRUE,"GENERAL";"TAB2",#N/A,TRUE,"GENERAL";"TAB3",#N/A,TRUE,"GENERAL";"TAB4",#N/A,TRUE,"GENERAL";"TAB5",#N/A,TRUE,"GENERAL"}</definedName>
    <definedName name="DFGDYYB" localSheetId="33">{"TAB1",#N/A,TRUE,"GENERAL";"TAB2",#N/A,TRUE,"GENERAL";"TAB3",#N/A,TRUE,"GENERAL";"TAB4",#N/A,TRUE,"GENERAL";"TAB5",#N/A,TRUE,"GENERAL"}</definedName>
    <definedName name="DFGDYYB" localSheetId="34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name="dfgf" localSheetId="14">{"via1",#N/A,TRUE,"general";"via2",#N/A,TRUE,"general";"via3",#N/A,TRUE,"general"}</definedName>
    <definedName name="dfgf" localSheetId="19">{"via1",#N/A,TRUE,"general";"via2",#N/A,TRUE,"general";"via3",#N/A,TRUE,"general"}</definedName>
    <definedName name="dfgf" localSheetId="20">{"via1",#N/A,TRUE,"general";"via2",#N/A,TRUE,"general";"via3",#N/A,TRUE,"general"}</definedName>
    <definedName name="dfgf" localSheetId="25">{"via1",#N/A,TRUE,"general";"via2",#N/A,TRUE,"general";"via3",#N/A,TRUE,"general"}</definedName>
    <definedName name="dfgf" localSheetId="33">{"via1",#N/A,TRUE,"general";"via2",#N/A,TRUE,"general";"via3",#N/A,TRUE,"general"}</definedName>
    <definedName name="dfgf" localSheetId="34">{"via1",#N/A,TRUE,"general";"via2",#N/A,TRUE,"general";"via3",#N/A,TRUE,"general"}</definedName>
    <definedName name="dfgf">{"via1",#N/A,TRUE,"general";"via2",#N/A,TRUE,"general";"via3",#N/A,TRUE,"general"}</definedName>
    <definedName name="DFGFBOP" localSheetId="14">{"TAB1",#N/A,TRUE,"GENERAL";"TAB2",#N/A,TRUE,"GENERAL";"TAB3",#N/A,TRUE,"GENERAL";"TAB4",#N/A,TRUE,"GENERAL";"TAB5",#N/A,TRUE,"GENERAL"}</definedName>
    <definedName name="DFGFBOP" localSheetId="19">{"TAB1",#N/A,TRUE,"GENERAL";"TAB2",#N/A,TRUE,"GENERAL";"TAB3",#N/A,TRUE,"GENERAL";"TAB4",#N/A,TRUE,"GENERAL";"TAB5",#N/A,TRUE,"GENERAL"}</definedName>
    <definedName name="DFGFBOP" localSheetId="20">{"TAB1",#N/A,TRUE,"GENERAL";"TAB2",#N/A,TRUE,"GENERAL";"TAB3",#N/A,TRUE,"GENERAL";"TAB4",#N/A,TRUE,"GENERAL";"TAB5",#N/A,TRUE,"GENERAL"}</definedName>
    <definedName name="DFGFBOP" localSheetId="25">{"TAB1",#N/A,TRUE,"GENERAL";"TAB2",#N/A,TRUE,"GENERAL";"TAB3",#N/A,TRUE,"GENERAL";"TAB4",#N/A,TRUE,"GENERAL";"TAB5",#N/A,TRUE,"GENERAL"}</definedName>
    <definedName name="DFGFBOP" localSheetId="33">{"TAB1",#N/A,TRUE,"GENERAL";"TAB2",#N/A,TRUE,"GENERAL";"TAB3",#N/A,TRUE,"GENERAL";"TAB4",#N/A,TRUE,"GENERAL";"TAB5",#N/A,TRUE,"GENERAL"}</definedName>
    <definedName name="DFGFBOP" localSheetId="34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name="DFGFDG" localSheetId="14">{"TAB1",#N/A,TRUE,"GENERAL";"TAB2",#N/A,TRUE,"GENERAL";"TAB3",#N/A,TRUE,"GENERAL";"TAB4",#N/A,TRUE,"GENERAL";"TAB5",#N/A,TRUE,"GENERAL"}</definedName>
    <definedName name="DFGFDG" localSheetId="19">{"TAB1",#N/A,TRUE,"GENERAL";"TAB2",#N/A,TRUE,"GENERAL";"TAB3",#N/A,TRUE,"GENERAL";"TAB4",#N/A,TRUE,"GENERAL";"TAB5",#N/A,TRUE,"GENERAL"}</definedName>
    <definedName name="DFGFDG" localSheetId="20">{"TAB1",#N/A,TRUE,"GENERAL";"TAB2",#N/A,TRUE,"GENERAL";"TAB3",#N/A,TRUE,"GENERAL";"TAB4",#N/A,TRUE,"GENERAL";"TAB5",#N/A,TRUE,"GENERAL"}</definedName>
    <definedName name="DFGFDG" localSheetId="25">{"TAB1",#N/A,TRUE,"GENERAL";"TAB2",#N/A,TRUE,"GENERAL";"TAB3",#N/A,TRUE,"GENERAL";"TAB4",#N/A,TRUE,"GENERAL";"TAB5",#N/A,TRUE,"GENERAL"}</definedName>
    <definedName name="DFGFDG" localSheetId="33">{"TAB1",#N/A,TRUE,"GENERAL";"TAB2",#N/A,TRUE,"GENERAL";"TAB3",#N/A,TRUE,"GENERAL";"TAB4",#N/A,TRUE,"GENERAL";"TAB5",#N/A,TRUE,"GENERAL"}</definedName>
    <definedName name="DFGFDG" localSheetId="34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 localSheetId="14">{"TAB1",#N/A,TRUE,"GENERAL";"TAB2",#N/A,TRUE,"GENERAL";"TAB3",#N/A,TRUE,"GENERAL";"TAB4",#N/A,TRUE,"GENERAL";"TAB5",#N/A,TRUE,"GENERAL"}</definedName>
    <definedName name="DFGV" localSheetId="19">{"TAB1",#N/A,TRUE,"GENERAL";"TAB2",#N/A,TRUE,"GENERAL";"TAB3",#N/A,TRUE,"GENERAL";"TAB4",#N/A,TRUE,"GENERAL";"TAB5",#N/A,TRUE,"GENERAL"}</definedName>
    <definedName name="DFGV" localSheetId="20">{"TAB1",#N/A,TRUE,"GENERAL";"TAB2",#N/A,TRUE,"GENERAL";"TAB3",#N/A,TRUE,"GENERAL";"TAB4",#N/A,TRUE,"GENERAL";"TAB5",#N/A,TRUE,"GENERAL"}</definedName>
    <definedName name="DFGV" localSheetId="25">{"TAB1",#N/A,TRUE,"GENERAL";"TAB2",#N/A,TRUE,"GENERAL";"TAB3",#N/A,TRUE,"GENERAL";"TAB4",#N/A,TRUE,"GENERAL";"TAB5",#N/A,TRUE,"GENERAL"}</definedName>
    <definedName name="DFGV" localSheetId="33">{"TAB1",#N/A,TRUE,"GENERAL";"TAB2",#N/A,TRUE,"GENERAL";"TAB3",#N/A,TRUE,"GENERAL";"TAB4",#N/A,TRUE,"GENERAL";"TAB5",#N/A,TRUE,"GENERAL"}</definedName>
    <definedName name="DFGV" localSheetId="34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 localSheetId="14">{"TAB1",#N/A,TRUE,"GENERAL";"TAB2",#N/A,TRUE,"GENERAL";"TAB3",#N/A,TRUE,"GENERAL";"TAB4",#N/A,TRUE,"GENERAL";"TAB5",#N/A,TRUE,"GENERAL"}</definedName>
    <definedName name="dfgypuj" localSheetId="19">{"TAB1",#N/A,TRUE,"GENERAL";"TAB2",#N/A,TRUE,"GENERAL";"TAB3",#N/A,TRUE,"GENERAL";"TAB4",#N/A,TRUE,"GENERAL";"TAB5",#N/A,TRUE,"GENERAL"}</definedName>
    <definedName name="dfgypuj" localSheetId="20">{"TAB1",#N/A,TRUE,"GENERAL";"TAB2",#N/A,TRUE,"GENERAL";"TAB3",#N/A,TRUE,"GENERAL";"TAB4",#N/A,TRUE,"GENERAL";"TAB5",#N/A,TRUE,"GENERAL"}</definedName>
    <definedName name="dfgypuj" localSheetId="25">{"TAB1",#N/A,TRUE,"GENERAL";"TAB2",#N/A,TRUE,"GENERAL";"TAB3",#N/A,TRUE,"GENERAL";"TAB4",#N/A,TRUE,"GENERAL";"TAB5",#N/A,TRUE,"GENERAL"}</definedName>
    <definedName name="dfgypuj" localSheetId="33">{"TAB1",#N/A,TRUE,"GENERAL";"TAB2",#N/A,TRUE,"GENERAL";"TAB3",#N/A,TRUE,"GENERAL";"TAB4",#N/A,TRUE,"GENERAL";"TAB5",#N/A,TRUE,"GENERAL"}</definedName>
    <definedName name="dfgypuj" localSheetId="34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 localSheetId="14">{"TAB1",#N/A,TRUE,"GENERAL";"TAB2",#N/A,TRUE,"GENERAL";"TAB3",#N/A,TRUE,"GENERAL";"TAB4",#N/A,TRUE,"GENERAL";"TAB5",#N/A,TRUE,"GENERAL"}</definedName>
    <definedName name="dfh" localSheetId="19">{"TAB1",#N/A,TRUE,"GENERAL";"TAB2",#N/A,TRUE,"GENERAL";"TAB3",#N/A,TRUE,"GENERAL";"TAB4",#N/A,TRUE,"GENERAL";"TAB5",#N/A,TRUE,"GENERAL"}</definedName>
    <definedName name="dfh" localSheetId="20">{"TAB1",#N/A,TRUE,"GENERAL";"TAB2",#N/A,TRUE,"GENERAL";"TAB3",#N/A,TRUE,"GENERAL";"TAB4",#N/A,TRUE,"GENERAL";"TAB5",#N/A,TRUE,"GENERAL"}</definedName>
    <definedName name="dfh" localSheetId="25">{"TAB1",#N/A,TRUE,"GENERAL";"TAB2",#N/A,TRUE,"GENERAL";"TAB3",#N/A,TRUE,"GENERAL";"TAB4",#N/A,TRUE,"GENERAL";"TAB5",#N/A,TRUE,"GENERAL"}</definedName>
    <definedName name="dfh" localSheetId="33">{"TAB1",#N/A,TRUE,"GENERAL";"TAB2",#N/A,TRUE,"GENERAL";"TAB3",#N/A,TRUE,"GENERAL";"TAB4",#N/A,TRUE,"GENERAL";"TAB5",#N/A,TRUE,"GENERAL"}</definedName>
    <definedName name="dfh" localSheetId="34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 localSheetId="14">{"via1",#N/A,TRUE,"general";"via2",#N/A,TRUE,"general";"via3",#N/A,TRUE,"general"}</definedName>
    <definedName name="dfhdr" localSheetId="19">{"via1",#N/A,TRUE,"general";"via2",#N/A,TRUE,"general";"via3",#N/A,TRUE,"general"}</definedName>
    <definedName name="dfhdr" localSheetId="20">{"via1",#N/A,TRUE,"general";"via2",#N/A,TRUE,"general";"via3",#N/A,TRUE,"general"}</definedName>
    <definedName name="dfhdr" localSheetId="25">{"via1",#N/A,TRUE,"general";"via2",#N/A,TRUE,"general";"via3",#N/A,TRUE,"general"}</definedName>
    <definedName name="dfhdr" localSheetId="33">{"via1",#N/A,TRUE,"general";"via2",#N/A,TRUE,"general";"via3",#N/A,TRUE,"general"}</definedName>
    <definedName name="dfhdr" localSheetId="34">{"via1",#N/A,TRUE,"general";"via2",#N/A,TRUE,"general";"via3",#N/A,TRUE,"general"}</definedName>
    <definedName name="dfhdr">{"via1",#N/A,TRUE,"general";"via2",#N/A,TRUE,"general";"via3",#N/A,TRUE,"general"}</definedName>
    <definedName name="DFHGDFHDFHDF">#REF!</definedName>
    <definedName name="dfhgh" localSheetId="14">{"via1",#N/A,TRUE,"general";"via2",#N/A,TRUE,"general";"via3",#N/A,TRUE,"general"}</definedName>
    <definedName name="dfhgh" localSheetId="19">{"via1",#N/A,TRUE,"general";"via2",#N/A,TRUE,"general";"via3",#N/A,TRUE,"general"}</definedName>
    <definedName name="dfhgh" localSheetId="20">{"via1",#N/A,TRUE,"general";"via2",#N/A,TRUE,"general";"via3",#N/A,TRUE,"general"}</definedName>
    <definedName name="dfhgh" localSheetId="25">{"via1",#N/A,TRUE,"general";"via2",#N/A,TRUE,"general";"via3",#N/A,TRUE,"general"}</definedName>
    <definedName name="dfhgh" localSheetId="33">{"via1",#N/A,TRUE,"general";"via2",#N/A,TRUE,"general";"via3",#N/A,TRUE,"general"}</definedName>
    <definedName name="dfhgh" localSheetId="34">{"via1",#N/A,TRUE,"general";"via2",#N/A,TRUE,"general";"via3",#N/A,TRUE,"general"}</definedName>
    <definedName name="dfhgh">{"via1",#N/A,TRUE,"general";"via2",#N/A,TRUE,"general";"via3",#N/A,TRUE,"general"}</definedName>
    <definedName name="dfj" localSheetId="14">{"via1",#N/A,TRUE,"general";"via2",#N/A,TRUE,"general";"via3",#N/A,TRUE,"general"}</definedName>
    <definedName name="dfj" localSheetId="19">{"via1",#N/A,TRUE,"general";"via2",#N/A,TRUE,"general";"via3",#N/A,TRUE,"general"}</definedName>
    <definedName name="dfj" localSheetId="20">{"via1",#N/A,TRUE,"general";"via2",#N/A,TRUE,"general";"via3",#N/A,TRUE,"general"}</definedName>
    <definedName name="dfj" localSheetId="25">{"via1",#N/A,TRUE,"general";"via2",#N/A,TRUE,"general";"via3",#N/A,TRUE,"general"}</definedName>
    <definedName name="dfj" localSheetId="33">{"via1",#N/A,TRUE,"general";"via2",#N/A,TRUE,"general";"via3",#N/A,TRUE,"general"}</definedName>
    <definedName name="dfj" localSheetId="34">{"via1",#N/A,TRUE,"general";"via2",#N/A,TRUE,"general";"via3",#N/A,TRUE,"general"}</definedName>
    <definedName name="dfj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4">{"via1",#N/A,TRUE,"general";"via2",#N/A,TRUE,"general";"via3",#N/A,TRUE,"general"}</definedName>
    <definedName name="DFRFRF" localSheetId="19">{"via1",#N/A,TRUE,"general";"via2",#N/A,TRUE,"general";"via3",#N/A,TRUE,"general"}</definedName>
    <definedName name="DFRFRF" localSheetId="20">{"via1",#N/A,TRUE,"general";"via2",#N/A,TRUE,"general";"via3",#N/A,TRUE,"general"}</definedName>
    <definedName name="DFRFRF" localSheetId="25">{"via1",#N/A,TRUE,"general";"via2",#N/A,TRUE,"general";"via3",#N/A,TRUE,"general"}</definedName>
    <definedName name="DFRFRF" localSheetId="33">{"via1",#N/A,TRUE,"general";"via2",#N/A,TRUE,"general";"via3",#N/A,TRUE,"general"}</definedName>
    <definedName name="DFRFRF" localSheetId="34">{"via1",#N/A,TRUE,"general";"via2",#N/A,TRUE,"general";"via3",#N/A,TRUE,"general"}</definedName>
    <definedName name="DFRFRF">{"via1",#N/A,TRUE,"general";"via2",#N/A,TRUE,"general";"via3",#N/A,TRUE,"general"}</definedName>
    <definedName name="DFSDRGFERG">#REF!</definedName>
    <definedName name="DFVUI" localSheetId="14">{"via1",#N/A,TRUE,"general";"via2",#N/A,TRUE,"general";"via3",#N/A,TRUE,"general"}</definedName>
    <definedName name="DFVUI" localSheetId="19">{"via1",#N/A,TRUE,"general";"via2",#N/A,TRUE,"general";"via3",#N/A,TRUE,"general"}</definedName>
    <definedName name="DFVUI" localSheetId="20">{"via1",#N/A,TRUE,"general";"via2",#N/A,TRUE,"general";"via3",#N/A,TRUE,"general"}</definedName>
    <definedName name="DFVUI" localSheetId="25">{"via1",#N/A,TRUE,"general";"via2",#N/A,TRUE,"general";"via3",#N/A,TRUE,"general"}</definedName>
    <definedName name="DFVUI" localSheetId="33">{"via1",#N/A,TRUE,"general";"via2",#N/A,TRUE,"general";"via3",#N/A,TRUE,"general"}</definedName>
    <definedName name="DFVUI" localSheetId="34">{"via1",#N/A,TRUE,"general";"via2",#N/A,TRUE,"general";"via3",#N/A,TRUE,"general"}</definedName>
    <definedName name="DFVUI">{"via1",#N/A,TRUE,"general";"via2",#N/A,TRUE,"general";"via3",#N/A,TRUE,"general"}</definedName>
    <definedName name="dg" localSheetId="14">{"via1",#N/A,TRUE,"general";"via2",#N/A,TRUE,"general";"via3",#N/A,TRUE,"general"}</definedName>
    <definedName name="dg" localSheetId="19">{"via1",#N/A,TRUE,"general";"via2",#N/A,TRUE,"general";"via3",#N/A,TRUE,"general"}</definedName>
    <definedName name="dg" localSheetId="20">{"via1",#N/A,TRUE,"general";"via2",#N/A,TRUE,"general";"via3",#N/A,TRUE,"general"}</definedName>
    <definedName name="dg" localSheetId="25">{"via1",#N/A,TRUE,"general";"via2",#N/A,TRUE,"general";"via3",#N/A,TRUE,"general"}</definedName>
    <definedName name="dg" localSheetId="33">{"via1",#N/A,TRUE,"general";"via2",#N/A,TRUE,"general";"via3",#N/A,TRUE,"general"}</definedName>
    <definedName name="dg" localSheetId="34">{"via1",#N/A,TRUE,"general";"via2",#N/A,TRUE,"general";"via3",#N/A,TRUE,"general"}</definedName>
    <definedName name="dg">{"via1",#N/A,TRUE,"general";"via2",#N/A,TRUE,"general";"via3",#N/A,TRUE,"general"}</definedName>
    <definedName name="dgdgr" localSheetId="14">{"via1",#N/A,TRUE,"general";"via2",#N/A,TRUE,"general";"via3",#N/A,TRUE,"general"}</definedName>
    <definedName name="dgdgr" localSheetId="19">{"via1",#N/A,TRUE,"general";"via2",#N/A,TRUE,"general";"via3",#N/A,TRUE,"general"}</definedName>
    <definedName name="dgdgr" localSheetId="20">{"via1",#N/A,TRUE,"general";"via2",#N/A,TRUE,"general";"via3",#N/A,TRUE,"general"}</definedName>
    <definedName name="dgdgr" localSheetId="25">{"via1",#N/A,TRUE,"general";"via2",#N/A,TRUE,"general";"via3",#N/A,TRUE,"general"}</definedName>
    <definedName name="dgdgr" localSheetId="33">{"via1",#N/A,TRUE,"general";"via2",#N/A,TRUE,"general";"via3",#N/A,TRUE,"general"}</definedName>
    <definedName name="dgdgr" localSheetId="34">{"via1",#N/A,TRUE,"general";"via2",#N/A,TRUE,"general";"via3",#N/A,TRUE,"general"}</definedName>
    <definedName name="dgdgr">{"via1",#N/A,TRUE,"general";"via2",#N/A,TRUE,"general";"via3",#N/A,TRUE,"general"}</definedName>
    <definedName name="dgfd" localSheetId="14">{"TAB1",#N/A,TRUE,"GENERAL";"TAB2",#N/A,TRUE,"GENERAL";"TAB3",#N/A,TRUE,"GENERAL";"TAB4",#N/A,TRUE,"GENERAL";"TAB5",#N/A,TRUE,"GENERAL"}</definedName>
    <definedName name="dgfd" localSheetId="19">{"TAB1",#N/A,TRUE,"GENERAL";"TAB2",#N/A,TRUE,"GENERAL";"TAB3",#N/A,TRUE,"GENERAL";"TAB4",#N/A,TRUE,"GENERAL";"TAB5",#N/A,TRUE,"GENERAL"}</definedName>
    <definedName name="dgfd" localSheetId="20">{"TAB1",#N/A,TRUE,"GENERAL";"TAB2",#N/A,TRUE,"GENERAL";"TAB3",#N/A,TRUE,"GENERAL";"TAB4",#N/A,TRUE,"GENERAL";"TAB5",#N/A,TRUE,"GENERAL"}</definedName>
    <definedName name="dgfd" localSheetId="25">{"TAB1",#N/A,TRUE,"GENERAL";"TAB2",#N/A,TRUE,"GENERAL";"TAB3",#N/A,TRUE,"GENERAL";"TAB4",#N/A,TRUE,"GENERAL";"TAB5",#N/A,TRUE,"GENERAL"}</definedName>
    <definedName name="dgfd" localSheetId="33">{"TAB1",#N/A,TRUE,"GENERAL";"TAB2",#N/A,TRUE,"GENERAL";"TAB3",#N/A,TRUE,"GENERAL";"TAB4",#N/A,TRUE,"GENERAL";"TAB5",#N/A,TRUE,"GENERAL"}</definedName>
    <definedName name="dgfd" localSheetId="34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name="DGFDFVSDF" localSheetId="14">{"via1",#N/A,TRUE,"general";"via2",#N/A,TRUE,"general";"via3",#N/A,TRUE,"general"}</definedName>
    <definedName name="DGFDFVSDF" localSheetId="19">{"via1",#N/A,TRUE,"general";"via2",#N/A,TRUE,"general";"via3",#N/A,TRUE,"general"}</definedName>
    <definedName name="DGFDFVSDF" localSheetId="20">{"via1",#N/A,TRUE,"general";"via2",#N/A,TRUE,"general";"via3",#N/A,TRUE,"general"}</definedName>
    <definedName name="DGFDFVSDF" localSheetId="25">{"via1",#N/A,TRUE,"general";"via2",#N/A,TRUE,"general";"via3",#N/A,TRUE,"general"}</definedName>
    <definedName name="DGFDFVSDF" localSheetId="33">{"via1",#N/A,TRUE,"general";"via2",#N/A,TRUE,"general";"via3",#N/A,TRUE,"general"}</definedName>
    <definedName name="DGFDFVSDF" localSheetId="34">{"via1",#N/A,TRUE,"general";"via2",#N/A,TRUE,"general";"via3",#N/A,TRUE,"general"}</definedName>
    <definedName name="DGFDFVSDF">{"via1",#N/A,TRUE,"general";"via2",#N/A,TRUE,"general";"via3",#N/A,TRUE,"general"}</definedName>
    <definedName name="dgfdg" localSheetId="14">{"via1",#N/A,TRUE,"general";"via2",#N/A,TRUE,"general";"via3",#N/A,TRUE,"general"}</definedName>
    <definedName name="dgfdg" localSheetId="19">{"via1",#N/A,TRUE,"general";"via2",#N/A,TRUE,"general";"via3",#N/A,TRUE,"general"}</definedName>
    <definedName name="dgfdg" localSheetId="20">{"via1",#N/A,TRUE,"general";"via2",#N/A,TRUE,"general";"via3",#N/A,TRUE,"general"}</definedName>
    <definedName name="dgfdg" localSheetId="25">{"via1",#N/A,TRUE,"general";"via2",#N/A,TRUE,"general";"via3",#N/A,TRUE,"general"}</definedName>
    <definedName name="dgfdg" localSheetId="33">{"via1",#N/A,TRUE,"general";"via2",#N/A,TRUE,"general";"via3",#N/A,TRUE,"general"}</definedName>
    <definedName name="dgfdg" localSheetId="34">{"via1",#N/A,TRUE,"general";"via2",#N/A,TRUE,"general";"via3",#N/A,TRUE,"general"}</definedName>
    <definedName name="dgfdg">{"via1",#N/A,TRUE,"general";"via2",#N/A,TRUE,"general";"via3",#N/A,TRUE,"general"}</definedName>
    <definedName name="DGFG" localSheetId="14">{"via1",#N/A,TRUE,"general";"via2",#N/A,TRUE,"general";"via3",#N/A,TRUE,"general"}</definedName>
    <definedName name="DGFG" localSheetId="19">{"via1",#N/A,TRUE,"general";"via2",#N/A,TRUE,"general";"via3",#N/A,TRUE,"general"}</definedName>
    <definedName name="DGFG" localSheetId="20">{"via1",#N/A,TRUE,"general";"via2",#N/A,TRUE,"general";"via3",#N/A,TRUE,"general"}</definedName>
    <definedName name="DGFG" localSheetId="25">{"via1",#N/A,TRUE,"general";"via2",#N/A,TRUE,"general";"via3",#N/A,TRUE,"general"}</definedName>
    <definedName name="DGFG" localSheetId="33">{"via1",#N/A,TRUE,"general";"via2",#N/A,TRUE,"general";"via3",#N/A,TRUE,"general"}</definedName>
    <definedName name="DGFG" localSheetId="34">{"via1",#N/A,TRUE,"general";"via2",#N/A,TRUE,"general";"via3",#N/A,TRUE,"general"}</definedName>
    <definedName name="DGFG">{"via1",#N/A,TRUE,"general";"via2",#N/A,TRUE,"general";"via3",#N/A,TRUE,"general"}</definedName>
    <definedName name="dgfsado" localSheetId="14">{"TAB1",#N/A,TRUE,"GENERAL";"TAB2",#N/A,TRUE,"GENERAL";"TAB3",#N/A,TRUE,"GENERAL";"TAB4",#N/A,TRUE,"GENERAL";"TAB5",#N/A,TRUE,"GENERAL"}</definedName>
    <definedName name="dgfsado" localSheetId="19">{"TAB1",#N/A,TRUE,"GENERAL";"TAB2",#N/A,TRUE,"GENERAL";"TAB3",#N/A,TRUE,"GENERAL";"TAB4",#N/A,TRUE,"GENERAL";"TAB5",#N/A,TRUE,"GENERAL"}</definedName>
    <definedName name="dgfsado" localSheetId="20">{"TAB1",#N/A,TRUE,"GENERAL";"TAB2",#N/A,TRUE,"GENERAL";"TAB3",#N/A,TRUE,"GENERAL";"TAB4",#N/A,TRUE,"GENERAL";"TAB5",#N/A,TRUE,"GENERAL"}</definedName>
    <definedName name="dgfsado" localSheetId="25">{"TAB1",#N/A,TRUE,"GENERAL";"TAB2",#N/A,TRUE,"GENERAL";"TAB3",#N/A,TRUE,"GENERAL";"TAB4",#N/A,TRUE,"GENERAL";"TAB5",#N/A,TRUE,"GENERAL"}</definedName>
    <definedName name="dgfsado" localSheetId="33">{"TAB1",#N/A,TRUE,"GENERAL";"TAB2",#N/A,TRUE,"GENERAL";"TAB3",#N/A,TRUE,"GENERAL";"TAB4",#N/A,TRUE,"GENERAL";"TAB5",#N/A,TRUE,"GENERAL"}</definedName>
    <definedName name="dgfsado" localSheetId="34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4">{"TAB1",#N/A,TRUE,"GENERAL";"TAB2",#N/A,TRUE,"GENERAL";"TAB3",#N/A,TRUE,"GENERAL";"TAB4",#N/A,TRUE,"GENERAL";"TAB5",#N/A,TRUE,"GENERAL"}</definedName>
    <definedName name="dgrdeb" localSheetId="19">{"TAB1",#N/A,TRUE,"GENERAL";"TAB2",#N/A,TRUE,"GENERAL";"TAB3",#N/A,TRUE,"GENERAL";"TAB4",#N/A,TRUE,"GENERAL";"TAB5",#N/A,TRUE,"GENERAL"}</definedName>
    <definedName name="dgrdeb" localSheetId="20">{"TAB1",#N/A,TRUE,"GENERAL";"TAB2",#N/A,TRUE,"GENERAL";"TAB3",#N/A,TRUE,"GENERAL";"TAB4",#N/A,TRUE,"GENERAL";"TAB5",#N/A,TRUE,"GENERAL"}</definedName>
    <definedName name="dgrdeb" localSheetId="25">{"TAB1",#N/A,TRUE,"GENERAL";"TAB2",#N/A,TRUE,"GENERAL";"TAB3",#N/A,TRUE,"GENERAL";"TAB4",#N/A,TRUE,"GENERAL";"TAB5",#N/A,TRUE,"GENERAL"}</definedName>
    <definedName name="dgrdeb" localSheetId="33">{"TAB1",#N/A,TRUE,"GENERAL";"TAB2",#N/A,TRUE,"GENERAL";"TAB3",#N/A,TRUE,"GENERAL";"TAB4",#N/A,TRUE,"GENERAL";"TAB5",#N/A,TRUE,"GENERAL"}</definedName>
    <definedName name="dgrdeb" localSheetId="34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 localSheetId="14">{"via1",#N/A,TRUE,"general";"via2",#N/A,TRUE,"general";"via3",#N/A,TRUE,"general"}</definedName>
    <definedName name="dgreg" localSheetId="19">{"via1",#N/A,TRUE,"general";"via2",#N/A,TRUE,"general";"via3",#N/A,TRUE,"general"}</definedName>
    <definedName name="dgreg" localSheetId="20">{"via1",#N/A,TRUE,"general";"via2",#N/A,TRUE,"general";"via3",#N/A,TRUE,"general"}</definedName>
    <definedName name="dgreg" localSheetId="25">{"via1",#N/A,TRUE,"general";"via2",#N/A,TRUE,"general";"via3",#N/A,TRUE,"general"}</definedName>
    <definedName name="dgreg" localSheetId="33">{"via1",#N/A,TRUE,"general";"via2",#N/A,TRUE,"general";"via3",#N/A,TRUE,"general"}</definedName>
    <definedName name="dgreg" localSheetId="34">{"via1",#N/A,TRUE,"general";"via2",#N/A,TRUE,"general";"via3",#N/A,TRUE,"general"}</definedName>
    <definedName name="dgreg">{"via1",#N/A,TRUE,"general";"via2",#N/A,TRUE,"general";"via3",#N/A,TRUE,"general"}</definedName>
    <definedName name="dgsdggh">#REF!</definedName>
    <definedName name="DH" localSheetId="14">{"via1",#N/A,TRUE,"general";"via2",#N/A,TRUE,"general";"via3",#N/A,TRUE,"general"}</definedName>
    <definedName name="DH" localSheetId="19">{"via1",#N/A,TRUE,"general";"via2",#N/A,TRUE,"general";"via3",#N/A,TRUE,"general"}</definedName>
    <definedName name="DH" localSheetId="20">{"via1",#N/A,TRUE,"general";"via2",#N/A,TRUE,"general";"via3",#N/A,TRUE,"general"}</definedName>
    <definedName name="DH" localSheetId="25">{"via1",#N/A,TRUE,"general";"via2",#N/A,TRUE,"general";"via3",#N/A,TRUE,"general"}</definedName>
    <definedName name="DH" localSheetId="33">{"via1",#N/A,TRUE,"general";"via2",#N/A,TRUE,"general";"via3",#N/A,TRUE,"general"}</definedName>
    <definedName name="DH" localSheetId="34">{"via1",#N/A,TRUE,"general";"via2",#N/A,TRUE,"general";"via3",#N/A,TRUE,"general"}</definedName>
    <definedName name="DH">{"via1",#N/A,TRUE,"general";"via2",#N/A,TRUE,"general";"via3",#N/A,TRUE,"general"}</definedName>
    <definedName name="dhdth" localSheetId="14">{"TAB1",#N/A,TRUE,"GENERAL";"TAB2",#N/A,TRUE,"GENERAL";"TAB3",#N/A,TRUE,"GENERAL";"TAB4",#N/A,TRUE,"GENERAL";"TAB5",#N/A,TRUE,"GENERAL"}</definedName>
    <definedName name="dhdth" localSheetId="19">{"TAB1",#N/A,TRUE,"GENERAL";"TAB2",#N/A,TRUE,"GENERAL";"TAB3",#N/A,TRUE,"GENERAL";"TAB4",#N/A,TRUE,"GENERAL";"TAB5",#N/A,TRUE,"GENERAL"}</definedName>
    <definedName name="dhdth" localSheetId="20">{"TAB1",#N/A,TRUE,"GENERAL";"TAB2",#N/A,TRUE,"GENERAL";"TAB3",#N/A,TRUE,"GENERAL";"TAB4",#N/A,TRUE,"GENERAL";"TAB5",#N/A,TRUE,"GENERAL"}</definedName>
    <definedName name="dhdth" localSheetId="25">{"TAB1",#N/A,TRUE,"GENERAL";"TAB2",#N/A,TRUE,"GENERAL";"TAB3",#N/A,TRUE,"GENERAL";"TAB4",#N/A,TRUE,"GENERAL";"TAB5",#N/A,TRUE,"GENERAL"}</definedName>
    <definedName name="dhdth" localSheetId="33">{"TAB1",#N/A,TRUE,"GENERAL";"TAB2",#N/A,TRUE,"GENERAL";"TAB3",#N/A,TRUE,"GENERAL";"TAB4",#N/A,TRUE,"GENERAL";"TAB5",#N/A,TRUE,"GENERAL"}</definedName>
    <definedName name="dhdth" localSheetId="34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name="dhgh" localSheetId="14">{"via1",#N/A,TRUE,"general";"via2",#N/A,TRUE,"general";"via3",#N/A,TRUE,"general"}</definedName>
    <definedName name="dhgh" localSheetId="19">{"via1",#N/A,TRUE,"general";"via2",#N/A,TRUE,"general";"via3",#N/A,TRUE,"general"}</definedName>
    <definedName name="dhgh" localSheetId="20">{"via1",#N/A,TRUE,"general";"via2",#N/A,TRUE,"general";"via3",#N/A,TRUE,"general"}</definedName>
    <definedName name="dhgh" localSheetId="25">{"via1",#N/A,TRUE,"general";"via2",#N/A,TRUE,"general";"via3",#N/A,TRUE,"general"}</definedName>
    <definedName name="dhgh" localSheetId="33">{"via1",#N/A,TRUE,"general";"via2",#N/A,TRUE,"general";"via3",#N/A,TRUE,"general"}</definedName>
    <definedName name="dhgh" localSheetId="34">{"via1",#N/A,TRUE,"general";"via2",#N/A,TRUE,"general";"via3",#N/A,TRUE,"general"}</definedName>
    <definedName name="dhgh">{"via1",#N/A,TRUE,"general";"via2",#N/A,TRUE,"general";"via3",#N/A,TRUE,"general"}</definedName>
    <definedName name="di">#REF!</definedName>
    <definedName name="DIA">#REF!</definedName>
    <definedName name="dia24hr">#REF!</definedName>
    <definedName name="DIAGRAMA">#REF!</definedName>
    <definedName name="Diámetro">#REF!</definedName>
    <definedName name="diámetroft">#REF!</definedName>
    <definedName name="diametros">#REF!</definedName>
    <definedName name="diamm">#REF!</definedName>
    <definedName name="Diario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C">#REF!</definedName>
    <definedName name="dic00">#REF!</definedName>
    <definedName name="diego">#REF!</definedName>
    <definedName name="diego1">#REF!</definedName>
    <definedName name="DifConsultoriaFM">#REF!</definedName>
    <definedName name="diferencia" localSheetId="14">#REF!,#REF!,#REF!,#REF!,#REF!,#REF!,#REF!,#REF!,#REF!,#REF!</definedName>
    <definedName name="diferencia" localSheetId="19">#REF!,#REF!,#REF!,#REF!,#REF!,#REF!,#REF!,#REF!,#REF!,#REF!</definedName>
    <definedName name="diferencia" localSheetId="20">#REF!,#REF!,#REF!,#REF!,#REF!,#REF!,#REF!,#REF!,#REF!,#REF!</definedName>
    <definedName name="diferencia" localSheetId="33">#REF!,#REF!,#REF!,#REF!,#REF!,#REF!,#REF!,#REF!,#REF!,#REF!</definedName>
    <definedName name="diferencia" localSheetId="34">#REF!,#REF!,#REF!,#REF!,#REF!,#REF!,#REF!,#REF!,#REF!,#REF!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na">#REF!</definedName>
    <definedName name="DINTELES">#REF!</definedName>
    <definedName name="DIOGE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STRIBUCION">#REF!</definedName>
    <definedName name="distrital">#REF!</definedName>
    <definedName name="div_pay">#REF!</definedName>
    <definedName name="dj">#REF!</definedName>
    <definedName name="djdytj" localSheetId="14">{"TAB1",#N/A,TRUE,"GENERAL";"TAB2",#N/A,TRUE,"GENERAL";"TAB3",#N/A,TRUE,"GENERAL";"TAB4",#N/A,TRUE,"GENERAL";"TAB5",#N/A,TRUE,"GENERAL"}</definedName>
    <definedName name="djdytj" localSheetId="19">{"TAB1",#N/A,TRUE,"GENERAL";"TAB2",#N/A,TRUE,"GENERAL";"TAB3",#N/A,TRUE,"GENERAL";"TAB4",#N/A,TRUE,"GENERAL";"TAB5",#N/A,TRUE,"GENERAL"}</definedName>
    <definedName name="djdytj" localSheetId="20">{"TAB1",#N/A,TRUE,"GENERAL";"TAB2",#N/A,TRUE,"GENERAL";"TAB3",#N/A,TRUE,"GENERAL";"TAB4",#N/A,TRUE,"GENERAL";"TAB5",#N/A,TRUE,"GENERAL"}</definedName>
    <definedName name="djdytj" localSheetId="25">{"TAB1",#N/A,TRUE,"GENERAL";"TAB2",#N/A,TRUE,"GENERAL";"TAB3",#N/A,TRUE,"GENERAL";"TAB4",#N/A,TRUE,"GENERAL";"TAB5",#N/A,TRUE,"GENERAL"}</definedName>
    <definedName name="djdytj" localSheetId="33">{"TAB1",#N/A,TRUE,"GENERAL";"TAB2",#N/A,TRUE,"GENERAL";"TAB3",#N/A,TRUE,"GENERAL";"TAB4",#N/A,TRUE,"GENERAL";"TAB5",#N/A,TRUE,"GENERAL"}</definedName>
    <definedName name="djdytj" localSheetId="34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MxUS">#REF!</definedName>
    <definedName name="DNS">#REF!</definedName>
    <definedName name="do">#REF!</definedName>
    <definedName name="Documentstatus">#REF!</definedName>
    <definedName name="Documentstatus1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OTACIÓN">#REF!</definedName>
    <definedName name="Dp">#REF!</definedName>
    <definedName name="DPCABB">#REF!</definedName>
    <definedName name="DPI">#REF!</definedName>
    <definedName name="DPI1_1">#REF!</definedName>
    <definedName name="DPI1_1_1">#REF!</definedName>
    <definedName name="DPTO1">#REF!</definedName>
    <definedName name="Dptos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enaje06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localSheetId="14">{"via1",#N/A,TRUE,"general";"via2",#N/A,TRUE,"general";"via3",#N/A,TRUE,"general"}</definedName>
    <definedName name="dry" localSheetId="19">{"via1",#N/A,TRUE,"general";"via2",#N/A,TRUE,"general";"via3",#N/A,TRUE,"general"}</definedName>
    <definedName name="dry" localSheetId="20">{"via1",#N/A,TRUE,"general";"via2",#N/A,TRUE,"general";"via3",#N/A,TRUE,"general"}</definedName>
    <definedName name="dry" localSheetId="25">{"via1",#N/A,TRUE,"general";"via2",#N/A,TRUE,"general";"via3",#N/A,TRUE,"general"}</definedName>
    <definedName name="dry" localSheetId="33">{"via1",#N/A,TRUE,"general";"via2",#N/A,TRUE,"general";"via3",#N/A,TRUE,"general"}</definedName>
    <definedName name="dry" localSheetId="34">{"via1",#N/A,TRUE,"general";"via2",#N/A,TRUE,"general";"via3",#N/A,TRUE,"general"}</definedName>
    <definedName name="dry">{"via1",#N/A,TRUE,"general";"via2",#N/A,TRUE,"general";"via3",#N/A,TRUE,"general"}</definedName>
    <definedName name="DS">#REF!</definedName>
    <definedName name="DSA">#REF!</definedName>
    <definedName name="DSAD" localSheetId="14">{"via1",#N/A,TRUE,"general";"via2",#N/A,TRUE,"general";"via3",#N/A,TRUE,"general"}</definedName>
    <definedName name="DSAD" localSheetId="19">{"via1",#N/A,TRUE,"general";"via2",#N/A,TRUE,"general";"via3",#N/A,TRUE,"general"}</definedName>
    <definedName name="DSAD" localSheetId="20">{"via1",#N/A,TRUE,"general";"via2",#N/A,TRUE,"general";"via3",#N/A,TRUE,"general"}</definedName>
    <definedName name="DSAD" localSheetId="25">{"via1",#N/A,TRUE,"general";"via2",#N/A,TRUE,"general";"via3",#N/A,TRUE,"general"}</definedName>
    <definedName name="DSAD" localSheetId="33">{"via1",#N/A,TRUE,"general";"via2",#N/A,TRUE,"general";"via3",#N/A,TRUE,"general"}</definedName>
    <definedName name="DSAD" localSheetId="34">{"via1",#N/A,TRUE,"general";"via2",#N/A,TRUE,"general";"via3",#N/A,TRUE,"general"}</definedName>
    <definedName name="DSAD">{"via1",#N/A,TRUE,"general";"via2",#N/A,TRUE,"general";"via3",#N/A,TRUE,"general"}</definedName>
    <definedName name="dsadfp" localSheetId="14">{"TAB1",#N/A,TRUE,"GENERAL";"TAB2",#N/A,TRUE,"GENERAL";"TAB3",#N/A,TRUE,"GENERAL";"TAB4",#N/A,TRUE,"GENERAL";"TAB5",#N/A,TRUE,"GENERAL"}</definedName>
    <definedName name="dsadfp" localSheetId="19">{"TAB1",#N/A,TRUE,"GENERAL";"TAB2",#N/A,TRUE,"GENERAL";"TAB3",#N/A,TRUE,"GENERAL";"TAB4",#N/A,TRUE,"GENERAL";"TAB5",#N/A,TRUE,"GENERAL"}</definedName>
    <definedName name="dsadfp" localSheetId="20">{"TAB1",#N/A,TRUE,"GENERAL";"TAB2",#N/A,TRUE,"GENERAL";"TAB3",#N/A,TRUE,"GENERAL";"TAB4",#N/A,TRUE,"GENERAL";"TAB5",#N/A,TRUE,"GENERAL"}</definedName>
    <definedName name="dsadfp" localSheetId="25">{"TAB1",#N/A,TRUE,"GENERAL";"TAB2",#N/A,TRUE,"GENERAL";"TAB3",#N/A,TRUE,"GENERAL";"TAB4",#N/A,TRUE,"GENERAL";"TAB5",#N/A,TRUE,"GENERAL"}</definedName>
    <definedName name="dsadfp" localSheetId="33">{"TAB1",#N/A,TRUE,"GENERAL";"TAB2",#N/A,TRUE,"GENERAL";"TAB3",#N/A,TRUE,"GENERAL";"TAB4",#N/A,TRUE,"GENERAL";"TAB5",#N/A,TRUE,"GENERAL"}</definedName>
    <definedName name="dsadfp" localSheetId="34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14">{"via1",#N/A,TRUE,"general";"via2",#N/A,TRUE,"general";"via3",#N/A,TRUE,"general"}</definedName>
    <definedName name="DSD" localSheetId="19">{"via1",#N/A,TRUE,"general";"via2",#N/A,TRUE,"general";"via3",#N/A,TRUE,"general"}</definedName>
    <definedName name="DSD" localSheetId="20">{"via1",#N/A,TRUE,"general";"via2",#N/A,TRUE,"general";"via3",#N/A,TRUE,"general"}</definedName>
    <definedName name="DSD" localSheetId="25">{"via1",#N/A,TRUE,"general";"via2",#N/A,TRUE,"general";"via3",#N/A,TRUE,"general"}</definedName>
    <definedName name="DSD" localSheetId="33">{"via1",#N/A,TRUE,"general";"via2",#N/A,TRUE,"general";"via3",#N/A,TRUE,"general"}</definedName>
    <definedName name="DSD" localSheetId="34">{"via1",#N/A,TRUE,"general";"via2",#N/A,TRUE,"general";"via3",#N/A,TRUE,"general"}</definedName>
    <definedName name="DSD">{"via1",#N/A,TRUE,"general";"via2",#N/A,TRUE,"general";"via3",#N/A,TRUE,"general"}</definedName>
    <definedName name="dsdads4" localSheetId="14">{"TAB1",#N/A,TRUE,"GENERAL";"TAB2",#N/A,TRUE,"GENERAL";"TAB3",#N/A,TRUE,"GENERAL";"TAB4",#N/A,TRUE,"GENERAL";"TAB5",#N/A,TRUE,"GENERAL"}</definedName>
    <definedName name="dsdads4" localSheetId="19">{"TAB1",#N/A,TRUE,"GENERAL";"TAB2",#N/A,TRUE,"GENERAL";"TAB3",#N/A,TRUE,"GENERAL";"TAB4",#N/A,TRUE,"GENERAL";"TAB5",#N/A,TRUE,"GENERAL"}</definedName>
    <definedName name="dsdads4" localSheetId="20">{"TAB1",#N/A,TRUE,"GENERAL";"TAB2",#N/A,TRUE,"GENERAL";"TAB3",#N/A,TRUE,"GENERAL";"TAB4",#N/A,TRUE,"GENERAL";"TAB5",#N/A,TRUE,"GENERAL"}</definedName>
    <definedName name="dsdads4" localSheetId="25">{"TAB1",#N/A,TRUE,"GENERAL";"TAB2",#N/A,TRUE,"GENERAL";"TAB3",#N/A,TRUE,"GENERAL";"TAB4",#N/A,TRUE,"GENERAL";"TAB5",#N/A,TRUE,"GENERAL"}</definedName>
    <definedName name="dsdads4" localSheetId="33">{"TAB1",#N/A,TRUE,"GENERAL";"TAB2",#N/A,TRUE,"GENERAL";"TAB3",#N/A,TRUE,"GENERAL";"TAB4",#N/A,TRUE,"GENERAL";"TAB5",#N/A,TRUE,"GENERAL"}</definedName>
    <definedName name="dsdads4" localSheetId="34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name="DSF" localSheetId="14">{"via1",#N/A,TRUE,"general";"via2",#N/A,TRUE,"general";"via3",#N/A,TRUE,"general"}</definedName>
    <definedName name="DSF" localSheetId="19">{"via1",#N/A,TRUE,"general";"via2",#N/A,TRUE,"general";"via3",#N/A,TRUE,"general"}</definedName>
    <definedName name="DSF" localSheetId="20">{"via1",#N/A,TRUE,"general";"via2",#N/A,TRUE,"general";"via3",#N/A,TRUE,"general"}</definedName>
    <definedName name="DSF" localSheetId="25">{"via1",#N/A,TRUE,"general";"via2",#N/A,TRUE,"general";"via3",#N/A,TRUE,"general"}</definedName>
    <definedName name="DSF" localSheetId="33">{"via1",#N/A,TRUE,"general";"via2",#N/A,TRUE,"general";"via3",#N/A,TRUE,"general"}</definedName>
    <definedName name="DSF" localSheetId="34">{"via1",#N/A,TRUE,"general";"via2",#N/A,TRUE,"general";"via3",#N/A,TRUE,"general"}</definedName>
    <definedName name="DSF">{"via1",#N/A,TRUE,"general";"via2",#N/A,TRUE,"general";"via3",#N/A,TRUE,"general"}</definedName>
    <definedName name="DSFCVTY" localSheetId="14">{"TAB1",#N/A,TRUE,"GENERAL";"TAB2",#N/A,TRUE,"GENERAL";"TAB3",#N/A,TRUE,"GENERAL";"TAB4",#N/A,TRUE,"GENERAL";"TAB5",#N/A,TRUE,"GENERAL"}</definedName>
    <definedName name="DSFCVTY" localSheetId="19">{"TAB1",#N/A,TRUE,"GENERAL";"TAB2",#N/A,TRUE,"GENERAL";"TAB3",#N/A,TRUE,"GENERAL";"TAB4",#N/A,TRUE,"GENERAL";"TAB5",#N/A,TRUE,"GENERAL"}</definedName>
    <definedName name="DSFCVTY" localSheetId="20">{"TAB1",#N/A,TRUE,"GENERAL";"TAB2",#N/A,TRUE,"GENERAL";"TAB3",#N/A,TRUE,"GENERAL";"TAB4",#N/A,TRUE,"GENERAL";"TAB5",#N/A,TRUE,"GENERAL"}</definedName>
    <definedName name="DSFCVTY" localSheetId="25">{"TAB1",#N/A,TRUE,"GENERAL";"TAB2",#N/A,TRUE,"GENERAL";"TAB3",#N/A,TRUE,"GENERAL";"TAB4",#N/A,TRUE,"GENERAL";"TAB5",#N/A,TRUE,"GENERAL"}</definedName>
    <definedName name="DSFCVTY" localSheetId="33">{"TAB1",#N/A,TRUE,"GENERAL";"TAB2",#N/A,TRUE,"GENERAL";"TAB3",#N/A,TRUE,"GENERAL";"TAB4",#N/A,TRUE,"GENERAL";"TAB5",#N/A,TRUE,"GENERAL"}</definedName>
    <definedName name="DSFCVTY" localSheetId="34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name="DSFFASDF">#REF!</definedName>
    <definedName name="dsfg" localSheetId="14">{"via1",#N/A,TRUE,"general";"via2",#N/A,TRUE,"general";"via3",#N/A,TRUE,"general"}</definedName>
    <definedName name="dsfg" localSheetId="19">{"via1",#N/A,TRUE,"general";"via2",#N/A,TRUE,"general";"via3",#N/A,TRUE,"general"}</definedName>
    <definedName name="dsfg" localSheetId="20">{"via1",#N/A,TRUE,"general";"via2",#N/A,TRUE,"general";"via3",#N/A,TRUE,"general"}</definedName>
    <definedName name="dsfg" localSheetId="25">{"via1",#N/A,TRUE,"general";"via2",#N/A,TRUE,"general";"via3",#N/A,TRUE,"general"}</definedName>
    <definedName name="dsfg" localSheetId="33">{"via1",#N/A,TRUE,"general";"via2",#N/A,TRUE,"general";"via3",#N/A,TRUE,"general"}</definedName>
    <definedName name="dsfg" localSheetId="34">{"via1",#N/A,TRUE,"general";"via2",#N/A,TRUE,"general";"via3",#N/A,TRUE,"general"}</definedName>
    <definedName name="dsfg">{"via1",#N/A,TRUE,"general";"via2",#N/A,TRUE,"general";"via3",#N/A,TRUE,"general"}</definedName>
    <definedName name="dsfhgfdh" localSheetId="14">{"TAB1",#N/A,TRUE,"GENERAL";"TAB2",#N/A,TRUE,"GENERAL";"TAB3",#N/A,TRUE,"GENERAL";"TAB4",#N/A,TRUE,"GENERAL";"TAB5",#N/A,TRUE,"GENERAL"}</definedName>
    <definedName name="dsfhgfdh" localSheetId="19">{"TAB1",#N/A,TRUE,"GENERAL";"TAB2",#N/A,TRUE,"GENERAL";"TAB3",#N/A,TRUE,"GENERAL";"TAB4",#N/A,TRUE,"GENERAL";"TAB5",#N/A,TRUE,"GENERAL"}</definedName>
    <definedName name="dsfhgfdh" localSheetId="20">{"TAB1",#N/A,TRUE,"GENERAL";"TAB2",#N/A,TRUE,"GENERAL";"TAB3",#N/A,TRUE,"GENERAL";"TAB4",#N/A,TRUE,"GENERAL";"TAB5",#N/A,TRUE,"GENERAL"}</definedName>
    <definedName name="dsfhgfdh" localSheetId="25">{"TAB1",#N/A,TRUE,"GENERAL";"TAB2",#N/A,TRUE,"GENERAL";"TAB3",#N/A,TRUE,"GENERAL";"TAB4",#N/A,TRUE,"GENERAL";"TAB5",#N/A,TRUE,"GENERAL"}</definedName>
    <definedName name="dsfhgfdh" localSheetId="33">{"TAB1",#N/A,TRUE,"GENERAL";"TAB2",#N/A,TRUE,"GENERAL";"TAB3",#N/A,TRUE,"GENERAL";"TAB4",#N/A,TRUE,"GENERAL";"TAB5",#N/A,TRUE,"GENERAL"}</definedName>
    <definedName name="dsfhgfdh" localSheetId="34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name="dsfsdf" localSheetId="14">{"via1",#N/A,TRUE,"general";"via2",#N/A,TRUE,"general";"via3",#N/A,TRUE,"general"}</definedName>
    <definedName name="dsfsdf" localSheetId="19">{"via1",#N/A,TRUE,"general";"via2",#N/A,TRUE,"general";"via3",#N/A,TRUE,"general"}</definedName>
    <definedName name="dsfsdf" localSheetId="20">{"via1",#N/A,TRUE,"general";"via2",#N/A,TRUE,"general";"via3",#N/A,TRUE,"general"}</definedName>
    <definedName name="dsfsdf" localSheetId="25">{"via1",#N/A,TRUE,"general";"via2",#N/A,TRUE,"general";"via3",#N/A,TRUE,"general"}</definedName>
    <definedName name="dsfsdf" localSheetId="33">{"via1",#N/A,TRUE,"general";"via2",#N/A,TRUE,"general";"via3",#N/A,TRUE,"general"}</definedName>
    <definedName name="dsfsdf" localSheetId="34">{"via1",#N/A,TRUE,"general";"via2",#N/A,TRUE,"general";"via3",#N/A,TRUE,"general"}</definedName>
    <definedName name="dsfsdf">{"via1",#N/A,TRUE,"general";"via2",#N/A,TRUE,"general";"via3",#N/A,TRUE,"general"}</definedName>
    <definedName name="DSFSDFCXV" localSheetId="14">{"TAB1",#N/A,TRUE,"GENERAL";"TAB2",#N/A,TRUE,"GENERAL";"TAB3",#N/A,TRUE,"GENERAL";"TAB4",#N/A,TRUE,"GENERAL";"TAB5",#N/A,TRUE,"GENERAL"}</definedName>
    <definedName name="DSFSDFCXV" localSheetId="19">{"TAB1",#N/A,TRUE,"GENERAL";"TAB2",#N/A,TRUE,"GENERAL";"TAB3",#N/A,TRUE,"GENERAL";"TAB4",#N/A,TRUE,"GENERAL";"TAB5",#N/A,TRUE,"GENERAL"}</definedName>
    <definedName name="DSFSDFCXV" localSheetId="20">{"TAB1",#N/A,TRUE,"GENERAL";"TAB2",#N/A,TRUE,"GENERAL";"TAB3",#N/A,TRUE,"GENERAL";"TAB4",#N/A,TRUE,"GENERAL";"TAB5",#N/A,TRUE,"GENERAL"}</definedName>
    <definedName name="DSFSDFCXV" localSheetId="25">{"TAB1",#N/A,TRUE,"GENERAL";"TAB2",#N/A,TRUE,"GENERAL";"TAB3",#N/A,TRUE,"GENERAL";"TAB4",#N/A,TRUE,"GENERAL";"TAB5",#N/A,TRUE,"GENERAL"}</definedName>
    <definedName name="DSFSDFCXV" localSheetId="33">{"TAB1",#N/A,TRUE,"GENERAL";"TAB2",#N/A,TRUE,"GENERAL";"TAB3",#N/A,TRUE,"GENERAL";"TAB4",#N/A,TRUE,"GENERAL";"TAB5",#N/A,TRUE,"GENERAL"}</definedName>
    <definedName name="DSFSDFCXV" localSheetId="34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name="dsfsvm" localSheetId="14">{"TAB1",#N/A,TRUE,"GENERAL";"TAB2",#N/A,TRUE,"GENERAL";"TAB3",#N/A,TRUE,"GENERAL";"TAB4",#N/A,TRUE,"GENERAL";"TAB5",#N/A,TRUE,"GENERAL"}</definedName>
    <definedName name="dsfsvm" localSheetId="19">{"TAB1",#N/A,TRUE,"GENERAL";"TAB2",#N/A,TRUE,"GENERAL";"TAB3",#N/A,TRUE,"GENERAL";"TAB4",#N/A,TRUE,"GENERAL";"TAB5",#N/A,TRUE,"GENERAL"}</definedName>
    <definedName name="dsfsvm" localSheetId="20">{"TAB1",#N/A,TRUE,"GENERAL";"TAB2",#N/A,TRUE,"GENERAL";"TAB3",#N/A,TRUE,"GENERAL";"TAB4",#N/A,TRUE,"GENERAL";"TAB5",#N/A,TRUE,"GENERAL"}</definedName>
    <definedName name="dsfsvm" localSheetId="25">{"TAB1",#N/A,TRUE,"GENERAL";"TAB2",#N/A,TRUE,"GENERAL";"TAB3",#N/A,TRUE,"GENERAL";"TAB4",#N/A,TRUE,"GENERAL";"TAB5",#N/A,TRUE,"GENERAL"}</definedName>
    <definedName name="dsfsvm" localSheetId="33">{"TAB1",#N/A,TRUE,"GENERAL";"TAB2",#N/A,TRUE,"GENERAL";"TAB3",#N/A,TRUE,"GENERAL";"TAB4",#N/A,TRUE,"GENERAL";"TAB5",#N/A,TRUE,"GENERAL"}</definedName>
    <definedName name="dsfsvm" localSheetId="34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 localSheetId="14">{"via1",#N/A,TRUE,"general";"via2",#N/A,TRUE,"general";"via3",#N/A,TRUE,"general"}</definedName>
    <definedName name="dsftbv" localSheetId="19">{"via1",#N/A,TRUE,"general";"via2",#N/A,TRUE,"general";"via3",#N/A,TRUE,"general"}</definedName>
    <definedName name="dsftbv" localSheetId="20">{"via1",#N/A,TRUE,"general";"via2",#N/A,TRUE,"general";"via3",#N/A,TRUE,"general"}</definedName>
    <definedName name="dsftbv" localSheetId="25">{"via1",#N/A,TRUE,"general";"via2",#N/A,TRUE,"general";"via3",#N/A,TRUE,"general"}</definedName>
    <definedName name="dsftbv" localSheetId="33">{"via1",#N/A,TRUE,"general";"via2",#N/A,TRUE,"general";"via3",#N/A,TRUE,"general"}</definedName>
    <definedName name="dsftbv" localSheetId="34">{"via1",#N/A,TRUE,"general";"via2",#N/A,TRUE,"general";"via3",#N/A,TRUE,"general"}</definedName>
    <definedName name="dsftbv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localSheetId="14">{"via1",#N/A,TRUE,"general";"via2",#N/A,TRUE,"general";"via3",#N/A,TRUE,"general"}</definedName>
    <definedName name="dtrhj" localSheetId="19">{"via1",#N/A,TRUE,"general";"via2",#N/A,TRUE,"general";"via3",#N/A,TRUE,"general"}</definedName>
    <definedName name="dtrhj" localSheetId="20">{"via1",#N/A,TRUE,"general";"via2",#N/A,TRUE,"general";"via3",#N/A,TRUE,"general"}</definedName>
    <definedName name="dtrhj" localSheetId="25">{"via1",#N/A,TRUE,"general";"via2",#N/A,TRUE,"general";"via3",#N/A,TRUE,"general"}</definedName>
    <definedName name="dtrhj" localSheetId="33">{"via1",#N/A,TRUE,"general";"via2",#N/A,TRUE,"general";"via3",#N/A,TRUE,"general"}</definedName>
    <definedName name="dtrhj" localSheetId="34">{"via1",#N/A,TRUE,"general";"via2",#N/A,TRUE,"general";"via3",#N/A,TRUE,"general"}</definedName>
    <definedName name="dtrhj">{"via1",#N/A,TRUE,"general";"via2",#N/A,TRUE,"general";"via3",#N/A,TRUE,"general"}</definedName>
    <definedName name="DTS">#REF!</definedName>
    <definedName name="DUCHATAYRONATOT">#REF!</definedName>
    <definedName name="DuracionMeses">#REF!</definedName>
    <definedName name="DuracionSemanas">#REF!</definedName>
    <definedName name="dutr">#REF!</definedName>
    <definedName name="Dv">#REF!</definedName>
    <definedName name="dxd">#REF!</definedName>
    <definedName name="dxfgg" localSheetId="14">{"via1",#N/A,TRUE,"general";"via2",#N/A,TRUE,"general";"via3",#N/A,TRUE,"general"}</definedName>
    <definedName name="dxfgg" localSheetId="19">{"via1",#N/A,TRUE,"general";"via2",#N/A,TRUE,"general";"via3",#N/A,TRUE,"general"}</definedName>
    <definedName name="dxfgg" localSheetId="20">{"via1",#N/A,TRUE,"general";"via2",#N/A,TRUE,"general";"via3",#N/A,TRUE,"general"}</definedName>
    <definedName name="dxfgg" localSheetId="25">{"via1",#N/A,TRUE,"general";"via2",#N/A,TRUE,"general";"via3",#N/A,TRUE,"general"}</definedName>
    <definedName name="dxfgg" localSheetId="33">{"via1",#N/A,TRUE,"general";"via2",#N/A,TRUE,"general";"via3",#N/A,TRUE,"general"}</definedName>
    <definedName name="dxfgg" localSheetId="34">{"via1",#N/A,TRUE,"general";"via2",#N/A,TRUE,"general";"via3",#N/A,TRUE,"general"}</definedName>
    <definedName name="dxfgg">{"via1",#N/A,TRUE,"general";"via2",#N/A,TRUE,"general";"via3",#N/A,TRUE,"general"}</definedName>
    <definedName name="DZ.Main">#REF!</definedName>
    <definedName name="E">#REF!</definedName>
    <definedName name="E_03">#REF!</definedName>
    <definedName name="e_INSTALACIONES_HIDRAULICAS">#REF!</definedName>
    <definedName name="e3e33" localSheetId="14">{"via1",#N/A,TRUE,"general";"via2",#N/A,TRUE,"general";"via3",#N/A,TRUE,"general"}</definedName>
    <definedName name="e3e33" localSheetId="19">{"via1",#N/A,TRUE,"general";"via2",#N/A,TRUE,"general";"via3",#N/A,TRUE,"general"}</definedName>
    <definedName name="e3e33" localSheetId="20">{"via1",#N/A,TRUE,"general";"via2",#N/A,TRUE,"general";"via3",#N/A,TRUE,"general"}</definedName>
    <definedName name="e3e33" localSheetId="25">{"via1",#N/A,TRUE,"general";"via2",#N/A,TRUE,"general";"via3",#N/A,TRUE,"general"}</definedName>
    <definedName name="e3e33" localSheetId="33">{"via1",#N/A,TRUE,"general";"via2",#N/A,TRUE,"general";"via3",#N/A,TRUE,"general"}</definedName>
    <definedName name="e3e33" localSheetId="34">{"via1",#N/A,TRUE,"general";"via2",#N/A,TRUE,"general";"via3",#N/A,TRUE,"general"}</definedName>
    <definedName name="e3e33">{"via1",#N/A,TRUE,"general";"via2",#N/A,TRUE,"general";"via3",#N/A,TRUE,"general"}</definedName>
    <definedName name="ec">#REF!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localSheetId="14">{"TAB1",#N/A,TRUE,"GENERAL";"TAB2",#N/A,TRUE,"GENERAL";"TAB3",#N/A,TRUE,"GENERAL";"TAB4",#N/A,TRUE,"GENERAL";"TAB5",#N/A,TRUE,"GENERAL"}</definedName>
    <definedName name="EDEDWSWQA" localSheetId="19">{"TAB1",#N/A,TRUE,"GENERAL";"TAB2",#N/A,TRUE,"GENERAL";"TAB3",#N/A,TRUE,"GENERAL";"TAB4",#N/A,TRUE,"GENERAL";"TAB5",#N/A,TRUE,"GENERAL"}</definedName>
    <definedName name="EDEDWSWQA" localSheetId="20">{"TAB1",#N/A,TRUE,"GENERAL";"TAB2",#N/A,TRUE,"GENERAL";"TAB3",#N/A,TRUE,"GENERAL";"TAB4",#N/A,TRUE,"GENERAL";"TAB5",#N/A,TRUE,"GENERAL"}</definedName>
    <definedName name="EDEDWSWQA" localSheetId="25">{"TAB1",#N/A,TRUE,"GENERAL";"TAB2",#N/A,TRUE,"GENERAL";"TAB3",#N/A,TRUE,"GENERAL";"TAB4",#N/A,TRUE,"GENERAL";"TAB5",#N/A,TRUE,"GENERAL"}</definedName>
    <definedName name="EDEDWSWQA" localSheetId="33">{"TAB1",#N/A,TRUE,"GENERAL";"TAB2",#N/A,TRUE,"GENERAL";"TAB3",#N/A,TRUE,"GENERAL";"TAB4",#N/A,TRUE,"GENERAL";"TAB5",#N/A,TRUE,"GENERAL"}</definedName>
    <definedName name="EDEDWSWQA" localSheetId="34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name="edgfhmn" localSheetId="14">{"via1",#N/A,TRUE,"general";"via2",#N/A,TRUE,"general";"via3",#N/A,TRUE,"general"}</definedName>
    <definedName name="edgfhmn" localSheetId="19">{"via1",#N/A,TRUE,"general";"via2",#N/A,TRUE,"general";"via3",#N/A,TRUE,"general"}</definedName>
    <definedName name="edgfhmn" localSheetId="20">{"via1",#N/A,TRUE,"general";"via2",#N/A,TRUE,"general";"via3",#N/A,TRUE,"general"}</definedName>
    <definedName name="edgfhmn" localSheetId="25">{"via1",#N/A,TRUE,"general";"via2",#N/A,TRUE,"general";"via3",#N/A,TRUE,"general"}</definedName>
    <definedName name="edgfhmn" localSheetId="33">{"via1",#N/A,TRUE,"general";"via2",#N/A,TRUE,"general";"via3",#N/A,TRUE,"general"}</definedName>
    <definedName name="edgfhmn" localSheetId="34">{"via1",#N/A,TRUE,"general";"via2",#N/A,TRUE,"general";"via3",#N/A,TRUE,"general"}</definedName>
    <definedName name="edgfhmn">{"via1",#N/A,TRUE,"general";"via2",#N/A,TRUE,"general";"via3",#N/A,TRUE,"general"}</definedName>
    <definedName name="edil">#REF!</definedName>
    <definedName name="EDWARD">#REF!</definedName>
    <definedName name="EDWIN">#REF!</definedName>
    <definedName name="ee">#REF!</definedName>
    <definedName name="eee">#REF!</definedName>
    <definedName name="eeedfr" localSheetId="14">{"TAB1",#N/A,TRUE,"GENERAL";"TAB2",#N/A,TRUE,"GENERAL";"TAB3",#N/A,TRUE,"GENERAL";"TAB4",#N/A,TRUE,"GENERAL";"TAB5",#N/A,TRUE,"GENERAL"}</definedName>
    <definedName name="eeedfr" localSheetId="19">{"TAB1",#N/A,TRUE,"GENERAL";"TAB2",#N/A,TRUE,"GENERAL";"TAB3",#N/A,TRUE,"GENERAL";"TAB4",#N/A,TRUE,"GENERAL";"TAB5",#N/A,TRUE,"GENERAL"}</definedName>
    <definedName name="eeedfr" localSheetId="20">{"TAB1",#N/A,TRUE,"GENERAL";"TAB2",#N/A,TRUE,"GENERAL";"TAB3",#N/A,TRUE,"GENERAL";"TAB4",#N/A,TRUE,"GENERAL";"TAB5",#N/A,TRUE,"GENERAL"}</definedName>
    <definedName name="eeedfr" localSheetId="25">{"TAB1",#N/A,TRUE,"GENERAL";"TAB2",#N/A,TRUE,"GENERAL";"TAB3",#N/A,TRUE,"GENERAL";"TAB4",#N/A,TRUE,"GENERAL";"TAB5",#N/A,TRUE,"GENERAL"}</definedName>
    <definedName name="eeedfr" localSheetId="33">{"TAB1",#N/A,TRUE,"GENERAL";"TAB2",#N/A,TRUE,"GENERAL";"TAB3",#N/A,TRUE,"GENERAL";"TAB4",#N/A,TRUE,"GENERAL";"TAB5",#N/A,TRUE,"GENERAL"}</definedName>
    <definedName name="eeedfr" localSheetId="34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name="EEEEEE" localSheetId="12">Scheduled_Payment+Extra_Payment</definedName>
    <definedName name="EEEEEE" localSheetId="13">Scheduled_Payment+Extra_Payment</definedName>
    <definedName name="EEEEEE" localSheetId="8">Scheduled_Payment+Extra_Payment</definedName>
    <definedName name="EEEEEE" localSheetId="9">Scheduled_Payment+Extra_Payment</definedName>
    <definedName name="EEEEEE" localSheetId="10">Scheduled_Payment+Extra_Payment</definedName>
    <definedName name="EEEEEE" localSheetId="11">Scheduled_Payment+Extra_Payment</definedName>
    <definedName name="EEEEEE" localSheetId="153">Scheduled_Payment+Extra_Payment</definedName>
    <definedName name="EEEEEE" localSheetId="158">Scheduled_Payment+Extra_Payment</definedName>
    <definedName name="EEEEEE" localSheetId="14">Scheduled_Payment+Extra_Payment</definedName>
    <definedName name="EEEEEE" localSheetId="19">Scheduled_Payment+Extra_Payment</definedName>
    <definedName name="EEEEEE" localSheetId="20">Scheduled_Payment+Extra_Payment</definedName>
    <definedName name="EEEEEE" localSheetId="25">Scheduled_Payment+Extra_Payment</definedName>
    <definedName name="EEEEEE" localSheetId="27">Scheduled_Payment+Extra_Payment</definedName>
    <definedName name="EEEEEE" localSheetId="28">Scheduled_Payment+Extra_Payment</definedName>
    <definedName name="EEEEEE" localSheetId="29">Scheduled_Payment+Extra_Payment</definedName>
    <definedName name="EEEEEE" localSheetId="30">Scheduled_Payment+Extra_Payment</definedName>
    <definedName name="EEEEEE" localSheetId="31">Scheduled_Payment+Extra_Payment</definedName>
    <definedName name="EEEEEE" localSheetId="32">Scheduled_Payment+Extra_Payment</definedName>
    <definedName name="EEEEEE" localSheetId="33">Scheduled_Payment+Extra_Payment</definedName>
    <definedName name="EEEEEE" localSheetId="34">Scheduled_Payment+Extra_Payment</definedName>
    <definedName name="EEEEEE" localSheetId="36">Scheduled_Payment+Extra_Payment</definedName>
    <definedName name="EEEEEE" localSheetId="37">Scheduled_Payment+Extra_Payment</definedName>
    <definedName name="EEEEEE" localSheetId="39">Scheduled_Payment+Extra_Payment</definedName>
    <definedName name="EEEEEE" localSheetId="40">Scheduled_Payment+Extra_Payment</definedName>
    <definedName name="EEEEEE" localSheetId="41">Scheduled_Payment+Extra_Payment</definedName>
    <definedName name="EEEEEE" localSheetId="42">Scheduled_Payment+Extra_Payment</definedName>
    <definedName name="EEEEEE" localSheetId="56">Scheduled_Payment+Extra_Payment</definedName>
    <definedName name="EEEEEE" localSheetId="45">Scheduled_Payment+Extra_Payment</definedName>
    <definedName name="EEEEEE" localSheetId="46">Scheduled_Payment+Extra_Payment</definedName>
    <definedName name="EEEEEE" localSheetId="74">Scheduled_Payment+Extra_Payment</definedName>
    <definedName name="EEEEEE" localSheetId="90">Scheduled_Payment+Extra_Payment</definedName>
    <definedName name="EEEEEE" localSheetId="92">Scheduled_Payment+Extra_Payment</definedName>
    <definedName name="EEEEEE" localSheetId="113">Scheduled_Payment+Extra_Payment</definedName>
    <definedName name="EEEEEE" localSheetId="114">Scheduled_Payment+Extra_Payment</definedName>
    <definedName name="EEEEEE" localSheetId="115">Scheduled_Payment+Extra_Payment</definedName>
    <definedName name="EEEEEE" localSheetId="116">Scheduled_Payment+Extra_Payment</definedName>
    <definedName name="EEEEEE" localSheetId="117">Scheduled_Payment+Extra_Payment</definedName>
    <definedName name="EEEEEE" localSheetId="118">Scheduled_Payment+Extra_Payment</definedName>
    <definedName name="EEEEEE" localSheetId="119">Scheduled_Payment+Extra_Payment</definedName>
    <definedName name="EEEEEE" localSheetId="120">Scheduled_Payment+Extra_Payment</definedName>
    <definedName name="EEEEEE" localSheetId="121">Scheduled_Payment+Extra_Payment</definedName>
    <definedName name="EEEEEE" localSheetId="131">Scheduled_Payment+Extra_Payment</definedName>
    <definedName name="EEEEEE" localSheetId="134">Scheduled_Payment+Extra_Payment</definedName>
    <definedName name="EEEEEE" localSheetId="141">Scheduled_Payment+Extra_Payment</definedName>
    <definedName name="EEEEEE" localSheetId="142">Scheduled_Payment+Extra_Payment</definedName>
    <definedName name="EEEEEE" localSheetId="149">Scheduled_Payment+Extra_Payment</definedName>
    <definedName name="EEEEEE" localSheetId="150">Scheduled_Payment+Extra_Payment</definedName>
    <definedName name="EEEEEE" localSheetId="151">Scheduled_Payment+Extra_Payment</definedName>
    <definedName name="EEEEEE" localSheetId="125">Scheduled_Payment+Extra_Payment</definedName>
    <definedName name="EEEEEE" localSheetId="129">Scheduled_Payment+Extra_Payment</definedName>
    <definedName name="EEEEEE" localSheetId="130">Scheduled_Payment+Extra_Payment</definedName>
    <definedName name="EEEEEE">Scheduled_Payment+Extra_Payment</definedName>
    <definedName name="eeeeeeeeee" localSheetId="14">#REF!</definedName>
    <definedName name="eeeeeeeeee" localSheetId="19">#REF!</definedName>
    <definedName name="eeeeeeeeee" localSheetId="20">#REF!</definedName>
    <definedName name="eeeeeeeeee" localSheetId="33">#REF!</definedName>
    <definedName name="eeeeeeeeee" localSheetId="34">#REF!</definedName>
    <definedName name="eeeeeeeeee">#REF!</definedName>
    <definedName name="eeeeeeeeeee" localSheetId="14">#REF!</definedName>
    <definedName name="eeeeeeeeeee" localSheetId="19">#REF!</definedName>
    <definedName name="eeeeeeeeeee" localSheetId="20">#REF!</definedName>
    <definedName name="eeeeeeeeeee" localSheetId="33">#REF!</definedName>
    <definedName name="eeeeeeeeeee" localSheetId="34">#REF!</definedName>
    <definedName name="eeeeeeeeeee">#REF!</definedName>
    <definedName name="eeeeeeeeeeeee" localSheetId="14">#REF!</definedName>
    <definedName name="eeeeeeeeeeeee" localSheetId="19">#REF!</definedName>
    <definedName name="eeeeeeeeeeeee" localSheetId="20">#REF!</definedName>
    <definedName name="eeeeeeeeeeeee" localSheetId="33">#REF!</definedName>
    <definedName name="eeeeeeeeeeeee" localSheetId="34">#REF!</definedName>
    <definedName name="eeeeeeeeeeeee">#REF!</definedName>
    <definedName name="EEEEEEEEEEEEEEEEEEE">#REF!</definedName>
    <definedName name="EEEEEEEEEEEEEEEEEEEEEE" hidden="1">#REF!</definedName>
    <definedName name="eeeeer" localSheetId="14">{"TAB1",#N/A,TRUE,"GENERAL";"TAB2",#N/A,TRUE,"GENERAL";"TAB3",#N/A,TRUE,"GENERAL";"TAB4",#N/A,TRUE,"GENERAL";"TAB5",#N/A,TRUE,"GENERAL"}</definedName>
    <definedName name="eeeeer" localSheetId="19">{"TAB1",#N/A,TRUE,"GENERAL";"TAB2",#N/A,TRUE,"GENERAL";"TAB3",#N/A,TRUE,"GENERAL";"TAB4",#N/A,TRUE,"GENERAL";"TAB5",#N/A,TRUE,"GENERAL"}</definedName>
    <definedName name="eeeeer" localSheetId="20">{"TAB1",#N/A,TRUE,"GENERAL";"TAB2",#N/A,TRUE,"GENERAL";"TAB3",#N/A,TRUE,"GENERAL";"TAB4",#N/A,TRUE,"GENERAL";"TAB5",#N/A,TRUE,"GENERAL"}</definedName>
    <definedName name="eeeeer" localSheetId="25">{"TAB1",#N/A,TRUE,"GENERAL";"TAB2",#N/A,TRUE,"GENERAL";"TAB3",#N/A,TRUE,"GENERAL";"TAB4",#N/A,TRUE,"GENERAL";"TAB5",#N/A,TRUE,"GENERAL"}</definedName>
    <definedName name="eeeeer" localSheetId="33">{"TAB1",#N/A,TRUE,"GENERAL";"TAB2",#N/A,TRUE,"GENERAL";"TAB3",#N/A,TRUE,"GENERAL";"TAB4",#N/A,TRUE,"GENERAL";"TAB5",#N/A,TRUE,"GENERAL"}</definedName>
    <definedName name="eeeeer" localSheetId="34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 localSheetId="14">{"via1",#N/A,TRUE,"general";"via2",#N/A,TRUE,"general";"via3",#N/A,TRUE,"general"}</definedName>
    <definedName name="eeerfd" localSheetId="19">{"via1",#N/A,TRUE,"general";"via2",#N/A,TRUE,"general";"via3",#N/A,TRUE,"general"}</definedName>
    <definedName name="eeerfd" localSheetId="20">{"via1",#N/A,TRUE,"general";"via2",#N/A,TRUE,"general";"via3",#N/A,TRUE,"general"}</definedName>
    <definedName name="eeerfd" localSheetId="25">{"via1",#N/A,TRUE,"general";"via2",#N/A,TRUE,"general";"via3",#N/A,TRUE,"general"}</definedName>
    <definedName name="eeerfd" localSheetId="33">{"via1",#N/A,TRUE,"general";"via2",#N/A,TRUE,"general";"via3",#N/A,TRUE,"general"}</definedName>
    <definedName name="eeerfd" localSheetId="34">{"via1",#N/A,TRUE,"general";"via2",#N/A,TRUE,"general";"via3",#N/A,TRUE,"general"}</definedName>
    <definedName name="eeerfd">{"via1",#N/A,TRUE,"general";"via2",#N/A,TRUE,"general";"via3",#N/A,TRUE,"general"}</definedName>
    <definedName name="ef">#REF!</definedName>
    <definedName name="EFA">#REF!</definedName>
    <definedName name="efef" localSheetId="14">{"TAB1",#N/A,TRUE,"GENERAL";"TAB2",#N/A,TRUE,"GENERAL";"TAB3",#N/A,TRUE,"GENERAL";"TAB4",#N/A,TRUE,"GENERAL";"TAB5",#N/A,TRUE,"GENERAL"}</definedName>
    <definedName name="efef" localSheetId="19">{"TAB1",#N/A,TRUE,"GENERAL";"TAB2",#N/A,TRUE,"GENERAL";"TAB3",#N/A,TRUE,"GENERAL";"TAB4",#N/A,TRUE,"GENERAL";"TAB5",#N/A,TRUE,"GENERAL"}</definedName>
    <definedName name="efef" localSheetId="20">{"TAB1",#N/A,TRUE,"GENERAL";"TAB2",#N/A,TRUE,"GENERAL";"TAB3",#N/A,TRUE,"GENERAL";"TAB4",#N/A,TRUE,"GENERAL";"TAB5",#N/A,TRUE,"GENERAL"}</definedName>
    <definedName name="efef" localSheetId="25">{"TAB1",#N/A,TRUE,"GENERAL";"TAB2",#N/A,TRUE,"GENERAL";"TAB3",#N/A,TRUE,"GENERAL";"TAB4",#N/A,TRUE,"GENERAL";"TAB5",#N/A,TRUE,"GENERAL"}</definedName>
    <definedName name="efef" localSheetId="33">{"TAB1",#N/A,TRUE,"GENERAL";"TAB2",#N/A,TRUE,"GENERAL";"TAB3",#N/A,TRUE,"GENERAL";"TAB4",#N/A,TRUE,"GENERAL";"TAB5",#N/A,TRUE,"GENERAL"}</definedName>
    <definedName name="efef" localSheetId="34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name="efer" localSheetId="14">{"via1",#N/A,TRUE,"general";"via2",#N/A,TRUE,"general";"via3",#N/A,TRUE,"general"}</definedName>
    <definedName name="efer" localSheetId="19">{"via1",#N/A,TRUE,"general";"via2",#N/A,TRUE,"general";"via3",#N/A,TRUE,"general"}</definedName>
    <definedName name="efer" localSheetId="20">{"via1",#N/A,TRUE,"general";"via2",#N/A,TRUE,"general";"via3",#N/A,TRUE,"general"}</definedName>
    <definedName name="efer" localSheetId="25">{"via1",#N/A,TRUE,"general";"via2",#N/A,TRUE,"general";"via3",#N/A,TRUE,"general"}</definedName>
    <definedName name="efer" localSheetId="33">{"via1",#N/A,TRUE,"general";"via2",#N/A,TRUE,"general";"via3",#N/A,TRUE,"general"}</definedName>
    <definedName name="efer" localSheetId="34">{"via1",#N/A,TRUE,"general";"via2",#N/A,TRUE,"general";"via3",#N/A,TRUE,"general"}</definedName>
    <definedName name="efer">{"via1",#N/A,TRUE,"general";"via2",#N/A,TRUE,"general";"via3",#N/A,TRUE,"general"}</definedName>
    <definedName name="EFEW">#REF!</definedName>
    <definedName name="EFEWFEQWFQWEFQWEFQWEFQWEFQWEFQWEFQEWFQWE">#REF!</definedName>
    <definedName name="egeg" localSheetId="14">{"TAB1",#N/A,TRUE,"GENERAL";"TAB2",#N/A,TRUE,"GENERAL";"TAB3",#N/A,TRUE,"GENERAL";"TAB4",#N/A,TRUE,"GENERAL";"TAB5",#N/A,TRUE,"GENERAL"}</definedName>
    <definedName name="egeg" localSheetId="19">{"TAB1",#N/A,TRUE,"GENERAL";"TAB2",#N/A,TRUE,"GENERAL";"TAB3",#N/A,TRUE,"GENERAL";"TAB4",#N/A,TRUE,"GENERAL";"TAB5",#N/A,TRUE,"GENERAL"}</definedName>
    <definedName name="egeg" localSheetId="20">{"TAB1",#N/A,TRUE,"GENERAL";"TAB2",#N/A,TRUE,"GENERAL";"TAB3",#N/A,TRUE,"GENERAL";"TAB4",#N/A,TRUE,"GENERAL";"TAB5",#N/A,TRUE,"GENERAL"}</definedName>
    <definedName name="egeg" localSheetId="25">{"TAB1",#N/A,TRUE,"GENERAL";"TAB2",#N/A,TRUE,"GENERAL";"TAB3",#N/A,TRUE,"GENERAL";"TAB4",#N/A,TRUE,"GENERAL";"TAB5",#N/A,TRUE,"GENERAL"}</definedName>
    <definedName name="egeg" localSheetId="33">{"TAB1",#N/A,TRUE,"GENERAL";"TAB2",#N/A,TRUE,"GENERAL";"TAB3",#N/A,TRUE,"GENERAL";"TAB4",#N/A,TRUE,"GENERAL";"TAB5",#N/A,TRUE,"GENERAL"}</definedName>
    <definedName name="egeg" localSheetId="34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name="egtrgthrt" localSheetId="14">{"TAB1",#N/A,TRUE,"GENERAL";"TAB2",#N/A,TRUE,"GENERAL";"TAB3",#N/A,TRUE,"GENERAL";"TAB4",#N/A,TRUE,"GENERAL";"TAB5",#N/A,TRUE,"GENERAL"}</definedName>
    <definedName name="egtrgthrt" localSheetId="19">{"TAB1",#N/A,TRUE,"GENERAL";"TAB2",#N/A,TRUE,"GENERAL";"TAB3",#N/A,TRUE,"GENERAL";"TAB4",#N/A,TRUE,"GENERAL";"TAB5",#N/A,TRUE,"GENERAL"}</definedName>
    <definedName name="egtrgthrt" localSheetId="20">{"TAB1",#N/A,TRUE,"GENERAL";"TAB2",#N/A,TRUE,"GENERAL";"TAB3",#N/A,TRUE,"GENERAL";"TAB4",#N/A,TRUE,"GENERAL";"TAB5",#N/A,TRUE,"GENERAL"}</definedName>
    <definedName name="egtrgthrt" localSheetId="25">{"TAB1",#N/A,TRUE,"GENERAL";"TAB2",#N/A,TRUE,"GENERAL";"TAB3",#N/A,TRUE,"GENERAL";"TAB4",#N/A,TRUE,"GENERAL";"TAB5",#N/A,TRUE,"GENERAL"}</definedName>
    <definedName name="egtrgthrt" localSheetId="33">{"TAB1",#N/A,TRUE,"GENERAL";"TAB2",#N/A,TRUE,"GENERAL";"TAB3",#N/A,TRUE,"GENERAL";"TAB4",#N/A,TRUE,"GENERAL";"TAB5",#N/A,TRUE,"GENERAL"}</definedName>
    <definedName name="egtrgthrt" localSheetId="34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INAR">#REF!</definedName>
    <definedName name="EJEC">#REF!</definedName>
    <definedName name="Ejecutivo">#REF!</definedName>
    <definedName name="el">#REF!</definedName>
    <definedName name="ELB">#REF!</definedName>
    <definedName name="ElectConsPrice">#REF!</definedName>
    <definedName name="ElectDemandPrice">#REF!</definedName>
    <definedName name="Electricos2">#REF!</definedName>
    <definedName name="ElectricosA">#REF!</definedName>
    <definedName name="Electrodo_1_8">#REF!</definedName>
    <definedName name="ELECTROMAG">#REF!</definedName>
    <definedName name="ELEMENVERT">#REF!</definedName>
    <definedName name="ELIMINACIONPROYC">#REF!</definedName>
    <definedName name="ELTOTAL">#REF!</definedName>
    <definedName name="emanto">#REF!</definedName>
    <definedName name="emanto_51">#REF!</definedName>
    <definedName name="eme">#REF!</definedName>
    <definedName name="EMPAQUE">#REF!</definedName>
    <definedName name="EMPLEADO">#REF!</definedName>
    <definedName name="empotra">#REF!</definedName>
    <definedName name="EMPRESA">#REF!</definedName>
    <definedName name="EMULSION">#REF!</definedName>
    <definedName name="ENCHAP11">#REF!</definedName>
    <definedName name="ENCHAP20">#REF!</definedName>
    <definedName name="ENCHAPBAÑO">#REF!</definedName>
    <definedName name="ENCHAPLABOR">#REF!</definedName>
    <definedName name="ENCHAPTABLETA">#REF!</definedName>
    <definedName name="End_Bal">#REF!</definedName>
    <definedName name="ene">#REF!</definedName>
    <definedName name="ene00">#REF!</definedName>
    <definedName name="ENERGIATABLA1.2.4">#REF!</definedName>
    <definedName name="ENERO">#REF!</definedName>
    <definedName name="ENEROA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NTIDAD">#REF!</definedName>
    <definedName name="ENTRADASP">#REF!</definedName>
    <definedName name="EPECIALIDAD_SIDOE">#REF!</definedName>
    <definedName name="EPS">#REF!</definedName>
    <definedName name="EQ">#REF!</definedName>
    <definedName name="EQP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DE_SOLDADURA">#REF!</definedName>
    <definedName name="equipo_mayor">#REF!</definedName>
    <definedName name="Equipo_Trans">#REF!</definedName>
    <definedName name="EQUIPO1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1">#REF!</definedName>
    <definedName name="EquiposAT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w" localSheetId="14">{"via1",#N/A,TRUE,"general";"via2",#N/A,TRUE,"general";"via3",#N/A,TRUE,"general"}</definedName>
    <definedName name="eqw" localSheetId="19">{"via1",#N/A,TRUE,"general";"via2",#N/A,TRUE,"general";"via3",#N/A,TRUE,"general"}</definedName>
    <definedName name="eqw" localSheetId="20">{"via1",#N/A,TRUE,"general";"via2",#N/A,TRUE,"general";"via3",#N/A,TRUE,"general"}</definedName>
    <definedName name="eqw" localSheetId="25">{"via1",#N/A,TRUE,"general";"via2",#N/A,TRUE,"general";"via3",#N/A,TRUE,"general"}</definedName>
    <definedName name="eqw" localSheetId="33">{"via1",#N/A,TRUE,"general";"via2",#N/A,TRUE,"general";"via3",#N/A,TRUE,"general"}</definedName>
    <definedName name="eqw" localSheetId="34">{"via1",#N/A,TRUE,"general";"via2",#N/A,TRUE,"general";"via3",#N/A,TRUE,"general"}</definedName>
    <definedName name="eqw">{"via1",#N/A,TRUE,"general";"via2",#N/A,TRUE,"general";"via3",#N/A,TRUE,"general"}</definedName>
    <definedName name="er">#REF!</definedName>
    <definedName name="ERE_ART">#REF!</definedName>
    <definedName name="EREE">#REF!</definedName>
    <definedName name="ERERE">#REF!</definedName>
    <definedName name="erfg" localSheetId="14" hidden="1">{#N/A,#N/A,FALSE,"Hoja1";#N/A,#N/A,FALSE,"Hoja2"}</definedName>
    <definedName name="erfg" localSheetId="19" hidden="1">{#N/A,#N/A,FALSE,"Hoja1";#N/A,#N/A,FALSE,"Hoja2"}</definedName>
    <definedName name="erfg" localSheetId="20" hidden="1">{#N/A,#N/A,FALSE,"Hoja1";#N/A,#N/A,FALSE,"Hoja2"}</definedName>
    <definedName name="erfg" localSheetId="25" hidden="1">{#N/A,#N/A,FALSE,"Hoja1";#N/A,#N/A,FALSE,"Hoja2"}</definedName>
    <definedName name="erfg" localSheetId="33" hidden="1">{#N/A,#N/A,FALSE,"Hoja1";#N/A,#N/A,FALSE,"Hoja2"}</definedName>
    <definedName name="erfg" localSheetId="34" hidden="1">{#N/A,#N/A,FALSE,"Hoja1";#N/A,#N/A,FALSE,"Hoja2"}</definedName>
    <definedName name="erfg" hidden="1">{#N/A,#N/A,FALSE,"Hoja1";#N/A,#N/A,FALSE,"Hoja2"}</definedName>
    <definedName name="erg" localSheetId="14">{"TAB1",#N/A,TRUE,"GENERAL";"TAB2",#N/A,TRUE,"GENERAL";"TAB3",#N/A,TRUE,"GENERAL";"TAB4",#N/A,TRUE,"GENERAL";"TAB5",#N/A,TRUE,"GENERAL"}</definedName>
    <definedName name="erg" localSheetId="19">{"TAB1",#N/A,TRUE,"GENERAL";"TAB2",#N/A,TRUE,"GENERAL";"TAB3",#N/A,TRUE,"GENERAL";"TAB4",#N/A,TRUE,"GENERAL";"TAB5",#N/A,TRUE,"GENERAL"}</definedName>
    <definedName name="erg" localSheetId="20">{"TAB1",#N/A,TRUE,"GENERAL";"TAB2",#N/A,TRUE,"GENERAL";"TAB3",#N/A,TRUE,"GENERAL";"TAB4",#N/A,TRUE,"GENERAL";"TAB5",#N/A,TRUE,"GENERAL"}</definedName>
    <definedName name="erg" localSheetId="25">{"TAB1",#N/A,TRUE,"GENERAL";"TAB2",#N/A,TRUE,"GENERAL";"TAB3",#N/A,TRUE,"GENERAL";"TAB4",#N/A,TRUE,"GENERAL";"TAB5",#N/A,TRUE,"GENERAL"}</definedName>
    <definedName name="erg" localSheetId="33">{"TAB1",#N/A,TRUE,"GENERAL";"TAB2",#N/A,TRUE,"GENERAL";"TAB3",#N/A,TRUE,"GENERAL";"TAB4",#N/A,TRUE,"GENERAL";"TAB5",#N/A,TRUE,"GENERAL"}</definedName>
    <definedName name="erg" localSheetId="34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name="erger" localSheetId="14">{"via1",#N/A,TRUE,"general";"via2",#N/A,TRUE,"general";"via3",#N/A,TRUE,"general"}</definedName>
    <definedName name="erger" localSheetId="19">{"via1",#N/A,TRUE,"general";"via2",#N/A,TRUE,"general";"via3",#N/A,TRUE,"general"}</definedName>
    <definedName name="erger" localSheetId="20">{"via1",#N/A,TRUE,"general";"via2",#N/A,TRUE,"general";"via3",#N/A,TRUE,"general"}</definedName>
    <definedName name="erger" localSheetId="25">{"via1",#N/A,TRUE,"general";"via2",#N/A,TRUE,"general";"via3",#N/A,TRUE,"general"}</definedName>
    <definedName name="erger" localSheetId="33">{"via1",#N/A,TRUE,"general";"via2",#N/A,TRUE,"general";"via3",#N/A,TRUE,"general"}</definedName>
    <definedName name="erger" localSheetId="34">{"via1",#N/A,TRUE,"general";"via2",#N/A,TRUE,"general";"via3",#N/A,TRUE,"general"}</definedName>
    <definedName name="erger">{"via1",#N/A,TRUE,"general";"via2",#N/A,TRUE,"general";"via3",#N/A,TRUE,"general"}</definedName>
    <definedName name="ergerg" localSheetId="14">{"via1",#N/A,TRUE,"general";"via2",#N/A,TRUE,"general";"via3",#N/A,TRUE,"general"}</definedName>
    <definedName name="ergerg" localSheetId="19">{"via1",#N/A,TRUE,"general";"via2",#N/A,TRUE,"general";"via3",#N/A,TRUE,"general"}</definedName>
    <definedName name="ergerg" localSheetId="20">{"via1",#N/A,TRUE,"general";"via2",#N/A,TRUE,"general";"via3",#N/A,TRUE,"general"}</definedName>
    <definedName name="ergerg" localSheetId="25">{"via1",#N/A,TRUE,"general";"via2",#N/A,TRUE,"general";"via3",#N/A,TRUE,"general"}</definedName>
    <definedName name="ergerg" localSheetId="33">{"via1",#N/A,TRUE,"general";"via2",#N/A,TRUE,"general";"via3",#N/A,TRUE,"general"}</definedName>
    <definedName name="ergerg" localSheetId="34">{"via1",#N/A,TRUE,"general";"via2",#N/A,TRUE,"general";"via3",#N/A,TRUE,"general"}</definedName>
    <definedName name="ergerg">{"via1",#N/A,TRUE,"general";"via2",#N/A,TRUE,"general";"via3",#N/A,TRUE,"general"}</definedName>
    <definedName name="ergfegr" localSheetId="14">{"via1",#N/A,TRUE,"general";"via2",#N/A,TRUE,"general";"via3",#N/A,TRUE,"general"}</definedName>
    <definedName name="ergfegr" localSheetId="19">{"via1",#N/A,TRUE,"general";"via2",#N/A,TRUE,"general";"via3",#N/A,TRUE,"general"}</definedName>
    <definedName name="ergfegr" localSheetId="20">{"via1",#N/A,TRUE,"general";"via2",#N/A,TRUE,"general";"via3",#N/A,TRUE,"general"}</definedName>
    <definedName name="ergfegr" localSheetId="25">{"via1",#N/A,TRUE,"general";"via2",#N/A,TRUE,"general";"via3",#N/A,TRUE,"general"}</definedName>
    <definedName name="ergfegr" localSheetId="33">{"via1",#N/A,TRUE,"general";"via2",#N/A,TRUE,"general";"via3",#N/A,TRUE,"general"}</definedName>
    <definedName name="ergfegr" localSheetId="34">{"via1",#N/A,TRUE,"general";"via2",#N/A,TRUE,"general";"via3",#N/A,TRUE,"general"}</definedName>
    <definedName name="ergfegr">{"via1",#N/A,TRUE,"general";"via2",#N/A,TRUE,"general";"via3",#N/A,TRUE,"general"}</definedName>
    <definedName name="ergge" localSheetId="14">{"TAB1",#N/A,TRUE,"GENERAL";"TAB2",#N/A,TRUE,"GENERAL";"TAB3",#N/A,TRUE,"GENERAL";"TAB4",#N/A,TRUE,"GENERAL";"TAB5",#N/A,TRUE,"GENERAL"}</definedName>
    <definedName name="ergge" localSheetId="19">{"TAB1",#N/A,TRUE,"GENERAL";"TAB2",#N/A,TRUE,"GENERAL";"TAB3",#N/A,TRUE,"GENERAL";"TAB4",#N/A,TRUE,"GENERAL";"TAB5",#N/A,TRUE,"GENERAL"}</definedName>
    <definedName name="ergge" localSheetId="20">{"TAB1",#N/A,TRUE,"GENERAL";"TAB2",#N/A,TRUE,"GENERAL";"TAB3",#N/A,TRUE,"GENERAL";"TAB4",#N/A,TRUE,"GENERAL";"TAB5",#N/A,TRUE,"GENERAL"}</definedName>
    <definedName name="ergge" localSheetId="25">{"TAB1",#N/A,TRUE,"GENERAL";"TAB2",#N/A,TRUE,"GENERAL";"TAB3",#N/A,TRUE,"GENERAL";"TAB4",#N/A,TRUE,"GENERAL";"TAB5",#N/A,TRUE,"GENERAL"}</definedName>
    <definedName name="ergge" localSheetId="33">{"TAB1",#N/A,TRUE,"GENERAL";"TAB2",#N/A,TRUE,"GENERAL";"TAB3",#N/A,TRUE,"GENERAL";"TAB4",#N/A,TRUE,"GENERAL";"TAB5",#N/A,TRUE,"GENERAL"}</definedName>
    <definedName name="ergge" localSheetId="34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name="erggewg" localSheetId="14">{"via1",#N/A,TRUE,"general";"via2",#N/A,TRUE,"general";"via3",#N/A,TRUE,"general"}</definedName>
    <definedName name="erggewg" localSheetId="19">{"via1",#N/A,TRUE,"general";"via2",#N/A,TRUE,"general";"via3",#N/A,TRUE,"general"}</definedName>
    <definedName name="erggewg" localSheetId="20">{"via1",#N/A,TRUE,"general";"via2",#N/A,TRUE,"general";"via3",#N/A,TRUE,"general"}</definedName>
    <definedName name="erggewg" localSheetId="25">{"via1",#N/A,TRUE,"general";"via2",#N/A,TRUE,"general";"via3",#N/A,TRUE,"general"}</definedName>
    <definedName name="erggewg" localSheetId="33">{"via1",#N/A,TRUE,"general";"via2",#N/A,TRUE,"general";"via3",#N/A,TRUE,"general"}</definedName>
    <definedName name="erggewg" localSheetId="34">{"via1",#N/A,TRUE,"general";"via2",#N/A,TRUE,"general";"via3",#N/A,TRUE,"general"}</definedName>
    <definedName name="erggewg">{"via1",#N/A,TRUE,"general";"via2",#N/A,TRUE,"general";"via3",#N/A,TRUE,"general"}</definedName>
    <definedName name="ergreg" localSheetId="14">{"TAB1",#N/A,TRUE,"GENERAL";"TAB2",#N/A,TRUE,"GENERAL";"TAB3",#N/A,TRUE,"GENERAL";"TAB4",#N/A,TRUE,"GENERAL";"TAB5",#N/A,TRUE,"GENERAL"}</definedName>
    <definedName name="ergreg" localSheetId="19">{"TAB1",#N/A,TRUE,"GENERAL";"TAB2",#N/A,TRUE,"GENERAL";"TAB3",#N/A,TRUE,"GENERAL";"TAB4",#N/A,TRUE,"GENERAL";"TAB5",#N/A,TRUE,"GENERAL"}</definedName>
    <definedName name="ergreg" localSheetId="20">{"TAB1",#N/A,TRUE,"GENERAL";"TAB2",#N/A,TRUE,"GENERAL";"TAB3",#N/A,TRUE,"GENERAL";"TAB4",#N/A,TRUE,"GENERAL";"TAB5",#N/A,TRUE,"GENERAL"}</definedName>
    <definedName name="ergreg" localSheetId="25">{"TAB1",#N/A,TRUE,"GENERAL";"TAB2",#N/A,TRUE,"GENERAL";"TAB3",#N/A,TRUE,"GENERAL";"TAB4",#N/A,TRUE,"GENERAL";"TAB5",#N/A,TRUE,"GENERAL"}</definedName>
    <definedName name="ergreg" localSheetId="33">{"TAB1",#N/A,TRUE,"GENERAL";"TAB2",#N/A,TRUE,"GENERAL";"TAB3",#N/A,TRUE,"GENERAL";"TAB4",#N/A,TRUE,"GENERAL";"TAB5",#N/A,TRUE,"GENERAL"}</definedName>
    <definedName name="ergreg" localSheetId="34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name="ergregerg" localSheetId="14">{"via1",#N/A,TRUE,"general";"via2",#N/A,TRUE,"general";"via3",#N/A,TRUE,"general"}</definedName>
    <definedName name="ergregerg" localSheetId="19">{"via1",#N/A,TRUE,"general";"via2",#N/A,TRUE,"general";"via3",#N/A,TRUE,"general"}</definedName>
    <definedName name="ergregerg" localSheetId="20">{"via1",#N/A,TRUE,"general";"via2",#N/A,TRUE,"general";"via3",#N/A,TRUE,"general"}</definedName>
    <definedName name="ergregerg" localSheetId="25">{"via1",#N/A,TRUE,"general";"via2",#N/A,TRUE,"general";"via3",#N/A,TRUE,"general"}</definedName>
    <definedName name="ergregerg" localSheetId="33">{"via1",#N/A,TRUE,"general";"via2",#N/A,TRUE,"general";"via3",#N/A,TRUE,"general"}</definedName>
    <definedName name="ergregerg" localSheetId="34">{"via1",#N/A,TRUE,"general";"via2",#N/A,TRUE,"general";"via3",#N/A,TRUE,"general"}</definedName>
    <definedName name="ergregerg">{"via1",#N/A,TRUE,"general";"via2",#N/A,TRUE,"general";"via3",#N/A,TRUE,"general"}</definedName>
    <definedName name="ergrg" localSheetId="14">{"TAB1",#N/A,TRUE,"GENERAL";"TAB2",#N/A,TRUE,"GENERAL";"TAB3",#N/A,TRUE,"GENERAL";"TAB4",#N/A,TRUE,"GENERAL";"TAB5",#N/A,TRUE,"GENERAL"}</definedName>
    <definedName name="ergrg" localSheetId="19">{"TAB1",#N/A,TRUE,"GENERAL";"TAB2",#N/A,TRUE,"GENERAL";"TAB3",#N/A,TRUE,"GENERAL";"TAB4",#N/A,TRUE,"GENERAL";"TAB5",#N/A,TRUE,"GENERAL"}</definedName>
    <definedName name="ergrg" localSheetId="20">{"TAB1",#N/A,TRUE,"GENERAL";"TAB2",#N/A,TRUE,"GENERAL";"TAB3",#N/A,TRUE,"GENERAL";"TAB4",#N/A,TRUE,"GENERAL";"TAB5",#N/A,TRUE,"GENERAL"}</definedName>
    <definedName name="ergrg" localSheetId="25">{"TAB1",#N/A,TRUE,"GENERAL";"TAB2",#N/A,TRUE,"GENERAL";"TAB3",#N/A,TRUE,"GENERAL";"TAB4",#N/A,TRUE,"GENERAL";"TAB5",#N/A,TRUE,"GENERAL"}</definedName>
    <definedName name="ergrg" localSheetId="33">{"TAB1",#N/A,TRUE,"GENERAL";"TAB2",#N/A,TRUE,"GENERAL";"TAB3",#N/A,TRUE,"GENERAL";"TAB4",#N/A,TRUE,"GENERAL";"TAB5",#N/A,TRUE,"GENERAL"}</definedName>
    <definedName name="ergrg" localSheetId="34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name="ergweg" localSheetId="14">{"TAB1",#N/A,TRUE,"GENERAL";"TAB2",#N/A,TRUE,"GENERAL";"TAB3",#N/A,TRUE,"GENERAL";"TAB4",#N/A,TRUE,"GENERAL";"TAB5",#N/A,TRUE,"GENERAL"}</definedName>
    <definedName name="ergweg" localSheetId="19">{"TAB1",#N/A,TRUE,"GENERAL";"TAB2",#N/A,TRUE,"GENERAL";"TAB3",#N/A,TRUE,"GENERAL";"TAB4",#N/A,TRUE,"GENERAL";"TAB5",#N/A,TRUE,"GENERAL"}</definedName>
    <definedName name="ergweg" localSheetId="20">{"TAB1",#N/A,TRUE,"GENERAL";"TAB2",#N/A,TRUE,"GENERAL";"TAB3",#N/A,TRUE,"GENERAL";"TAB4",#N/A,TRUE,"GENERAL";"TAB5",#N/A,TRUE,"GENERAL"}</definedName>
    <definedName name="ergweg" localSheetId="25">{"TAB1",#N/A,TRUE,"GENERAL";"TAB2",#N/A,TRUE,"GENERAL";"TAB3",#N/A,TRUE,"GENERAL";"TAB4",#N/A,TRUE,"GENERAL";"TAB5",#N/A,TRUE,"GENERAL"}</definedName>
    <definedName name="ergweg" localSheetId="33">{"TAB1",#N/A,TRUE,"GENERAL";"TAB2",#N/A,TRUE,"GENERAL";"TAB3",#N/A,TRUE,"GENERAL";"TAB4",#N/A,TRUE,"GENERAL";"TAB5",#N/A,TRUE,"GENERAL"}</definedName>
    <definedName name="ergweg" localSheetId="34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 localSheetId="14">{"via1",#N/A,TRUE,"general";"via2",#N/A,TRUE,"general";"via3",#N/A,TRUE,"general"}</definedName>
    <definedName name="ergwreg" localSheetId="19">{"via1",#N/A,TRUE,"general";"via2",#N/A,TRUE,"general";"via3",#N/A,TRUE,"general"}</definedName>
    <definedName name="ergwreg" localSheetId="20">{"via1",#N/A,TRUE,"general";"via2",#N/A,TRUE,"general";"via3",#N/A,TRUE,"general"}</definedName>
    <definedName name="ergwreg" localSheetId="25">{"via1",#N/A,TRUE,"general";"via2",#N/A,TRUE,"general";"via3",#N/A,TRUE,"general"}</definedName>
    <definedName name="ergwreg" localSheetId="33">{"via1",#N/A,TRUE,"general";"via2",#N/A,TRUE,"general";"via3",#N/A,TRUE,"general"}</definedName>
    <definedName name="ergwreg" localSheetId="34">{"via1",#N/A,TRUE,"general";"via2",#N/A,TRUE,"general";"via3",#N/A,TRUE,"general"}</definedName>
    <definedName name="ergwreg">{"via1",#N/A,TRUE,"general";"via2",#N/A,TRUE,"general";"via3",#N/A,TRUE,"general"}</definedName>
    <definedName name="erheyh" localSheetId="14">{"TAB1",#N/A,TRUE,"GENERAL";"TAB2",#N/A,TRUE,"GENERAL";"TAB3",#N/A,TRUE,"GENERAL";"TAB4",#N/A,TRUE,"GENERAL";"TAB5",#N/A,TRUE,"GENERAL"}</definedName>
    <definedName name="erheyh" localSheetId="19">{"TAB1",#N/A,TRUE,"GENERAL";"TAB2",#N/A,TRUE,"GENERAL";"TAB3",#N/A,TRUE,"GENERAL";"TAB4",#N/A,TRUE,"GENERAL";"TAB5",#N/A,TRUE,"GENERAL"}</definedName>
    <definedName name="erheyh" localSheetId="20">{"TAB1",#N/A,TRUE,"GENERAL";"TAB2",#N/A,TRUE,"GENERAL";"TAB3",#N/A,TRUE,"GENERAL";"TAB4",#N/A,TRUE,"GENERAL";"TAB5",#N/A,TRUE,"GENERAL"}</definedName>
    <definedName name="erheyh" localSheetId="25">{"TAB1",#N/A,TRUE,"GENERAL";"TAB2",#N/A,TRUE,"GENERAL";"TAB3",#N/A,TRUE,"GENERAL";"TAB4",#N/A,TRUE,"GENERAL";"TAB5",#N/A,TRUE,"GENERAL"}</definedName>
    <definedName name="erheyh" localSheetId="33">{"TAB1",#N/A,TRUE,"GENERAL";"TAB2",#N/A,TRUE,"GENERAL";"TAB3",#N/A,TRUE,"GENERAL";"TAB4",#N/A,TRUE,"GENERAL";"TAB5",#N/A,TRUE,"GENERAL"}</definedName>
    <definedName name="erheyh" localSheetId="34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name="eririutriuthd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rr">#REF!</definedName>
    <definedName name="ert" localSheetId="14">{"via1",#N/A,TRUE,"general";"via2",#N/A,TRUE,"general";"via3",#N/A,TRUE,"general"}</definedName>
    <definedName name="ert" localSheetId="19">{"via1",#N/A,TRUE,"general";"via2",#N/A,TRUE,"general";"via3",#N/A,TRUE,"general"}</definedName>
    <definedName name="ert" localSheetId="20">{"via1",#N/A,TRUE,"general";"via2",#N/A,TRUE,"general";"via3",#N/A,TRUE,"general"}</definedName>
    <definedName name="ert" localSheetId="25">{"via1",#N/A,TRUE,"general";"via2",#N/A,TRUE,"general";"via3",#N/A,TRUE,"general"}</definedName>
    <definedName name="ert" localSheetId="33">{"via1",#N/A,TRUE,"general";"via2",#N/A,TRUE,"general";"via3",#N/A,TRUE,"general"}</definedName>
    <definedName name="ert" localSheetId="34">{"via1",#N/A,TRUE,"general";"via2",#N/A,TRUE,"general";"via3",#N/A,TRUE,"general"}</definedName>
    <definedName name="ert">{"via1",#N/A,TRUE,"general";"via2",#N/A,TRUE,"general";"via3",#N/A,TRUE,"general"}</definedName>
    <definedName name="erte" localSheetId="14">{"via1",#N/A,TRUE,"general";"via2",#N/A,TRUE,"general";"via3",#N/A,TRUE,"general"}</definedName>
    <definedName name="erte" localSheetId="19">{"via1",#N/A,TRUE,"general";"via2",#N/A,TRUE,"general";"via3",#N/A,TRUE,"general"}</definedName>
    <definedName name="erte" localSheetId="20">{"via1",#N/A,TRUE,"general";"via2",#N/A,TRUE,"general";"via3",#N/A,TRUE,"general"}</definedName>
    <definedName name="erte" localSheetId="25">{"via1",#N/A,TRUE,"general";"via2",#N/A,TRUE,"general";"via3",#N/A,TRUE,"general"}</definedName>
    <definedName name="erte" localSheetId="33">{"via1",#N/A,TRUE,"general";"via2",#N/A,TRUE,"general";"via3",#N/A,TRUE,"general"}</definedName>
    <definedName name="erte" localSheetId="34">{"via1",#N/A,TRUE,"general";"via2",#N/A,TRUE,"general";"via3",#N/A,TRUE,"general"}</definedName>
    <definedName name="erte">{"via1",#N/A,TRUE,"general";"via2",#N/A,TRUE,"general";"via3",#N/A,TRUE,"general"}</definedName>
    <definedName name="erter" localSheetId="14">{"TAB1",#N/A,TRUE,"GENERAL";"TAB2",#N/A,TRUE,"GENERAL";"TAB3",#N/A,TRUE,"GENERAL";"TAB4",#N/A,TRUE,"GENERAL";"TAB5",#N/A,TRUE,"GENERAL"}</definedName>
    <definedName name="erter" localSheetId="19">{"TAB1",#N/A,TRUE,"GENERAL";"TAB2",#N/A,TRUE,"GENERAL";"TAB3",#N/A,TRUE,"GENERAL";"TAB4",#N/A,TRUE,"GENERAL";"TAB5",#N/A,TRUE,"GENERAL"}</definedName>
    <definedName name="erter" localSheetId="20">{"TAB1",#N/A,TRUE,"GENERAL";"TAB2",#N/A,TRUE,"GENERAL";"TAB3",#N/A,TRUE,"GENERAL";"TAB4",#N/A,TRUE,"GENERAL";"TAB5",#N/A,TRUE,"GENERAL"}</definedName>
    <definedName name="erter" localSheetId="25">{"TAB1",#N/A,TRUE,"GENERAL";"TAB2",#N/A,TRUE,"GENERAL";"TAB3",#N/A,TRUE,"GENERAL";"TAB4",#N/A,TRUE,"GENERAL";"TAB5",#N/A,TRUE,"GENERAL"}</definedName>
    <definedName name="erter" localSheetId="33">{"TAB1",#N/A,TRUE,"GENERAL";"TAB2",#N/A,TRUE,"GENERAL";"TAB3",#N/A,TRUE,"GENERAL";"TAB4",#N/A,TRUE,"GENERAL";"TAB5",#N/A,TRUE,"GENERAL"}</definedName>
    <definedName name="erter" localSheetId="34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name="ertert" localSheetId="14">{"via1",#N/A,TRUE,"general";"via2",#N/A,TRUE,"general";"via3",#N/A,TRUE,"general"}</definedName>
    <definedName name="ertert" localSheetId="19">{"via1",#N/A,TRUE,"general";"via2",#N/A,TRUE,"general";"via3",#N/A,TRUE,"general"}</definedName>
    <definedName name="ertert" localSheetId="20">{"via1",#N/A,TRUE,"general";"via2",#N/A,TRUE,"general";"via3",#N/A,TRUE,"general"}</definedName>
    <definedName name="ertert" localSheetId="25">{"via1",#N/A,TRUE,"general";"via2",#N/A,TRUE,"general";"via3",#N/A,TRUE,"general"}</definedName>
    <definedName name="ertert" localSheetId="33">{"via1",#N/A,TRUE,"general";"via2",#N/A,TRUE,"general";"via3",#N/A,TRUE,"general"}</definedName>
    <definedName name="ertert" localSheetId="34">{"via1",#N/A,TRUE,"general";"via2",#N/A,TRUE,"general";"via3",#N/A,TRUE,"general"}</definedName>
    <definedName name="ertert">{"via1",#N/A,TRUE,"general";"via2",#N/A,TRUE,"general";"via3",#N/A,TRUE,"general"}</definedName>
    <definedName name="ertgyhik" localSheetId="14">{"TAB1",#N/A,TRUE,"GENERAL";"TAB2",#N/A,TRUE,"GENERAL";"TAB3",#N/A,TRUE,"GENERAL";"TAB4",#N/A,TRUE,"GENERAL";"TAB5",#N/A,TRUE,"GENERAL"}</definedName>
    <definedName name="ertgyhik" localSheetId="19">{"TAB1",#N/A,TRUE,"GENERAL";"TAB2",#N/A,TRUE,"GENERAL";"TAB3",#N/A,TRUE,"GENERAL";"TAB4",#N/A,TRUE,"GENERAL";"TAB5",#N/A,TRUE,"GENERAL"}</definedName>
    <definedName name="ertgyhik" localSheetId="20">{"TAB1",#N/A,TRUE,"GENERAL";"TAB2",#N/A,TRUE,"GENERAL";"TAB3",#N/A,TRUE,"GENERAL";"TAB4",#N/A,TRUE,"GENERAL";"TAB5",#N/A,TRUE,"GENERAL"}</definedName>
    <definedName name="ertgyhik" localSheetId="25">{"TAB1",#N/A,TRUE,"GENERAL";"TAB2",#N/A,TRUE,"GENERAL";"TAB3",#N/A,TRUE,"GENERAL";"TAB4",#N/A,TRUE,"GENERAL";"TAB5",#N/A,TRUE,"GENERAL"}</definedName>
    <definedName name="ertgyhik" localSheetId="33">{"TAB1",#N/A,TRUE,"GENERAL";"TAB2",#N/A,TRUE,"GENERAL";"TAB3",#N/A,TRUE,"GENERAL";"TAB4",#N/A,TRUE,"GENERAL";"TAB5",#N/A,TRUE,"GENERAL"}</definedName>
    <definedName name="ertgyhik" localSheetId="34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name="ertreb" localSheetId="14">{"via1",#N/A,TRUE,"general";"via2",#N/A,TRUE,"general";"via3",#N/A,TRUE,"general"}</definedName>
    <definedName name="ertreb" localSheetId="19">{"via1",#N/A,TRUE,"general";"via2",#N/A,TRUE,"general";"via3",#N/A,TRUE,"general"}</definedName>
    <definedName name="ertreb" localSheetId="20">{"via1",#N/A,TRUE,"general";"via2",#N/A,TRUE,"general";"via3",#N/A,TRUE,"general"}</definedName>
    <definedName name="ertreb" localSheetId="25">{"via1",#N/A,TRUE,"general";"via2",#N/A,TRUE,"general";"via3",#N/A,TRUE,"general"}</definedName>
    <definedName name="ertreb" localSheetId="33">{"via1",#N/A,TRUE,"general";"via2",#N/A,TRUE,"general";"via3",#N/A,TRUE,"general"}</definedName>
    <definedName name="ertreb" localSheetId="34">{"via1",#N/A,TRUE,"general";"via2",#N/A,TRUE,"general";"via3",#N/A,TRUE,"general"}</definedName>
    <definedName name="ertreb">{"via1",#N/A,TRUE,"general";"via2",#N/A,TRUE,"general";"via3",#N/A,TRUE,"general"}</definedName>
    <definedName name="ertret" localSheetId="14">{"TAB1",#N/A,TRUE,"GENERAL";"TAB2",#N/A,TRUE,"GENERAL";"TAB3",#N/A,TRUE,"GENERAL";"TAB4",#N/A,TRUE,"GENERAL";"TAB5",#N/A,TRUE,"GENERAL"}</definedName>
    <definedName name="ertret" localSheetId="19">{"TAB1",#N/A,TRUE,"GENERAL";"TAB2",#N/A,TRUE,"GENERAL";"TAB3",#N/A,TRUE,"GENERAL";"TAB4",#N/A,TRUE,"GENERAL";"TAB5",#N/A,TRUE,"GENERAL"}</definedName>
    <definedName name="ertret" localSheetId="20">{"TAB1",#N/A,TRUE,"GENERAL";"TAB2",#N/A,TRUE,"GENERAL";"TAB3",#N/A,TRUE,"GENERAL";"TAB4",#N/A,TRUE,"GENERAL";"TAB5",#N/A,TRUE,"GENERAL"}</definedName>
    <definedName name="ertret" localSheetId="25">{"TAB1",#N/A,TRUE,"GENERAL";"TAB2",#N/A,TRUE,"GENERAL";"TAB3",#N/A,TRUE,"GENERAL";"TAB4",#N/A,TRUE,"GENERAL";"TAB5",#N/A,TRUE,"GENERAL"}</definedName>
    <definedName name="ertret" localSheetId="33">{"TAB1",#N/A,TRUE,"GENERAL";"TAB2",#N/A,TRUE,"GENERAL";"TAB3",#N/A,TRUE,"GENERAL";"TAB4",#N/A,TRUE,"GENERAL";"TAB5",#N/A,TRUE,"GENERAL"}</definedName>
    <definedName name="ertret" localSheetId="34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name="ERTRT">#REF!</definedName>
    <definedName name="erttret" localSheetId="14">{"via1",#N/A,TRUE,"general";"via2",#N/A,TRUE,"general";"via3",#N/A,TRUE,"general"}</definedName>
    <definedName name="erttret" localSheetId="19">{"via1",#N/A,TRUE,"general";"via2",#N/A,TRUE,"general";"via3",#N/A,TRUE,"general"}</definedName>
    <definedName name="erttret" localSheetId="20">{"via1",#N/A,TRUE,"general";"via2",#N/A,TRUE,"general";"via3",#N/A,TRUE,"general"}</definedName>
    <definedName name="erttret" localSheetId="25">{"via1",#N/A,TRUE,"general";"via2",#N/A,TRUE,"general";"via3",#N/A,TRUE,"general"}</definedName>
    <definedName name="erttret" localSheetId="33">{"via1",#N/A,TRUE,"general";"via2",#N/A,TRUE,"general";"via3",#N/A,TRUE,"general"}</definedName>
    <definedName name="erttret" localSheetId="34">{"via1",#N/A,TRUE,"general";"via2",#N/A,TRUE,"general";"via3",#N/A,TRUE,"general"}</definedName>
    <definedName name="erttret">{"via1",#N/A,TRUE,"general";"via2",#N/A,TRUE,"general";"via3",#N/A,TRUE,"general"}</definedName>
    <definedName name="ertuiy" localSheetId="14">{"via1",#N/A,TRUE,"general";"via2",#N/A,TRUE,"general";"via3",#N/A,TRUE,"general"}</definedName>
    <definedName name="ertuiy" localSheetId="19">{"via1",#N/A,TRUE,"general";"via2",#N/A,TRUE,"general";"via3",#N/A,TRUE,"general"}</definedName>
    <definedName name="ertuiy" localSheetId="20">{"via1",#N/A,TRUE,"general";"via2",#N/A,TRUE,"general";"via3",#N/A,TRUE,"general"}</definedName>
    <definedName name="ertuiy" localSheetId="25">{"via1",#N/A,TRUE,"general";"via2",#N/A,TRUE,"general";"via3",#N/A,TRUE,"general"}</definedName>
    <definedName name="ertuiy" localSheetId="33">{"via1",#N/A,TRUE,"general";"via2",#N/A,TRUE,"general";"via3",#N/A,TRUE,"general"}</definedName>
    <definedName name="ertuiy" localSheetId="34">{"via1",#N/A,TRUE,"general";"via2",#N/A,TRUE,"general";"via3",#N/A,TRUE,"general"}</definedName>
    <definedName name="ertuiy">{"via1",#N/A,TRUE,"general";"via2",#N/A,TRUE,"general";"via3",#N/A,TRUE,"general"}</definedName>
    <definedName name="ertwert" localSheetId="14">{"TAB1",#N/A,TRUE,"GENERAL";"TAB2",#N/A,TRUE,"GENERAL";"TAB3",#N/A,TRUE,"GENERAL";"TAB4",#N/A,TRUE,"GENERAL";"TAB5",#N/A,TRUE,"GENERAL"}</definedName>
    <definedName name="ertwert" localSheetId="19">{"TAB1",#N/A,TRUE,"GENERAL";"TAB2",#N/A,TRUE,"GENERAL";"TAB3",#N/A,TRUE,"GENERAL";"TAB4",#N/A,TRUE,"GENERAL";"TAB5",#N/A,TRUE,"GENERAL"}</definedName>
    <definedName name="ertwert" localSheetId="20">{"TAB1",#N/A,TRUE,"GENERAL";"TAB2",#N/A,TRUE,"GENERAL";"TAB3",#N/A,TRUE,"GENERAL";"TAB4",#N/A,TRUE,"GENERAL";"TAB5",#N/A,TRUE,"GENERAL"}</definedName>
    <definedName name="ertwert" localSheetId="25">{"TAB1",#N/A,TRUE,"GENERAL";"TAB2",#N/A,TRUE,"GENERAL";"TAB3",#N/A,TRUE,"GENERAL";"TAB4",#N/A,TRUE,"GENERAL";"TAB5",#N/A,TRUE,"GENERAL"}</definedName>
    <definedName name="ertwert" localSheetId="33">{"TAB1",#N/A,TRUE,"GENERAL";"TAB2",#N/A,TRUE,"GENERAL";"TAB3",#N/A,TRUE,"GENERAL";"TAB4",#N/A,TRUE,"GENERAL";"TAB5",#N/A,TRUE,"GENERAL"}</definedName>
    <definedName name="ertwert" localSheetId="34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name="eru" localSheetId="14">{"TAB1",#N/A,TRUE,"GENERAL";"TAB2",#N/A,TRUE,"GENERAL";"TAB3",#N/A,TRUE,"GENERAL";"TAB4",#N/A,TRUE,"GENERAL";"TAB5",#N/A,TRUE,"GENERAL"}</definedName>
    <definedName name="eru" localSheetId="19">{"TAB1",#N/A,TRUE,"GENERAL";"TAB2",#N/A,TRUE,"GENERAL";"TAB3",#N/A,TRUE,"GENERAL";"TAB4",#N/A,TRUE,"GENERAL";"TAB5",#N/A,TRUE,"GENERAL"}</definedName>
    <definedName name="eru" localSheetId="20">{"TAB1",#N/A,TRUE,"GENERAL";"TAB2",#N/A,TRUE,"GENERAL";"TAB3",#N/A,TRUE,"GENERAL";"TAB4",#N/A,TRUE,"GENERAL";"TAB5",#N/A,TRUE,"GENERAL"}</definedName>
    <definedName name="eru" localSheetId="25">{"TAB1",#N/A,TRUE,"GENERAL";"TAB2",#N/A,TRUE,"GENERAL";"TAB3",#N/A,TRUE,"GENERAL";"TAB4",#N/A,TRUE,"GENERAL";"TAB5",#N/A,TRUE,"GENERAL"}</definedName>
    <definedName name="eru" localSheetId="33">{"TAB1",#N/A,TRUE,"GENERAL";"TAB2",#N/A,TRUE,"GENERAL";"TAB3",#N/A,TRUE,"GENERAL";"TAB4",#N/A,TRUE,"GENERAL";"TAB5",#N/A,TRUE,"GENERAL"}</definedName>
    <definedName name="eru" localSheetId="34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 localSheetId="14">{"via1",#N/A,TRUE,"general";"via2",#N/A,TRUE,"general";"via3",#N/A,TRUE,"general"}</definedName>
    <definedName name="ERV" localSheetId="19">{"via1",#N/A,TRUE,"general";"via2",#N/A,TRUE,"general";"via3",#N/A,TRUE,"general"}</definedName>
    <definedName name="ERV" localSheetId="20">{"via1",#N/A,TRUE,"general";"via2",#N/A,TRUE,"general";"via3",#N/A,TRUE,"general"}</definedName>
    <definedName name="ERV" localSheetId="25">{"via1",#N/A,TRUE,"general";"via2",#N/A,TRUE,"general";"via3",#N/A,TRUE,"general"}</definedName>
    <definedName name="ERV" localSheetId="33">{"via1",#N/A,TRUE,"general";"via2",#N/A,TRUE,"general";"via3",#N/A,TRUE,"general"}</definedName>
    <definedName name="ERV" localSheetId="34">{"via1",#N/A,TRUE,"general";"via2",#N/A,TRUE,"general";"via3",#N/A,TRUE,"general"}</definedName>
    <definedName name="ERV">{"via1",#N/A,TRUE,"general";"via2",#N/A,TRUE,"general";"via3",#N/A,TRUE,"general"}</definedName>
    <definedName name="erware" localSheetId="14">{"via1",#N/A,TRUE,"general";"via2",#N/A,TRUE,"general";"via3",#N/A,TRUE,"general"}</definedName>
    <definedName name="erware" localSheetId="19">{"via1",#N/A,TRUE,"general";"via2",#N/A,TRUE,"general";"via3",#N/A,TRUE,"general"}</definedName>
    <definedName name="erware" localSheetId="20">{"via1",#N/A,TRUE,"general";"via2",#N/A,TRUE,"general";"via3",#N/A,TRUE,"general"}</definedName>
    <definedName name="erware" localSheetId="25">{"via1",#N/A,TRUE,"general";"via2",#N/A,TRUE,"general";"via3",#N/A,TRUE,"general"}</definedName>
    <definedName name="erware" localSheetId="33">{"via1",#N/A,TRUE,"general";"via2",#N/A,TRUE,"general";"via3",#N/A,TRUE,"general"}</definedName>
    <definedName name="erware" localSheetId="34">{"via1",#N/A,TRUE,"general";"via2",#N/A,TRUE,"general";"via3",#N/A,TRUE,"general"}</definedName>
    <definedName name="erware">{"via1",#N/A,TRUE,"general";"via2",#N/A,TRUE,"general";"via3",#N/A,TRUE,"general"}</definedName>
    <definedName name="ERWER" localSheetId="14">{"via1",#N/A,TRUE,"general";"via2",#N/A,TRUE,"general";"via3",#N/A,TRUE,"general"}</definedName>
    <definedName name="ERWER" localSheetId="19">{"via1",#N/A,TRUE,"general";"via2",#N/A,TRUE,"general";"via3",#N/A,TRUE,"general"}</definedName>
    <definedName name="ERWER" localSheetId="20">{"via1",#N/A,TRUE,"general";"via2",#N/A,TRUE,"general";"via3",#N/A,TRUE,"general"}</definedName>
    <definedName name="ERWER" localSheetId="25">{"via1",#N/A,TRUE,"general";"via2",#N/A,TRUE,"general";"via3",#N/A,TRUE,"general"}</definedName>
    <definedName name="ERWER" localSheetId="33">{"via1",#N/A,TRUE,"general";"via2",#N/A,TRUE,"general";"via3",#N/A,TRUE,"general"}</definedName>
    <definedName name="ERWER" localSheetId="34">{"via1",#N/A,TRUE,"general";"via2",#N/A,TRUE,"general";"via3",#N/A,TRUE,"general"}</definedName>
    <definedName name="ERWER">{"via1",#N/A,TRUE,"general";"via2",#N/A,TRUE,"general";"via3",#N/A,TRUE,"general"}</definedName>
    <definedName name="erwertd" localSheetId="14">{"TAB1",#N/A,TRUE,"GENERAL";"TAB2",#N/A,TRUE,"GENERAL";"TAB3",#N/A,TRUE,"GENERAL";"TAB4",#N/A,TRUE,"GENERAL";"TAB5",#N/A,TRUE,"GENERAL"}</definedName>
    <definedName name="erwertd" localSheetId="19">{"TAB1",#N/A,TRUE,"GENERAL";"TAB2",#N/A,TRUE,"GENERAL";"TAB3",#N/A,TRUE,"GENERAL";"TAB4",#N/A,TRUE,"GENERAL";"TAB5",#N/A,TRUE,"GENERAL"}</definedName>
    <definedName name="erwertd" localSheetId="20">{"TAB1",#N/A,TRUE,"GENERAL";"TAB2",#N/A,TRUE,"GENERAL";"TAB3",#N/A,TRUE,"GENERAL";"TAB4",#N/A,TRUE,"GENERAL";"TAB5",#N/A,TRUE,"GENERAL"}</definedName>
    <definedName name="erwertd" localSheetId="25">{"TAB1",#N/A,TRUE,"GENERAL";"TAB2",#N/A,TRUE,"GENERAL";"TAB3",#N/A,TRUE,"GENERAL";"TAB4",#N/A,TRUE,"GENERAL";"TAB5",#N/A,TRUE,"GENERAL"}</definedName>
    <definedName name="erwertd" localSheetId="33">{"TAB1",#N/A,TRUE,"GENERAL";"TAB2",#N/A,TRUE,"GENERAL";"TAB3",#N/A,TRUE,"GENERAL";"TAB4",#N/A,TRUE,"GENERAL";"TAB5",#N/A,TRUE,"GENERAL"}</definedName>
    <definedName name="erwertd" localSheetId="34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name="erwin8888888">#REF!</definedName>
    <definedName name="erwr" localSheetId="14">{"TAB1",#N/A,TRUE,"GENERAL";"TAB2",#N/A,TRUE,"GENERAL";"TAB3",#N/A,TRUE,"GENERAL";"TAB4",#N/A,TRUE,"GENERAL";"TAB5",#N/A,TRUE,"GENERAL"}</definedName>
    <definedName name="erwr" localSheetId="19">{"TAB1",#N/A,TRUE,"GENERAL";"TAB2",#N/A,TRUE,"GENERAL";"TAB3",#N/A,TRUE,"GENERAL";"TAB4",#N/A,TRUE,"GENERAL";"TAB5",#N/A,TRUE,"GENERAL"}</definedName>
    <definedName name="erwr" localSheetId="20">{"TAB1",#N/A,TRUE,"GENERAL";"TAB2",#N/A,TRUE,"GENERAL";"TAB3",#N/A,TRUE,"GENERAL";"TAB4",#N/A,TRUE,"GENERAL";"TAB5",#N/A,TRUE,"GENERAL"}</definedName>
    <definedName name="erwr" localSheetId="25">{"TAB1",#N/A,TRUE,"GENERAL";"TAB2",#N/A,TRUE,"GENERAL";"TAB3",#N/A,TRUE,"GENERAL";"TAB4",#N/A,TRUE,"GENERAL";"TAB5",#N/A,TRUE,"GENERAL"}</definedName>
    <definedName name="erwr" localSheetId="33">{"TAB1",#N/A,TRUE,"GENERAL";"TAB2",#N/A,TRUE,"GENERAL";"TAB3",#N/A,TRUE,"GENERAL";"TAB4",#N/A,TRUE,"GENERAL";"TAB5",#N/A,TRUE,"GENERAL"}</definedName>
    <definedName name="erwr" localSheetId="34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 localSheetId="14">{"via1",#N/A,TRUE,"general";"via2",#N/A,TRUE,"general";"via3",#N/A,TRUE,"general"}</definedName>
    <definedName name="ERWRL" localSheetId="19">{"via1",#N/A,TRUE,"general";"via2",#N/A,TRUE,"general";"via3",#N/A,TRUE,"general"}</definedName>
    <definedName name="ERWRL" localSheetId="20">{"via1",#N/A,TRUE,"general";"via2",#N/A,TRUE,"general";"via3",#N/A,TRUE,"general"}</definedName>
    <definedName name="ERWRL" localSheetId="25">{"via1",#N/A,TRUE,"general";"via2",#N/A,TRUE,"general";"via3",#N/A,TRUE,"general"}</definedName>
    <definedName name="ERWRL" localSheetId="33">{"via1",#N/A,TRUE,"general";"via2",#N/A,TRUE,"general";"via3",#N/A,TRUE,"general"}</definedName>
    <definedName name="ERWRL" localSheetId="34">{"via1",#N/A,TRUE,"general";"via2",#N/A,TRUE,"general";"via3",#N/A,TRUE,"general"}</definedName>
    <definedName name="ERWRL">{"via1",#N/A,TRUE,"general";"via2",#N/A,TRUE,"general";"via3",#N/A,TRUE,"general"}</definedName>
    <definedName name="ery" localSheetId="14">{"via1",#N/A,TRUE,"general";"via2",#N/A,TRUE,"general";"via3",#N/A,TRUE,"general"}</definedName>
    <definedName name="ery" localSheetId="19">{"via1",#N/A,TRUE,"general";"via2",#N/A,TRUE,"general";"via3",#N/A,TRUE,"general"}</definedName>
    <definedName name="ery" localSheetId="20">{"via1",#N/A,TRUE,"general";"via2",#N/A,TRUE,"general";"via3",#N/A,TRUE,"general"}</definedName>
    <definedName name="ery" localSheetId="25">{"via1",#N/A,TRUE,"general";"via2",#N/A,TRUE,"general";"via3",#N/A,TRUE,"general"}</definedName>
    <definedName name="ery" localSheetId="33">{"via1",#N/A,TRUE,"general";"via2",#N/A,TRUE,"general";"via3",#N/A,TRUE,"general"}</definedName>
    <definedName name="ery" localSheetId="34">{"via1",#N/A,TRUE,"general";"via2",#N/A,TRUE,"general";"via3",#N/A,TRUE,"general"}</definedName>
    <definedName name="ery">{"via1",#N/A,TRUE,"general";"via2",#N/A,TRUE,"general";"via3",#N/A,TRUE,"general"}</definedName>
    <definedName name="eryhd" localSheetId="14">{"via1",#N/A,TRUE,"general";"via2",#N/A,TRUE,"general";"via3",#N/A,TRUE,"general"}</definedName>
    <definedName name="eryhd" localSheetId="19">{"via1",#N/A,TRUE,"general";"via2",#N/A,TRUE,"general";"via3",#N/A,TRUE,"general"}</definedName>
    <definedName name="eryhd" localSheetId="20">{"via1",#N/A,TRUE,"general";"via2",#N/A,TRUE,"general";"via3",#N/A,TRUE,"general"}</definedName>
    <definedName name="eryhd" localSheetId="25">{"via1",#N/A,TRUE,"general";"via2",#N/A,TRUE,"general";"via3",#N/A,TRUE,"general"}</definedName>
    <definedName name="eryhd" localSheetId="33">{"via1",#N/A,TRUE,"general";"via2",#N/A,TRUE,"general";"via3",#N/A,TRUE,"general"}</definedName>
    <definedName name="eryhd" localSheetId="34">{"via1",#N/A,TRUE,"general";"via2",#N/A,TRUE,"general";"via3",#N/A,TRUE,"general"}</definedName>
    <definedName name="eryhd">{"via1",#N/A,TRUE,"general";"via2",#N/A,TRUE,"general";"via3",#N/A,TRUE,"general"}</definedName>
    <definedName name="eryhdf" localSheetId="14">{"TAB1",#N/A,TRUE,"GENERAL";"TAB2",#N/A,TRUE,"GENERAL";"TAB3",#N/A,TRUE,"GENERAL";"TAB4",#N/A,TRUE,"GENERAL";"TAB5",#N/A,TRUE,"GENERAL"}</definedName>
    <definedName name="eryhdf" localSheetId="19">{"TAB1",#N/A,TRUE,"GENERAL";"TAB2",#N/A,TRUE,"GENERAL";"TAB3",#N/A,TRUE,"GENERAL";"TAB4",#N/A,TRUE,"GENERAL";"TAB5",#N/A,TRUE,"GENERAL"}</definedName>
    <definedName name="eryhdf" localSheetId="20">{"TAB1",#N/A,TRUE,"GENERAL";"TAB2",#N/A,TRUE,"GENERAL";"TAB3",#N/A,TRUE,"GENERAL";"TAB4",#N/A,TRUE,"GENERAL";"TAB5",#N/A,TRUE,"GENERAL"}</definedName>
    <definedName name="eryhdf" localSheetId="25">{"TAB1",#N/A,TRUE,"GENERAL";"TAB2",#N/A,TRUE,"GENERAL";"TAB3",#N/A,TRUE,"GENERAL";"TAB4",#N/A,TRUE,"GENERAL";"TAB5",#N/A,TRUE,"GENERAL"}</definedName>
    <definedName name="eryhdf" localSheetId="33">{"TAB1",#N/A,TRUE,"GENERAL";"TAB2",#N/A,TRUE,"GENERAL";"TAB3",#N/A,TRUE,"GENERAL";"TAB4",#N/A,TRUE,"GENERAL";"TAB5",#N/A,TRUE,"GENERAL"}</definedName>
    <definedName name="eryhdf" localSheetId="34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name="eryhk" localSheetId="14">{"TAB1",#N/A,TRUE,"GENERAL";"TAB2",#N/A,TRUE,"GENERAL";"TAB3",#N/A,TRUE,"GENERAL";"TAB4",#N/A,TRUE,"GENERAL";"TAB5",#N/A,TRUE,"GENERAL"}</definedName>
    <definedName name="eryhk" localSheetId="19">{"TAB1",#N/A,TRUE,"GENERAL";"TAB2",#N/A,TRUE,"GENERAL";"TAB3",#N/A,TRUE,"GENERAL";"TAB4",#N/A,TRUE,"GENERAL";"TAB5",#N/A,TRUE,"GENERAL"}</definedName>
    <definedName name="eryhk" localSheetId="20">{"TAB1",#N/A,TRUE,"GENERAL";"TAB2",#N/A,TRUE,"GENERAL";"TAB3",#N/A,TRUE,"GENERAL";"TAB4",#N/A,TRUE,"GENERAL";"TAB5",#N/A,TRUE,"GENERAL"}</definedName>
    <definedName name="eryhk" localSheetId="25">{"TAB1",#N/A,TRUE,"GENERAL";"TAB2",#N/A,TRUE,"GENERAL";"TAB3",#N/A,TRUE,"GENERAL";"TAB4",#N/A,TRUE,"GENERAL";"TAB5",#N/A,TRUE,"GENERAL"}</definedName>
    <definedName name="eryhk" localSheetId="33">{"TAB1",#N/A,TRUE,"GENERAL";"TAB2",#N/A,TRUE,"GENERAL";"TAB3",#N/A,TRUE,"GENERAL";"TAB4",#N/A,TRUE,"GENERAL";"TAB5",#N/A,TRUE,"GENERAL"}</definedName>
    <definedName name="eryhk" localSheetId="34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 localSheetId="14">{"TAB1",#N/A,TRUE,"GENERAL";"TAB2",#N/A,TRUE,"GENERAL";"TAB3",#N/A,TRUE,"GENERAL";"TAB4",#N/A,TRUE,"GENERAL";"TAB5",#N/A,TRUE,"GENERAL"}</definedName>
    <definedName name="eryhrf" localSheetId="19">{"TAB1",#N/A,TRUE,"GENERAL";"TAB2",#N/A,TRUE,"GENERAL";"TAB3",#N/A,TRUE,"GENERAL";"TAB4",#N/A,TRUE,"GENERAL";"TAB5",#N/A,TRUE,"GENERAL"}</definedName>
    <definedName name="eryhrf" localSheetId="20">{"TAB1",#N/A,TRUE,"GENERAL";"TAB2",#N/A,TRUE,"GENERAL";"TAB3",#N/A,TRUE,"GENERAL";"TAB4",#N/A,TRUE,"GENERAL";"TAB5",#N/A,TRUE,"GENERAL"}</definedName>
    <definedName name="eryhrf" localSheetId="25">{"TAB1",#N/A,TRUE,"GENERAL";"TAB2",#N/A,TRUE,"GENERAL";"TAB3",#N/A,TRUE,"GENERAL";"TAB4",#N/A,TRUE,"GENERAL";"TAB5",#N/A,TRUE,"GENERAL"}</definedName>
    <definedName name="eryhrf" localSheetId="33">{"TAB1",#N/A,TRUE,"GENERAL";"TAB2",#N/A,TRUE,"GENERAL";"TAB3",#N/A,TRUE,"GENERAL";"TAB4",#N/A,TRUE,"GENERAL";"TAB5",#N/A,TRUE,"GENERAL"}</definedName>
    <definedName name="eryhrf" localSheetId="34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 localSheetId="14">{"TAB1",#N/A,TRUE,"GENERAL";"TAB2",#N/A,TRUE,"GENERAL";"TAB3",#N/A,TRUE,"GENERAL";"TAB4",#N/A,TRUE,"GENERAL";"TAB5",#N/A,TRUE,"GENERAL"}</definedName>
    <definedName name="eryre" localSheetId="19">{"TAB1",#N/A,TRUE,"GENERAL";"TAB2",#N/A,TRUE,"GENERAL";"TAB3",#N/A,TRUE,"GENERAL";"TAB4",#N/A,TRUE,"GENERAL";"TAB5",#N/A,TRUE,"GENERAL"}</definedName>
    <definedName name="eryre" localSheetId="20">{"TAB1",#N/A,TRUE,"GENERAL";"TAB2",#N/A,TRUE,"GENERAL";"TAB3",#N/A,TRUE,"GENERAL";"TAB4",#N/A,TRUE,"GENERAL";"TAB5",#N/A,TRUE,"GENERAL"}</definedName>
    <definedName name="eryre" localSheetId="25">{"TAB1",#N/A,TRUE,"GENERAL";"TAB2",#N/A,TRUE,"GENERAL";"TAB3",#N/A,TRUE,"GENERAL";"TAB4",#N/A,TRUE,"GENERAL";"TAB5",#N/A,TRUE,"GENERAL"}</definedName>
    <definedName name="eryre" localSheetId="33">{"TAB1",#N/A,TRUE,"GENERAL";"TAB2",#N/A,TRUE,"GENERAL";"TAB3",#N/A,TRUE,"GENERAL";"TAB4",#N/A,TRUE,"GENERAL";"TAB5",#N/A,TRUE,"GENERAL"}</definedName>
    <definedName name="eryre" localSheetId="34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 localSheetId="14">{"via1",#N/A,TRUE,"general";"via2",#N/A,TRUE,"general";"via3",#N/A,TRUE,"general"}</definedName>
    <definedName name="erytd" localSheetId="19">{"via1",#N/A,TRUE,"general";"via2",#N/A,TRUE,"general";"via3",#N/A,TRUE,"general"}</definedName>
    <definedName name="erytd" localSheetId="20">{"via1",#N/A,TRUE,"general";"via2",#N/A,TRUE,"general";"via3",#N/A,TRUE,"general"}</definedName>
    <definedName name="erytd" localSheetId="25">{"via1",#N/A,TRUE,"general";"via2",#N/A,TRUE,"general";"via3",#N/A,TRUE,"general"}</definedName>
    <definedName name="erytd" localSheetId="33">{"via1",#N/A,TRUE,"general";"via2",#N/A,TRUE,"general";"via3",#N/A,TRUE,"general"}</definedName>
    <definedName name="erytd" localSheetId="34">{"via1",#N/A,TRUE,"general";"via2",#N/A,TRUE,"general";"via3",#N/A,TRUE,"general"}</definedName>
    <definedName name="erytd">{"via1",#N/A,TRUE,"general";"via2",#N/A,TRUE,"general";"via3",#N/A,TRUE,"general"}</definedName>
    <definedName name="eryty" localSheetId="14">{"via1",#N/A,TRUE,"general";"via2",#N/A,TRUE,"general";"via3",#N/A,TRUE,"general"}</definedName>
    <definedName name="eryty" localSheetId="19">{"via1",#N/A,TRUE,"general";"via2",#N/A,TRUE,"general";"via3",#N/A,TRUE,"general"}</definedName>
    <definedName name="eryty" localSheetId="20">{"via1",#N/A,TRUE,"general";"via2",#N/A,TRUE,"general";"via3",#N/A,TRUE,"general"}</definedName>
    <definedName name="eryty" localSheetId="25">{"via1",#N/A,TRUE,"general";"via2",#N/A,TRUE,"general";"via3",#N/A,TRUE,"general"}</definedName>
    <definedName name="eryty" localSheetId="33">{"via1",#N/A,TRUE,"general";"via2",#N/A,TRUE,"general";"via3",#N/A,TRUE,"general"}</definedName>
    <definedName name="eryty" localSheetId="34">{"via1",#N/A,TRUE,"general";"via2",#N/A,TRUE,"general";"via3",#N/A,TRUE,"general"}</definedName>
    <definedName name="eryty">{"via1",#N/A,TRUE,"general";"via2",#N/A,TRUE,"general";"via3",#N/A,TRUE,"general"}</definedName>
    <definedName name="eryy" localSheetId="14">{"via1",#N/A,TRUE,"general";"via2",#N/A,TRUE,"general";"via3",#N/A,TRUE,"general"}</definedName>
    <definedName name="eryy" localSheetId="19">{"via1",#N/A,TRUE,"general";"via2",#N/A,TRUE,"general";"via3",#N/A,TRUE,"general"}</definedName>
    <definedName name="eryy" localSheetId="20">{"via1",#N/A,TRUE,"general";"via2",#N/A,TRUE,"general";"via3",#N/A,TRUE,"general"}</definedName>
    <definedName name="eryy" localSheetId="25">{"via1",#N/A,TRUE,"general";"via2",#N/A,TRUE,"general";"via3",#N/A,TRUE,"general"}</definedName>
    <definedName name="eryy" localSheetId="33">{"via1",#N/A,TRUE,"general";"via2",#N/A,TRUE,"general";"via3",#N/A,TRUE,"general"}</definedName>
    <definedName name="eryy" localSheetId="34">{"via1",#N/A,TRUE,"general";"via2",#N/A,TRUE,"general";"via3",#N/A,TRUE,"general"}</definedName>
    <definedName name="eryy">{"via1",#N/A,TRUE,"general";"via2",#N/A,TRUE,"general";"via3",#N/A,TRUE,"general"}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_vts" localSheetId="25">[1]Áreas!#REF!</definedName>
    <definedName name="esc_vts">[2]Áreas!#REF!</definedName>
    <definedName name="ESCALERA">#REF!</definedName>
    <definedName name="escalones">#REF!</definedName>
    <definedName name="ESE">#REF!</definedName>
    <definedName name="ESMALTE">#REF!</definedName>
    <definedName name="ESMALTMADETOT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2S">#REF!</definedName>
    <definedName name="ESP320.1">#REF!</definedName>
    <definedName name="ESP330.1">#REF!</definedName>
    <definedName name="ESP330.1P">#REF!</definedName>
    <definedName name="ESP330.2">#REF!</definedName>
    <definedName name="ESP632.1P">#REF!</definedName>
    <definedName name="ESP632.4P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PESORPLACAS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CION">#REF!</definedName>
    <definedName name="ESTACION_TOTAL_2">#REF!</definedName>
    <definedName name="estado">#REF!</definedName>
    <definedName name="Estados">#REF!</definedName>
    <definedName name="ESTERIL">#REF!</definedName>
    <definedName name="Estimate_Factor">1</definedName>
    <definedName name="ESTPXS">#REF!</definedName>
    <definedName name="ESTRAE">#REF!</definedName>
    <definedName name="Estrato" localSheetId="25">#REF!</definedName>
    <definedName name="Estrato">#REF!</definedName>
    <definedName name="ESTRU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 localSheetId="14" hidden="1">{#N/A,#N/A,TRUE,"INGENIERIA";#N/A,#N/A,TRUE,"COMPRAS";#N/A,#N/A,TRUE,"DIRECCION";#N/A,#N/A,TRUE,"RESUMEN"}</definedName>
    <definedName name="ESTRUCTURA" localSheetId="19" hidden="1">{#N/A,#N/A,TRUE,"INGENIERIA";#N/A,#N/A,TRUE,"COMPRAS";#N/A,#N/A,TRUE,"DIRECCION";#N/A,#N/A,TRUE,"RESUMEN"}</definedName>
    <definedName name="ESTRUCTURA" localSheetId="20" hidden="1">{#N/A,#N/A,TRUE,"INGENIERIA";#N/A,#N/A,TRUE,"COMPRAS";#N/A,#N/A,TRUE,"DIRECCION";#N/A,#N/A,TRUE,"RESUMEN"}</definedName>
    <definedName name="ESTRUCTURA" localSheetId="25" hidden="1">{#N/A,#N/A,TRUE,"INGENIERIA";#N/A,#N/A,TRUE,"COMPRAS";#N/A,#N/A,TRUE,"DIRECCION";#N/A,#N/A,TRUE,"RESUMEN"}</definedName>
    <definedName name="ESTRUCTURA" localSheetId="33" hidden="1">{#N/A,#N/A,TRUE,"INGENIERIA";#N/A,#N/A,TRUE,"COMPRAS";#N/A,#N/A,TRUE,"DIRECCION";#N/A,#N/A,TRUE,"RESUMEN"}</definedName>
    <definedName name="ESTRUCTURA" localSheetId="34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">#REF!</definedName>
    <definedName name="ET_1">#REF!</definedName>
    <definedName name="ET_2">#REF!</definedName>
    <definedName name="ETAP">#REF!</definedName>
    <definedName name="ETAPA_PACC">#REF!</definedName>
    <definedName name="etapas_proyecto">#REF!</definedName>
    <definedName name="ETERNIT6">#REF!</definedName>
    <definedName name="etertgg" localSheetId="14">{"via1",#N/A,TRUE,"general";"via2",#N/A,TRUE,"general";"via3",#N/A,TRUE,"general"}</definedName>
    <definedName name="etertgg" localSheetId="19">{"via1",#N/A,TRUE,"general";"via2",#N/A,TRUE,"general";"via3",#N/A,TRUE,"general"}</definedName>
    <definedName name="etertgg" localSheetId="20">{"via1",#N/A,TRUE,"general";"via2",#N/A,TRUE,"general";"via3",#N/A,TRUE,"general"}</definedName>
    <definedName name="etertgg" localSheetId="25">{"via1",#N/A,TRUE,"general";"via2",#N/A,TRUE,"general";"via3",#N/A,TRUE,"general"}</definedName>
    <definedName name="etertgg" localSheetId="33">{"via1",#N/A,TRUE,"general";"via2",#N/A,TRUE,"general";"via3",#N/A,TRUE,"general"}</definedName>
    <definedName name="etertgg" localSheetId="34">{"via1",#N/A,TRUE,"general";"via2",#N/A,TRUE,"general";"via3",#N/A,TRUE,"general"}</definedName>
    <definedName name="etertgg">{"via1",#N/A,TRUE,"general";"via2",#N/A,TRUE,"general";"via3",#N/A,TRUE,"general"}</definedName>
    <definedName name="etertt" localSheetId="14" hidden="1">{#N/A,#N/A,TRUE,"1842CWN0"}</definedName>
    <definedName name="etertt" localSheetId="19" hidden="1">{#N/A,#N/A,TRUE,"1842CWN0"}</definedName>
    <definedName name="etertt" localSheetId="20" hidden="1">{#N/A,#N/A,TRUE,"1842CWN0"}</definedName>
    <definedName name="etertt" localSheetId="25" hidden="1">{#N/A,#N/A,TRUE,"1842CWN0"}</definedName>
    <definedName name="etertt" localSheetId="33" hidden="1">{#N/A,#N/A,TRUE,"1842CWN0"}</definedName>
    <definedName name="etertt" localSheetId="34" hidden="1">{#N/A,#N/A,TRUE,"1842CWN0"}</definedName>
    <definedName name="etertt" hidden="1">{#N/A,#N/A,TRUE,"1842CWN0"}</definedName>
    <definedName name="etewt" localSheetId="14">{"TAB1",#N/A,TRUE,"GENERAL";"TAB2",#N/A,TRUE,"GENERAL";"TAB3",#N/A,TRUE,"GENERAL";"TAB4",#N/A,TRUE,"GENERAL";"TAB5",#N/A,TRUE,"GENERAL"}</definedName>
    <definedName name="etewt" localSheetId="19">{"TAB1",#N/A,TRUE,"GENERAL";"TAB2",#N/A,TRUE,"GENERAL";"TAB3",#N/A,TRUE,"GENERAL";"TAB4",#N/A,TRUE,"GENERAL";"TAB5",#N/A,TRUE,"GENERAL"}</definedName>
    <definedName name="etewt" localSheetId="20">{"TAB1",#N/A,TRUE,"GENERAL";"TAB2",#N/A,TRUE,"GENERAL";"TAB3",#N/A,TRUE,"GENERAL";"TAB4",#N/A,TRUE,"GENERAL";"TAB5",#N/A,TRUE,"GENERAL"}</definedName>
    <definedName name="etewt" localSheetId="25">{"TAB1",#N/A,TRUE,"GENERAL";"TAB2",#N/A,TRUE,"GENERAL";"TAB3",#N/A,TRUE,"GENERAL";"TAB4",#N/A,TRUE,"GENERAL";"TAB5",#N/A,TRUE,"GENERAL"}</definedName>
    <definedName name="etewt" localSheetId="33">{"TAB1",#N/A,TRUE,"GENERAL";"TAB2",#N/A,TRUE,"GENERAL";"TAB3",#N/A,TRUE,"GENERAL";"TAB4",#N/A,TRUE,"GENERAL";"TAB5",#N/A,TRUE,"GENERAL"}</definedName>
    <definedName name="etewt" localSheetId="34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 localSheetId="14">{"via1",#N/A,TRUE,"general";"via2",#N/A,TRUE,"general";"via3",#N/A,TRUE,"general"}</definedName>
    <definedName name="etu" localSheetId="19">{"via1",#N/A,TRUE,"general";"via2",#N/A,TRUE,"general";"via3",#N/A,TRUE,"general"}</definedName>
    <definedName name="etu" localSheetId="20">{"via1",#N/A,TRUE,"general";"via2",#N/A,TRUE,"general";"via3",#N/A,TRUE,"general"}</definedName>
    <definedName name="etu" localSheetId="25">{"via1",#N/A,TRUE,"general";"via2",#N/A,TRUE,"general";"via3",#N/A,TRUE,"general"}</definedName>
    <definedName name="etu" localSheetId="33">{"via1",#N/A,TRUE,"general";"via2",#N/A,TRUE,"general";"via3",#N/A,TRUE,"general"}</definedName>
    <definedName name="etu" localSheetId="34">{"via1",#N/A,TRUE,"general";"via2",#N/A,TRUE,"general";"via3",#N/A,TRUE,"general"}</definedName>
    <definedName name="etu">{"via1",#N/A,TRUE,"general";"via2",#N/A,TRUE,"general";"via3",#N/A,TRUE,"general"}</definedName>
    <definedName name="etueh" localSheetId="14">{"via1",#N/A,TRUE,"general";"via2",#N/A,TRUE,"general";"via3",#N/A,TRUE,"general"}</definedName>
    <definedName name="etueh" localSheetId="19">{"via1",#N/A,TRUE,"general";"via2",#N/A,TRUE,"general";"via3",#N/A,TRUE,"general"}</definedName>
    <definedName name="etueh" localSheetId="20">{"via1",#N/A,TRUE,"general";"via2",#N/A,TRUE,"general";"via3",#N/A,TRUE,"general"}</definedName>
    <definedName name="etueh" localSheetId="25">{"via1",#N/A,TRUE,"general";"via2",#N/A,TRUE,"general";"via3",#N/A,TRUE,"general"}</definedName>
    <definedName name="etueh" localSheetId="33">{"via1",#N/A,TRUE,"general";"via2",#N/A,TRUE,"general";"via3",#N/A,TRUE,"general"}</definedName>
    <definedName name="etueh" localSheetId="34">{"via1",#N/A,TRUE,"general";"via2",#N/A,TRUE,"general";"via3",#N/A,TRUE,"general"}</definedName>
    <definedName name="etueh">{"via1",#N/A,TRUE,"general";"via2",#N/A,TRUE,"general";"via3",#N/A,TRUE,"general"}</definedName>
    <definedName name="etyty" localSheetId="14">{"via1",#N/A,TRUE,"general";"via2",#N/A,TRUE,"general";"via3",#N/A,TRUE,"general"}</definedName>
    <definedName name="etyty" localSheetId="19">{"via1",#N/A,TRUE,"general";"via2",#N/A,TRUE,"general";"via3",#N/A,TRUE,"general"}</definedName>
    <definedName name="etyty" localSheetId="20">{"via1",#N/A,TRUE,"general";"via2",#N/A,TRUE,"general";"via3",#N/A,TRUE,"general"}</definedName>
    <definedName name="etyty" localSheetId="25">{"via1",#N/A,TRUE,"general";"via2",#N/A,TRUE,"general";"via3",#N/A,TRUE,"general"}</definedName>
    <definedName name="etyty" localSheetId="33">{"via1",#N/A,TRUE,"general";"via2",#N/A,TRUE,"general";"via3",#N/A,TRUE,"general"}</definedName>
    <definedName name="etyty" localSheetId="34">{"via1",#N/A,TRUE,"general";"via2",#N/A,TRUE,"general";"via3",#N/A,TRUE,"general"}</definedName>
    <definedName name="etyty">{"via1",#N/A,TRUE,"general";"via2",#N/A,TRUE,"general";"via3",#N/A,TRUE,"general"}</definedName>
    <definedName name="etyu" localSheetId="14">{"TAB1",#N/A,TRUE,"GENERAL";"TAB2",#N/A,TRUE,"GENERAL";"TAB3",#N/A,TRUE,"GENERAL";"TAB4",#N/A,TRUE,"GENERAL";"TAB5",#N/A,TRUE,"GENERAL"}</definedName>
    <definedName name="etyu" localSheetId="19">{"TAB1",#N/A,TRUE,"GENERAL";"TAB2",#N/A,TRUE,"GENERAL";"TAB3",#N/A,TRUE,"GENERAL";"TAB4",#N/A,TRUE,"GENERAL";"TAB5",#N/A,TRUE,"GENERAL"}</definedName>
    <definedName name="etyu" localSheetId="20">{"TAB1",#N/A,TRUE,"GENERAL";"TAB2",#N/A,TRUE,"GENERAL";"TAB3",#N/A,TRUE,"GENERAL";"TAB4",#N/A,TRUE,"GENERAL";"TAB5",#N/A,TRUE,"GENERAL"}</definedName>
    <definedName name="etyu" localSheetId="25">{"TAB1",#N/A,TRUE,"GENERAL";"TAB2",#N/A,TRUE,"GENERAL";"TAB3",#N/A,TRUE,"GENERAL";"TAB4",#N/A,TRUE,"GENERAL";"TAB5",#N/A,TRUE,"GENERAL"}</definedName>
    <definedName name="etyu" localSheetId="33">{"TAB1",#N/A,TRUE,"GENERAL";"TAB2",#N/A,TRUE,"GENERAL";"TAB3",#N/A,TRUE,"GENERAL";"TAB4",#N/A,TRUE,"GENERAL";"TAB5",#N/A,TRUE,"GENERAL"}</definedName>
    <definedName name="etyu" localSheetId="34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name="eu" localSheetId="14">{"via1",#N/A,TRUE,"general";"via2",#N/A,TRUE,"general";"via3",#N/A,TRUE,"general"}</definedName>
    <definedName name="eu" localSheetId="19">{"via1",#N/A,TRUE,"general";"via2",#N/A,TRUE,"general";"via3",#N/A,TRUE,"general"}</definedName>
    <definedName name="eu" localSheetId="20">{"via1",#N/A,TRUE,"general";"via2",#N/A,TRUE,"general";"via3",#N/A,TRUE,"general"}</definedName>
    <definedName name="eu" localSheetId="25">{"via1",#N/A,TRUE,"general";"via2",#N/A,TRUE,"general";"via3",#N/A,TRUE,"general"}</definedName>
    <definedName name="eu" localSheetId="33">{"via1",#N/A,TRUE,"general";"via2",#N/A,TRUE,"general";"via3",#N/A,TRUE,"general"}</definedName>
    <definedName name="eu" localSheetId="34">{"via1",#N/A,TRUE,"general";"via2",#N/A,TRUE,"general";"via3",#N/A,TRUE,"general"}</definedName>
    <definedName name="eu">{"via1",#N/A,TRUE,"general";"via2",#N/A,TRUE,"general";"via3",#N/A,TRUE,"general"}</definedName>
    <definedName name="EURO">#REF!</definedName>
    <definedName name="eut" localSheetId="14">{"via1",#N/A,TRUE,"general";"via2",#N/A,TRUE,"general";"via3",#N/A,TRUE,"general"}</definedName>
    <definedName name="eut" localSheetId="19">{"via1",#N/A,TRUE,"general";"via2",#N/A,TRUE,"general";"via3",#N/A,TRUE,"general"}</definedName>
    <definedName name="eut" localSheetId="20">{"via1",#N/A,TRUE,"general";"via2",#N/A,TRUE,"general";"via3",#N/A,TRUE,"general"}</definedName>
    <definedName name="eut" localSheetId="25">{"via1",#N/A,TRUE,"general";"via2",#N/A,TRUE,"general";"via3",#N/A,TRUE,"general"}</definedName>
    <definedName name="eut" localSheetId="33">{"via1",#N/A,TRUE,"general";"via2",#N/A,TRUE,"general";"via3",#N/A,TRUE,"general"}</definedName>
    <definedName name="eut" localSheetId="34">{"via1",#N/A,TRUE,"general";"via2",#N/A,TRUE,"general";"via3",#N/A,TRUE,"general"}</definedName>
    <definedName name="eut">{"via1",#N/A,TRUE,"general";"via2",#N/A,TRUE,"general";"via3",#N/A,TRUE,"general"}</definedName>
    <definedName name="euyt" localSheetId="14">{"TAB1",#N/A,TRUE,"GENERAL";"TAB2",#N/A,TRUE,"GENERAL";"TAB3",#N/A,TRUE,"GENERAL";"TAB4",#N/A,TRUE,"GENERAL";"TAB5",#N/A,TRUE,"GENERAL"}</definedName>
    <definedName name="euyt" localSheetId="19">{"TAB1",#N/A,TRUE,"GENERAL";"TAB2",#N/A,TRUE,"GENERAL";"TAB3",#N/A,TRUE,"GENERAL";"TAB4",#N/A,TRUE,"GENERAL";"TAB5",#N/A,TRUE,"GENERAL"}</definedName>
    <definedName name="euyt" localSheetId="20">{"TAB1",#N/A,TRUE,"GENERAL";"TAB2",#N/A,TRUE,"GENERAL";"TAB3",#N/A,TRUE,"GENERAL";"TAB4",#N/A,TRUE,"GENERAL";"TAB5",#N/A,TRUE,"GENERAL"}</definedName>
    <definedName name="euyt" localSheetId="25">{"TAB1",#N/A,TRUE,"GENERAL";"TAB2",#N/A,TRUE,"GENERAL";"TAB3",#N/A,TRUE,"GENERAL";"TAB4",#N/A,TRUE,"GENERAL";"TAB5",#N/A,TRUE,"GENERAL"}</definedName>
    <definedName name="euyt" localSheetId="33">{"TAB1",#N/A,TRUE,"GENERAL";"TAB2",#N/A,TRUE,"GENERAL";"TAB3",#N/A,TRUE,"GENERAL";"TAB4",#N/A,TRUE,"GENERAL";"TAB5",#N/A,TRUE,"GENERAL"}</definedName>
    <definedName name="euyt" localSheetId="34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name="ev.Calculation">-4135</definedName>
    <definedName name="ev.Initialized">FALSE</definedName>
    <definedName name="eval" localSheetId="25">[1]Áreas!$I$3</definedName>
    <definedName name="eval">[2]Áreas!$I$3</definedName>
    <definedName name="Eval_Currency">#REF!</definedName>
    <definedName name="EW">#REF!</definedName>
    <definedName name="ewegt" localSheetId="14">{"TAB1",#N/A,TRUE,"GENERAL";"TAB2",#N/A,TRUE,"GENERAL";"TAB3",#N/A,TRUE,"GENERAL";"TAB4",#N/A,TRUE,"GENERAL";"TAB5",#N/A,TRUE,"GENERAL"}</definedName>
    <definedName name="ewegt" localSheetId="19">{"TAB1",#N/A,TRUE,"GENERAL";"TAB2",#N/A,TRUE,"GENERAL";"TAB3",#N/A,TRUE,"GENERAL";"TAB4",#N/A,TRUE,"GENERAL";"TAB5",#N/A,TRUE,"GENERAL"}</definedName>
    <definedName name="ewegt" localSheetId="20">{"TAB1",#N/A,TRUE,"GENERAL";"TAB2",#N/A,TRUE,"GENERAL";"TAB3",#N/A,TRUE,"GENERAL";"TAB4",#N/A,TRUE,"GENERAL";"TAB5",#N/A,TRUE,"GENERAL"}</definedName>
    <definedName name="ewegt" localSheetId="25">{"TAB1",#N/A,TRUE,"GENERAL";"TAB2",#N/A,TRUE,"GENERAL";"TAB3",#N/A,TRUE,"GENERAL";"TAB4",#N/A,TRUE,"GENERAL";"TAB5",#N/A,TRUE,"GENERAL"}</definedName>
    <definedName name="ewegt" localSheetId="33">{"TAB1",#N/A,TRUE,"GENERAL";"TAB2",#N/A,TRUE,"GENERAL";"TAB3",#N/A,TRUE,"GENERAL";"TAB4",#N/A,TRUE,"GENERAL";"TAB5",#N/A,TRUE,"GENERAL"}</definedName>
    <definedName name="ewegt" localSheetId="34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 localSheetId="14">{"TAB1",#N/A,TRUE,"GENERAL";"TAB2",#N/A,TRUE,"GENERAL";"TAB3",#N/A,TRUE,"GENERAL";"TAB4",#N/A,TRUE,"GENERAL";"TAB5",#N/A,TRUE,"GENERAL"}</definedName>
    <definedName name="ewfewfg" localSheetId="19">{"TAB1",#N/A,TRUE,"GENERAL";"TAB2",#N/A,TRUE,"GENERAL";"TAB3",#N/A,TRUE,"GENERAL";"TAB4",#N/A,TRUE,"GENERAL";"TAB5",#N/A,TRUE,"GENERAL"}</definedName>
    <definedName name="ewfewfg" localSheetId="20">{"TAB1",#N/A,TRUE,"GENERAL";"TAB2",#N/A,TRUE,"GENERAL";"TAB3",#N/A,TRUE,"GENERAL";"TAB4",#N/A,TRUE,"GENERAL";"TAB5",#N/A,TRUE,"GENERAL"}</definedName>
    <definedName name="ewfewfg" localSheetId="25">{"TAB1",#N/A,TRUE,"GENERAL";"TAB2",#N/A,TRUE,"GENERAL";"TAB3",#N/A,TRUE,"GENERAL";"TAB4",#N/A,TRUE,"GENERAL";"TAB5",#N/A,TRUE,"GENERAL"}</definedName>
    <definedName name="ewfewfg" localSheetId="33">{"TAB1",#N/A,TRUE,"GENERAL";"TAB2",#N/A,TRUE,"GENERAL";"TAB3",#N/A,TRUE,"GENERAL";"TAB4",#N/A,TRUE,"GENERAL";"TAB5",#N/A,TRUE,"GENERAL"}</definedName>
    <definedName name="ewfewfg" localSheetId="34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 localSheetId="14">{"TAB1",#N/A,TRUE,"GENERAL";"TAB2",#N/A,TRUE,"GENERAL";"TAB3",#N/A,TRUE,"GENERAL";"TAB4",#N/A,TRUE,"GENERAL";"TAB5",#N/A,TRUE,"GENERAL"}</definedName>
    <definedName name="ewre" localSheetId="19">{"TAB1",#N/A,TRUE,"GENERAL";"TAB2",#N/A,TRUE,"GENERAL";"TAB3",#N/A,TRUE,"GENERAL";"TAB4",#N/A,TRUE,"GENERAL";"TAB5",#N/A,TRUE,"GENERAL"}</definedName>
    <definedName name="ewre" localSheetId="20">{"TAB1",#N/A,TRUE,"GENERAL";"TAB2",#N/A,TRUE,"GENERAL";"TAB3",#N/A,TRUE,"GENERAL";"TAB4",#N/A,TRUE,"GENERAL";"TAB5",#N/A,TRUE,"GENERAL"}</definedName>
    <definedName name="ewre" localSheetId="25">{"TAB1",#N/A,TRUE,"GENERAL";"TAB2",#N/A,TRUE,"GENERAL";"TAB3",#N/A,TRUE,"GENERAL";"TAB4",#N/A,TRUE,"GENERAL";"TAB5",#N/A,TRUE,"GENERAL"}</definedName>
    <definedName name="ewre" localSheetId="33">{"TAB1",#N/A,TRUE,"GENERAL";"TAB2",#N/A,TRUE,"GENERAL";"TAB3",#N/A,TRUE,"GENERAL";"TAB4",#N/A,TRUE,"GENERAL";"TAB5",#N/A,TRUE,"GENERAL"}</definedName>
    <definedName name="ewre" localSheetId="34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 localSheetId="14">{"TAB1",#N/A,TRUE,"GENERAL";"TAB2",#N/A,TRUE,"GENERAL";"TAB3",#N/A,TRUE,"GENERAL";"TAB4",#N/A,TRUE,"GENERAL";"TAB5",#N/A,TRUE,"GENERAL"}</definedName>
    <definedName name="ewrewf" localSheetId="19">{"TAB1",#N/A,TRUE,"GENERAL";"TAB2",#N/A,TRUE,"GENERAL";"TAB3",#N/A,TRUE,"GENERAL";"TAB4",#N/A,TRUE,"GENERAL";"TAB5",#N/A,TRUE,"GENERAL"}</definedName>
    <definedName name="ewrewf" localSheetId="20">{"TAB1",#N/A,TRUE,"GENERAL";"TAB2",#N/A,TRUE,"GENERAL";"TAB3",#N/A,TRUE,"GENERAL";"TAB4",#N/A,TRUE,"GENERAL";"TAB5",#N/A,TRUE,"GENERAL"}</definedName>
    <definedName name="ewrewf" localSheetId="25">{"TAB1",#N/A,TRUE,"GENERAL";"TAB2",#N/A,TRUE,"GENERAL";"TAB3",#N/A,TRUE,"GENERAL";"TAB4",#N/A,TRUE,"GENERAL";"TAB5",#N/A,TRUE,"GENERAL"}</definedName>
    <definedName name="ewrewf" localSheetId="33">{"TAB1",#N/A,TRUE,"GENERAL";"TAB2",#N/A,TRUE,"GENERAL";"TAB3",#N/A,TRUE,"GENERAL";"TAB4",#N/A,TRUE,"GENERAL";"TAB5",#N/A,TRUE,"GENERAL"}</definedName>
    <definedName name="ewrewf" localSheetId="34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 localSheetId="14">{"TAB1",#N/A,TRUE,"GENERAL";"TAB2",#N/A,TRUE,"GENERAL";"TAB3",#N/A,TRUE,"GENERAL";"TAB4",#N/A,TRUE,"GENERAL";"TAB5",#N/A,TRUE,"GENERAL"}</definedName>
    <definedName name="ewrr" localSheetId="19">{"TAB1",#N/A,TRUE,"GENERAL";"TAB2",#N/A,TRUE,"GENERAL";"TAB3",#N/A,TRUE,"GENERAL";"TAB4",#N/A,TRUE,"GENERAL";"TAB5",#N/A,TRUE,"GENERAL"}</definedName>
    <definedName name="ewrr" localSheetId="20">{"TAB1",#N/A,TRUE,"GENERAL";"TAB2",#N/A,TRUE,"GENERAL";"TAB3",#N/A,TRUE,"GENERAL";"TAB4",#N/A,TRUE,"GENERAL";"TAB5",#N/A,TRUE,"GENERAL"}</definedName>
    <definedName name="ewrr" localSheetId="25">{"TAB1",#N/A,TRUE,"GENERAL";"TAB2",#N/A,TRUE,"GENERAL";"TAB3",#N/A,TRUE,"GENERAL";"TAB4",#N/A,TRUE,"GENERAL";"TAB5",#N/A,TRUE,"GENERAL"}</definedName>
    <definedName name="ewrr" localSheetId="33">{"TAB1",#N/A,TRUE,"GENERAL";"TAB2",#N/A,TRUE,"GENERAL";"TAB3",#N/A,TRUE,"GENERAL";"TAB4",#N/A,TRUE,"GENERAL";"TAB5",#N/A,TRUE,"GENERAL"}</definedName>
    <definedName name="ewrr" localSheetId="34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 localSheetId="14">{"TAB1",#N/A,TRUE,"GENERAL";"TAB2",#N/A,TRUE,"GENERAL";"TAB3",#N/A,TRUE,"GENERAL";"TAB4",#N/A,TRUE,"GENERAL";"TAB5",#N/A,TRUE,"GENERAL"}</definedName>
    <definedName name="ewrt" localSheetId="19">{"TAB1",#N/A,TRUE,"GENERAL";"TAB2",#N/A,TRUE,"GENERAL";"TAB3",#N/A,TRUE,"GENERAL";"TAB4",#N/A,TRUE,"GENERAL";"TAB5",#N/A,TRUE,"GENERAL"}</definedName>
    <definedName name="ewrt" localSheetId="20">{"TAB1",#N/A,TRUE,"GENERAL";"TAB2",#N/A,TRUE,"GENERAL";"TAB3",#N/A,TRUE,"GENERAL";"TAB4",#N/A,TRUE,"GENERAL";"TAB5",#N/A,TRUE,"GENERAL"}</definedName>
    <definedName name="ewrt" localSheetId="25">{"TAB1",#N/A,TRUE,"GENERAL";"TAB2",#N/A,TRUE,"GENERAL";"TAB3",#N/A,TRUE,"GENERAL";"TAB4",#N/A,TRUE,"GENERAL";"TAB5",#N/A,TRUE,"GENERAL"}</definedName>
    <definedName name="ewrt" localSheetId="33">{"TAB1",#N/A,TRUE,"GENERAL";"TAB2",#N/A,TRUE,"GENERAL";"TAB3",#N/A,TRUE,"GENERAL";"TAB4",#N/A,TRUE,"GENERAL";"TAB5",#N/A,TRUE,"GENERAL"}</definedName>
    <definedName name="ewrt" localSheetId="34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 localSheetId="14">{"TAB1",#N/A,TRUE,"GENERAL";"TAB2",#N/A,TRUE,"GENERAL";"TAB3",#N/A,TRUE,"GENERAL";"TAB4",#N/A,TRUE,"GENERAL";"TAB5",#N/A,TRUE,"GENERAL"}</definedName>
    <definedName name="ewrwer" localSheetId="19">{"TAB1",#N/A,TRUE,"GENERAL";"TAB2",#N/A,TRUE,"GENERAL";"TAB3",#N/A,TRUE,"GENERAL";"TAB4",#N/A,TRUE,"GENERAL";"TAB5",#N/A,TRUE,"GENERAL"}</definedName>
    <definedName name="ewrwer" localSheetId="20">{"TAB1",#N/A,TRUE,"GENERAL";"TAB2",#N/A,TRUE,"GENERAL";"TAB3",#N/A,TRUE,"GENERAL";"TAB4",#N/A,TRUE,"GENERAL";"TAB5",#N/A,TRUE,"GENERAL"}</definedName>
    <definedName name="ewrwer" localSheetId="25">{"TAB1",#N/A,TRUE,"GENERAL";"TAB2",#N/A,TRUE,"GENERAL";"TAB3",#N/A,TRUE,"GENERAL";"TAB4",#N/A,TRUE,"GENERAL";"TAB5",#N/A,TRUE,"GENERAL"}</definedName>
    <definedName name="ewrwer" localSheetId="33">{"TAB1",#N/A,TRUE,"GENERAL";"TAB2",#N/A,TRUE,"GENERAL";"TAB3",#N/A,TRUE,"GENERAL";"TAB4",#N/A,TRUE,"GENERAL";"TAB5",#N/A,TRUE,"GENERAL"}</definedName>
    <definedName name="ewrwer" localSheetId="34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WWETRR">#REF!</definedName>
    <definedName name="ex">#REF!</definedName>
    <definedName name="EX_1" hidden="1">#REF!</definedName>
    <definedName name="EXC">#REF!</definedName>
    <definedName name="EXC.POZ">#REF!</definedName>
    <definedName name="EXC.ZAN">#REF!</definedName>
    <definedName name="excav">#REF!</definedName>
    <definedName name="EXCAV_1">#REF!</definedName>
    <definedName name="EXCAV_2">#REF!</definedName>
    <definedName name="EXCAVACION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"$'Presupuesto consolidado'.$#REF!$#REF!:$#REF!$#REF!"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_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hange_Rate">#REF!</definedName>
    <definedName name="exchangerate">#REF!</definedName>
    <definedName name="EXCROC">#REF!</definedName>
    <definedName name="Executivepb">#REF!</definedName>
    <definedName name="ExistAge">#REF!</definedName>
    <definedName name="ExistFleet">#REF!</definedName>
    <definedName name="expl1">#REF!</definedName>
    <definedName name="ExRateAus">#REF!</definedName>
    <definedName name="ExRateCountry">#REF!</definedName>
    <definedName name="ExRates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BARRANQUILLA">#REF!</definedName>
    <definedName name="F_BUCARAMANGA">#REF!</definedName>
    <definedName name="F_CARTAGENA">#REF!</definedName>
    <definedName name="f_INSTAC_AIRE_ACONDICIONADO">#REF!</definedName>
    <definedName name="f_INSTAC_ELECTRICAS_TELEF">#REF!</definedName>
    <definedName name="f_INSTALA_GAS">#REF!</definedName>
    <definedName name="F_ITAGUI">#REF!</definedName>
    <definedName name="F_MEDELLIN">#REF!</definedName>
    <definedName name="F_SANTA_M">#REF!</definedName>
    <definedName name="F_SOCORRO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IL">#REF!</definedName>
    <definedName name="Facilidades">#REF!</definedName>
    <definedName name="FactBalc" localSheetId="25">#REF!</definedName>
    <definedName name="FactBalc">#REF!</definedName>
    <definedName name="FACTOR">#REF!</definedName>
    <definedName name="factor_equip">#REF!</definedName>
    <definedName name="factor_m_obra">#REF!</definedName>
    <definedName name="factor_mat">#REF!</definedName>
    <definedName name="factorarena">#REF!</definedName>
    <definedName name="FactorCostoPotencia">#REF!</definedName>
    <definedName name="FactorMultFinal">#REF!</definedName>
    <definedName name="FactorMultiplicaCalculado">#REF!</definedName>
    <definedName name="Factpb">#REF!</definedName>
    <definedName name="Factpb2">#REF!</definedName>
    <definedName name="FactTerr" localSheetId="25">#REF!</definedName>
    <definedName name="FactTerr">#REF!</definedName>
    <definedName name="FACTURADO">#REF!</definedName>
    <definedName name="FALTANTES1">#REF!</definedName>
    <definedName name="FareWellStmnt">#REF!</definedName>
    <definedName name="FaseProyecto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dsfa" localSheetId="14">{"PRES REHAB ARM-PER POR ITEMS  KM A KM",#N/A,TRUE,"Rehabilitacion Arm-Per"}</definedName>
    <definedName name="fdadsfa" localSheetId="19">{"PRES REHAB ARM-PER POR ITEMS  KM A KM",#N/A,TRUE,"Rehabilitacion Arm-Per"}</definedName>
    <definedName name="fdadsfa" localSheetId="20">{"PRES REHAB ARM-PER POR ITEMS  KM A KM",#N/A,TRUE,"Rehabilitacion Arm-Per"}</definedName>
    <definedName name="fdadsfa" localSheetId="25">{"PRES REHAB ARM-PER POR ITEMS  KM A KM",#N/A,TRUE,"Rehabilitacion Arm-Per"}</definedName>
    <definedName name="fdadsfa" localSheetId="33">{"PRES REHAB ARM-PER POR ITEMS  KM A KM",#N/A,TRUE,"Rehabilitacion Arm-Per"}</definedName>
    <definedName name="fdadsfa" localSheetId="34">{"PRES REHAB ARM-PER POR ITEMS  KM A KM",#N/A,TRUE,"Rehabilitacion Arm-Per"}</definedName>
    <definedName name="fdadsfa">{"PRES REHAB ARM-PER POR ITEMS  KM A KM",#N/A,TRUE,"Rehabilitacion Arm-Per"}</definedName>
    <definedName name="fdbjp" localSheetId="14">{"TAB1",#N/A,TRUE,"GENERAL";"TAB2",#N/A,TRUE,"GENERAL";"TAB3",#N/A,TRUE,"GENERAL";"TAB4",#N/A,TRUE,"GENERAL";"TAB5",#N/A,TRUE,"GENERAL"}</definedName>
    <definedName name="fdbjp" localSheetId="19">{"TAB1",#N/A,TRUE,"GENERAL";"TAB2",#N/A,TRUE,"GENERAL";"TAB3",#N/A,TRUE,"GENERAL";"TAB4",#N/A,TRUE,"GENERAL";"TAB5",#N/A,TRUE,"GENERAL"}</definedName>
    <definedName name="fdbjp" localSheetId="20">{"TAB1",#N/A,TRUE,"GENERAL";"TAB2",#N/A,TRUE,"GENERAL";"TAB3",#N/A,TRUE,"GENERAL";"TAB4",#N/A,TRUE,"GENERAL";"TAB5",#N/A,TRUE,"GENERAL"}</definedName>
    <definedName name="fdbjp" localSheetId="25">{"TAB1",#N/A,TRUE,"GENERAL";"TAB2",#N/A,TRUE,"GENERAL";"TAB3",#N/A,TRUE,"GENERAL";"TAB4",#N/A,TRUE,"GENERAL";"TAB5",#N/A,TRUE,"GENERAL"}</definedName>
    <definedName name="fdbjp" localSheetId="33">{"TAB1",#N/A,TRUE,"GENERAL";"TAB2",#N/A,TRUE,"GENERAL";"TAB3",#N/A,TRUE,"GENERAL";"TAB4",#N/A,TRUE,"GENERAL";"TAB5",#N/A,TRUE,"GENERAL"}</definedName>
    <definedName name="fdbjp" localSheetId="34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 localSheetId="14">{"TAB1",#N/A,TRUE,"GENERAL";"TAB2",#N/A,TRUE,"GENERAL";"TAB3",#N/A,TRUE,"GENERAL";"TAB4",#N/A,TRUE,"GENERAL";"TAB5",#N/A,TRUE,"GENERAL"}</definedName>
    <definedName name="fdf" localSheetId="19">{"TAB1",#N/A,TRUE,"GENERAL";"TAB2",#N/A,TRUE,"GENERAL";"TAB3",#N/A,TRUE,"GENERAL";"TAB4",#N/A,TRUE,"GENERAL";"TAB5",#N/A,TRUE,"GENERAL"}</definedName>
    <definedName name="fdf" localSheetId="20">{"TAB1",#N/A,TRUE,"GENERAL";"TAB2",#N/A,TRUE,"GENERAL";"TAB3",#N/A,TRUE,"GENERAL";"TAB4",#N/A,TRUE,"GENERAL";"TAB5",#N/A,TRUE,"GENERAL"}</definedName>
    <definedName name="fdf" localSheetId="25">{"TAB1",#N/A,TRUE,"GENERAL";"TAB2",#N/A,TRUE,"GENERAL";"TAB3",#N/A,TRUE,"GENERAL";"TAB4",#N/A,TRUE,"GENERAL";"TAB5",#N/A,TRUE,"GENERAL"}</definedName>
    <definedName name="fdf" localSheetId="33">{"TAB1",#N/A,TRUE,"GENERAL";"TAB2",#N/A,TRUE,"GENERAL";"TAB3",#N/A,TRUE,"GENERAL";"TAB4",#N/A,TRUE,"GENERAL";"TAB5",#N/A,TRUE,"GENERAL"}</definedName>
    <definedName name="fdf" localSheetId="34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 localSheetId="14">{"via1",#N/A,TRUE,"general";"via2",#N/A,TRUE,"general";"via3",#N/A,TRUE,"general"}</definedName>
    <definedName name="fdg" localSheetId="19">{"via1",#N/A,TRUE,"general";"via2",#N/A,TRUE,"general";"via3",#N/A,TRUE,"general"}</definedName>
    <definedName name="fdg" localSheetId="20">{"via1",#N/A,TRUE,"general";"via2",#N/A,TRUE,"general";"via3",#N/A,TRUE,"general"}</definedName>
    <definedName name="fdg" localSheetId="25">{"via1",#N/A,TRUE,"general";"via2",#N/A,TRUE,"general";"via3",#N/A,TRUE,"general"}</definedName>
    <definedName name="fdg" localSheetId="33">{"via1",#N/A,TRUE,"general";"via2",#N/A,TRUE,"general";"via3",#N/A,TRUE,"general"}</definedName>
    <definedName name="fdg" localSheetId="34">{"via1",#N/A,TRUE,"general";"via2",#N/A,TRUE,"general";"via3",#N/A,TRUE,"general"}</definedName>
    <definedName name="fdg">{"via1",#N/A,TRUE,"general";"via2",#N/A,TRUE,"general";"via3",#N/A,TRUE,"general"}</definedName>
    <definedName name="FDGD" localSheetId="14">{"TAB1",#N/A,TRUE,"GENERAL";"TAB2",#N/A,TRUE,"GENERAL";"TAB3",#N/A,TRUE,"GENERAL";"TAB4",#N/A,TRUE,"GENERAL";"TAB5",#N/A,TRUE,"GENERAL"}</definedName>
    <definedName name="FDGD" localSheetId="19">{"TAB1",#N/A,TRUE,"GENERAL";"TAB2",#N/A,TRUE,"GENERAL";"TAB3",#N/A,TRUE,"GENERAL";"TAB4",#N/A,TRUE,"GENERAL";"TAB5",#N/A,TRUE,"GENERAL"}</definedName>
    <definedName name="FDGD" localSheetId="20">{"TAB1",#N/A,TRUE,"GENERAL";"TAB2",#N/A,TRUE,"GENERAL";"TAB3",#N/A,TRUE,"GENERAL";"TAB4",#N/A,TRUE,"GENERAL";"TAB5",#N/A,TRUE,"GENERAL"}</definedName>
    <definedName name="FDGD" localSheetId="25">{"TAB1",#N/A,TRUE,"GENERAL";"TAB2",#N/A,TRUE,"GENERAL";"TAB3",#N/A,TRUE,"GENERAL";"TAB4",#N/A,TRUE,"GENERAL";"TAB5",#N/A,TRUE,"GENERAL"}</definedName>
    <definedName name="FDGD" localSheetId="33">{"TAB1",#N/A,TRUE,"GENERAL";"TAB2",#N/A,TRUE,"GENERAL";"TAB3",#N/A,TRUE,"GENERAL";"TAB4",#N/A,TRUE,"GENERAL";"TAB5",#N/A,TRUE,"GENERAL"}</definedName>
    <definedName name="FDGD" localSheetId="34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name="FDGFDBBP" localSheetId="14">{"TAB1",#N/A,TRUE,"GENERAL";"TAB2",#N/A,TRUE,"GENERAL";"TAB3",#N/A,TRUE,"GENERAL";"TAB4",#N/A,TRUE,"GENERAL";"TAB5",#N/A,TRUE,"GENERAL"}</definedName>
    <definedName name="FDGFDBBP" localSheetId="19">{"TAB1",#N/A,TRUE,"GENERAL";"TAB2",#N/A,TRUE,"GENERAL";"TAB3",#N/A,TRUE,"GENERAL";"TAB4",#N/A,TRUE,"GENERAL";"TAB5",#N/A,TRUE,"GENERAL"}</definedName>
    <definedName name="FDGFDBBP" localSheetId="20">{"TAB1",#N/A,TRUE,"GENERAL";"TAB2",#N/A,TRUE,"GENERAL";"TAB3",#N/A,TRUE,"GENERAL";"TAB4",#N/A,TRUE,"GENERAL";"TAB5",#N/A,TRUE,"GENERAL"}</definedName>
    <definedName name="FDGFDBBP" localSheetId="25">{"TAB1",#N/A,TRUE,"GENERAL";"TAB2",#N/A,TRUE,"GENERAL";"TAB3",#N/A,TRUE,"GENERAL";"TAB4",#N/A,TRUE,"GENERAL";"TAB5",#N/A,TRUE,"GENERAL"}</definedName>
    <definedName name="FDGFDBBP" localSheetId="33">{"TAB1",#N/A,TRUE,"GENERAL";"TAB2",#N/A,TRUE,"GENERAL";"TAB3",#N/A,TRUE,"GENERAL";"TAB4",#N/A,TRUE,"GENERAL";"TAB5",#N/A,TRUE,"GENERAL"}</definedName>
    <definedName name="FDGFDBBP" localSheetId="34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 localSheetId="14">{"TAB1",#N/A,TRUE,"GENERAL";"TAB2",#N/A,TRUE,"GENERAL";"TAB3",#N/A,TRUE,"GENERAL";"TAB4",#N/A,TRUE,"GENERAL";"TAB5",#N/A,TRUE,"GENERAL"}</definedName>
    <definedName name="fdh" localSheetId="19">{"TAB1",#N/A,TRUE,"GENERAL";"TAB2",#N/A,TRUE,"GENERAL";"TAB3",#N/A,TRUE,"GENERAL";"TAB4",#N/A,TRUE,"GENERAL";"TAB5",#N/A,TRUE,"GENERAL"}</definedName>
    <definedName name="fdh" localSheetId="20">{"TAB1",#N/A,TRUE,"GENERAL";"TAB2",#N/A,TRUE,"GENERAL";"TAB3",#N/A,TRUE,"GENERAL";"TAB4",#N/A,TRUE,"GENERAL";"TAB5",#N/A,TRUE,"GENERAL"}</definedName>
    <definedName name="fdh" localSheetId="25">{"TAB1",#N/A,TRUE,"GENERAL";"TAB2",#N/A,TRUE,"GENERAL";"TAB3",#N/A,TRUE,"GENERAL";"TAB4",#N/A,TRUE,"GENERAL";"TAB5",#N/A,TRUE,"GENERAL"}</definedName>
    <definedName name="fdh" localSheetId="33">{"TAB1",#N/A,TRUE,"GENERAL";"TAB2",#N/A,TRUE,"GENERAL";"TAB3",#N/A,TRUE,"GENERAL";"TAB4",#N/A,TRUE,"GENERAL";"TAB5",#N/A,TRUE,"GENERAL"}</definedName>
    <definedName name="fdh" localSheetId="34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 localSheetId="14">{"TAB1",#N/A,TRUE,"GENERAL";"TAB2",#N/A,TRUE,"GENERAL";"TAB3",#N/A,TRUE,"GENERAL";"TAB4",#N/A,TRUE,"GENERAL";"TAB5",#N/A,TRUE,"GENERAL"}</definedName>
    <definedName name="fdsf" localSheetId="19">{"TAB1",#N/A,TRUE,"GENERAL";"TAB2",#N/A,TRUE,"GENERAL";"TAB3",#N/A,TRUE,"GENERAL";"TAB4",#N/A,TRUE,"GENERAL";"TAB5",#N/A,TRUE,"GENERAL"}</definedName>
    <definedName name="fdsf" localSheetId="20">{"TAB1",#N/A,TRUE,"GENERAL";"TAB2",#N/A,TRUE,"GENERAL";"TAB3",#N/A,TRUE,"GENERAL";"TAB4",#N/A,TRUE,"GENERAL";"TAB5",#N/A,TRUE,"GENERAL"}</definedName>
    <definedName name="fdsf" localSheetId="25">{"TAB1",#N/A,TRUE,"GENERAL";"TAB2",#N/A,TRUE,"GENERAL";"TAB3",#N/A,TRUE,"GENERAL";"TAB4",#N/A,TRUE,"GENERAL";"TAB5",#N/A,TRUE,"GENERAL"}</definedName>
    <definedName name="fdsf" localSheetId="33">{"TAB1",#N/A,TRUE,"GENERAL";"TAB2",#N/A,TRUE,"GENERAL";"TAB3",#N/A,TRUE,"GENERAL";"TAB4",#N/A,TRUE,"GENERAL";"TAB5",#N/A,TRUE,"GENERAL"}</definedName>
    <definedName name="fdsf" localSheetId="34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 localSheetId="14">{"TAB1",#N/A,TRUE,"GENERAL";"TAB2",#N/A,TRUE,"GENERAL";"TAB3",#N/A,TRUE,"GENERAL";"TAB4",#N/A,TRUE,"GENERAL";"TAB5",#N/A,TRUE,"GENERAL"}</definedName>
    <definedName name="fdsfds" localSheetId="19">{"TAB1",#N/A,TRUE,"GENERAL";"TAB2",#N/A,TRUE,"GENERAL";"TAB3",#N/A,TRUE,"GENERAL";"TAB4",#N/A,TRUE,"GENERAL";"TAB5",#N/A,TRUE,"GENERAL"}</definedName>
    <definedName name="fdsfds" localSheetId="20">{"TAB1",#N/A,TRUE,"GENERAL";"TAB2",#N/A,TRUE,"GENERAL";"TAB3",#N/A,TRUE,"GENERAL";"TAB4",#N/A,TRUE,"GENERAL";"TAB5",#N/A,TRUE,"GENERAL"}</definedName>
    <definedName name="fdsfds" localSheetId="25">{"TAB1",#N/A,TRUE,"GENERAL";"TAB2",#N/A,TRUE,"GENERAL";"TAB3",#N/A,TRUE,"GENERAL";"TAB4",#N/A,TRUE,"GENERAL";"TAB5",#N/A,TRUE,"GENERAL"}</definedName>
    <definedName name="fdsfds" localSheetId="33">{"TAB1",#N/A,TRUE,"GENERAL";"TAB2",#N/A,TRUE,"GENERAL";"TAB3",#N/A,TRUE,"GENERAL";"TAB4",#N/A,TRUE,"GENERAL";"TAB5",#N/A,TRUE,"GENERAL"}</definedName>
    <definedName name="fdsfds" localSheetId="34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 localSheetId="14">{"via1",#N/A,TRUE,"general";"via2",#N/A,TRUE,"general";"via3",#N/A,TRUE,"general"}</definedName>
    <definedName name="fdsfdsf" localSheetId="19">{"via1",#N/A,TRUE,"general";"via2",#N/A,TRUE,"general";"via3",#N/A,TRUE,"general"}</definedName>
    <definedName name="fdsfdsf" localSheetId="20">{"via1",#N/A,TRUE,"general";"via2",#N/A,TRUE,"general";"via3",#N/A,TRUE,"general"}</definedName>
    <definedName name="fdsfdsf" localSheetId="25">{"via1",#N/A,TRUE,"general";"via2",#N/A,TRUE,"general";"via3",#N/A,TRUE,"general"}</definedName>
    <definedName name="fdsfdsf" localSheetId="33">{"via1",#N/A,TRUE,"general";"via2",#N/A,TRUE,"general";"via3",#N/A,TRUE,"general"}</definedName>
    <definedName name="fdsfdsf" localSheetId="34">{"via1",#N/A,TRUE,"general";"via2",#N/A,TRUE,"general";"via3",#N/A,TRUE,"general"}</definedName>
    <definedName name="fdsfdsf">{"via1",#N/A,TRUE,"general";"via2",#N/A,TRUE,"general";"via3",#N/A,TRUE,"general"}</definedName>
    <definedName name="fdsgfds" localSheetId="14">{"via1",#N/A,TRUE,"general";"via2",#N/A,TRUE,"general";"via3",#N/A,TRUE,"general"}</definedName>
    <definedName name="fdsgfds" localSheetId="19">{"via1",#N/A,TRUE,"general";"via2",#N/A,TRUE,"general";"via3",#N/A,TRUE,"general"}</definedName>
    <definedName name="fdsgfds" localSheetId="20">{"via1",#N/A,TRUE,"general";"via2",#N/A,TRUE,"general";"via3",#N/A,TRUE,"general"}</definedName>
    <definedName name="fdsgfds" localSheetId="25">{"via1",#N/A,TRUE,"general";"via2",#N/A,TRUE,"general";"via3",#N/A,TRUE,"general"}</definedName>
    <definedName name="fdsgfds" localSheetId="33">{"via1",#N/A,TRUE,"general";"via2",#N/A,TRUE,"general";"via3",#N/A,TRUE,"general"}</definedName>
    <definedName name="fdsgfds" localSheetId="34">{"via1",#N/A,TRUE,"general";"via2",#N/A,TRUE,"general";"via3",#N/A,TRUE,"general"}</definedName>
    <definedName name="fdsgfds">{"via1",#N/A,TRUE,"general";"via2",#N/A,TRUE,"general";"via3",#N/A,TRUE,"general"}</definedName>
    <definedName name="fdsgsdfu" localSheetId="14">{"TAB1",#N/A,TRUE,"GENERAL";"TAB2",#N/A,TRUE,"GENERAL";"TAB3",#N/A,TRUE,"GENERAL";"TAB4",#N/A,TRUE,"GENERAL";"TAB5",#N/A,TRUE,"GENERAL"}</definedName>
    <definedName name="fdsgsdfu" localSheetId="19">{"TAB1",#N/A,TRUE,"GENERAL";"TAB2",#N/A,TRUE,"GENERAL";"TAB3",#N/A,TRUE,"GENERAL";"TAB4",#N/A,TRUE,"GENERAL";"TAB5",#N/A,TRUE,"GENERAL"}</definedName>
    <definedName name="fdsgsdfu" localSheetId="20">{"TAB1",#N/A,TRUE,"GENERAL";"TAB2",#N/A,TRUE,"GENERAL";"TAB3",#N/A,TRUE,"GENERAL";"TAB4",#N/A,TRUE,"GENERAL";"TAB5",#N/A,TRUE,"GENERAL"}</definedName>
    <definedName name="fdsgsdfu" localSheetId="25">{"TAB1",#N/A,TRUE,"GENERAL";"TAB2",#N/A,TRUE,"GENERAL";"TAB3",#N/A,TRUE,"GENERAL";"TAB4",#N/A,TRUE,"GENERAL";"TAB5",#N/A,TRUE,"GENERAL"}</definedName>
    <definedName name="fdsgsdfu" localSheetId="33">{"TAB1",#N/A,TRUE,"GENERAL";"TAB2",#N/A,TRUE,"GENERAL";"TAB3",#N/A,TRUE,"GENERAL";"TAB4",#N/A,TRUE,"GENERAL";"TAB5",#N/A,TRUE,"GENERAL"}</definedName>
    <definedName name="fdsgsdfu" localSheetId="34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name="FDSIO" localSheetId="14">{"TAB1",#N/A,TRUE,"GENERAL";"TAB2",#N/A,TRUE,"GENERAL";"TAB3",#N/A,TRUE,"GENERAL";"TAB4",#N/A,TRUE,"GENERAL";"TAB5",#N/A,TRUE,"GENERAL"}</definedName>
    <definedName name="FDSIO" localSheetId="19">{"TAB1",#N/A,TRUE,"GENERAL";"TAB2",#N/A,TRUE,"GENERAL";"TAB3",#N/A,TRUE,"GENERAL";"TAB4",#N/A,TRUE,"GENERAL";"TAB5",#N/A,TRUE,"GENERAL"}</definedName>
    <definedName name="FDSIO" localSheetId="20">{"TAB1",#N/A,TRUE,"GENERAL";"TAB2",#N/A,TRUE,"GENERAL";"TAB3",#N/A,TRUE,"GENERAL";"TAB4",#N/A,TRUE,"GENERAL";"TAB5",#N/A,TRUE,"GENERAL"}</definedName>
    <definedName name="FDSIO" localSheetId="25">{"TAB1",#N/A,TRUE,"GENERAL";"TAB2",#N/A,TRUE,"GENERAL";"TAB3",#N/A,TRUE,"GENERAL";"TAB4",#N/A,TRUE,"GENERAL";"TAB5",#N/A,TRUE,"GENERAL"}</definedName>
    <definedName name="FDSIO" localSheetId="33">{"TAB1",#N/A,TRUE,"GENERAL";"TAB2",#N/A,TRUE,"GENERAL";"TAB3",#N/A,TRUE,"GENERAL";"TAB4",#N/A,TRUE,"GENERAL";"TAB5",#N/A,TRUE,"GENERAL"}</definedName>
    <definedName name="FDSIO" localSheetId="34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b00">#REF!</definedName>
    <definedName name="FEBRERO">#REF!</definedName>
    <definedName name="FECH">#REF!</definedName>
    <definedName name="FECHA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FE">#REF!</definedName>
    <definedName name="FENREO">#REF!</definedName>
    <definedName name="fer">#REF!</definedName>
    <definedName name="ferfer" localSheetId="14">{"via1",#N/A,TRUE,"general";"via2",#N/A,TRUE,"general";"via3",#N/A,TRUE,"general"}</definedName>
    <definedName name="ferfer" localSheetId="19">{"via1",#N/A,TRUE,"general";"via2",#N/A,TRUE,"general";"via3",#N/A,TRUE,"general"}</definedName>
    <definedName name="ferfer" localSheetId="20">{"via1",#N/A,TRUE,"general";"via2",#N/A,TRUE,"general";"via3",#N/A,TRUE,"general"}</definedName>
    <definedName name="ferfer" localSheetId="25">{"via1",#N/A,TRUE,"general";"via2",#N/A,TRUE,"general";"via3",#N/A,TRUE,"general"}</definedName>
    <definedName name="ferfer" localSheetId="33">{"via1",#N/A,TRUE,"general";"via2",#N/A,TRUE,"general";"via3",#N/A,TRUE,"general"}</definedName>
    <definedName name="ferfer" localSheetId="34">{"via1",#N/A,TRUE,"general";"via2",#N/A,TRUE,"general";"via3",#N/A,TRUE,"general"}</definedName>
    <definedName name="ferfer">{"via1",#N/A,TRUE,"general";"via2",#N/A,TRUE,"general";"via3",#N/A,TRUE,"general"}</definedName>
    <definedName name="fermel">#REF!</definedName>
    <definedName name="FERNANDO">#REF!</definedName>
    <definedName name="Festivos">#REF!</definedName>
    <definedName name="fevenad1">#REF!</definedName>
    <definedName name="fevenad2">#REF!</definedName>
    <definedName name="fevenin">#REF!</definedName>
    <definedName name="Fexx">#REF!</definedName>
    <definedName name="ff">#REF!</definedName>
    <definedName name="fff" localSheetId="14">{"via1",#N/A,TRUE,"general";"via2",#N/A,TRUE,"general";"via3",#N/A,TRUE,"general"}</definedName>
    <definedName name="fff" localSheetId="19">{"via1",#N/A,TRUE,"general";"via2",#N/A,TRUE,"general";"via3",#N/A,TRUE,"general"}</definedName>
    <definedName name="fff" localSheetId="20">{"via1",#N/A,TRUE,"general";"via2",#N/A,TRUE,"general";"via3",#N/A,TRUE,"general"}</definedName>
    <definedName name="fff" localSheetId="25">{"via1",#N/A,TRUE,"general";"via2",#N/A,TRUE,"general";"via3",#N/A,TRUE,"general"}</definedName>
    <definedName name="fff" localSheetId="33">{"via1",#N/A,TRUE,"general";"via2",#N/A,TRUE,"general";"via3",#N/A,TRUE,"general"}</definedName>
    <definedName name="fff" localSheetId="34">{"via1",#N/A,TRUE,"general";"via2",#N/A,TRUE,"general";"via3",#N/A,TRUE,"general"}</definedName>
    <definedName name="fff">{"via1",#N/A,TRUE,"general";"via2",#N/A,TRUE,"general";"via3",#N/A,TRUE,"general"}</definedName>
    <definedName name="FFFF">#REF!</definedName>
    <definedName name="ffffd" localSheetId="14">{"via1",#N/A,TRUE,"general";"via2",#N/A,TRUE,"general";"via3",#N/A,TRUE,"general"}</definedName>
    <definedName name="ffffd" localSheetId="19">{"via1",#N/A,TRUE,"general";"via2",#N/A,TRUE,"general";"via3",#N/A,TRUE,"general"}</definedName>
    <definedName name="ffffd" localSheetId="20">{"via1",#N/A,TRUE,"general";"via2",#N/A,TRUE,"general";"via3",#N/A,TRUE,"general"}</definedName>
    <definedName name="ffffd" localSheetId="25">{"via1",#N/A,TRUE,"general";"via2",#N/A,TRUE,"general";"via3",#N/A,TRUE,"general"}</definedName>
    <definedName name="ffffd" localSheetId="33">{"via1",#N/A,TRUE,"general";"via2",#N/A,TRUE,"general";"via3",#N/A,TRUE,"general"}</definedName>
    <definedName name="ffffd" localSheetId="34">{"via1",#N/A,TRUE,"general";"via2",#N/A,TRUE,"general";"via3",#N/A,TRUE,"general"}</definedName>
    <definedName name="ffffd">{"via1",#N/A,TRUE,"general";"via2",#N/A,TRUE,"general";"via3",#N/A,TRUE,"general"}</definedName>
    <definedName name="FFFFF">#REF!</definedName>
    <definedName name="fffffdfdfddf">#REF!</definedName>
    <definedName name="FFFFFF">#REF!</definedName>
    <definedName name="ffffffffffffffff">#REF!</definedName>
    <definedName name="fffffft" localSheetId="14">{"TAB1",#N/A,TRUE,"GENERAL";"TAB2",#N/A,TRUE,"GENERAL";"TAB3",#N/A,TRUE,"GENERAL";"TAB4",#N/A,TRUE,"GENERAL";"TAB5",#N/A,TRUE,"GENERAL"}</definedName>
    <definedName name="fffffft" localSheetId="19">{"TAB1",#N/A,TRUE,"GENERAL";"TAB2",#N/A,TRUE,"GENERAL";"TAB3",#N/A,TRUE,"GENERAL";"TAB4",#N/A,TRUE,"GENERAL";"TAB5",#N/A,TRUE,"GENERAL"}</definedName>
    <definedName name="fffffft" localSheetId="20">{"TAB1",#N/A,TRUE,"GENERAL";"TAB2",#N/A,TRUE,"GENERAL";"TAB3",#N/A,TRUE,"GENERAL";"TAB4",#N/A,TRUE,"GENERAL";"TAB5",#N/A,TRUE,"GENERAL"}</definedName>
    <definedName name="fffffft" localSheetId="25">{"TAB1",#N/A,TRUE,"GENERAL";"TAB2",#N/A,TRUE,"GENERAL";"TAB3",#N/A,TRUE,"GENERAL";"TAB4",#N/A,TRUE,"GENERAL";"TAB5",#N/A,TRUE,"GENERAL"}</definedName>
    <definedName name="fffffft" localSheetId="33">{"TAB1",#N/A,TRUE,"GENERAL";"TAB2",#N/A,TRUE,"GENERAL";"TAB3",#N/A,TRUE,"GENERAL";"TAB4",#N/A,TRUE,"GENERAL";"TAB5",#N/A,TRUE,"GENERAL"}</definedName>
    <definedName name="fffffft" localSheetId="34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name="FFFFFH">#REF!</definedName>
    <definedName name="fffffik" localSheetId="14">{"TAB1",#N/A,TRUE,"GENERAL";"TAB2",#N/A,TRUE,"GENERAL";"TAB3",#N/A,TRUE,"GENERAL";"TAB4",#N/A,TRUE,"GENERAL";"TAB5",#N/A,TRUE,"GENERAL"}</definedName>
    <definedName name="fffffik" localSheetId="19">{"TAB1",#N/A,TRUE,"GENERAL";"TAB2",#N/A,TRUE,"GENERAL";"TAB3",#N/A,TRUE,"GENERAL";"TAB4",#N/A,TRUE,"GENERAL";"TAB5",#N/A,TRUE,"GENERAL"}</definedName>
    <definedName name="fffffik" localSheetId="20">{"TAB1",#N/A,TRUE,"GENERAL";"TAB2",#N/A,TRUE,"GENERAL";"TAB3",#N/A,TRUE,"GENERAL";"TAB4",#N/A,TRUE,"GENERAL";"TAB5",#N/A,TRUE,"GENERAL"}</definedName>
    <definedName name="fffffik" localSheetId="25">{"TAB1",#N/A,TRUE,"GENERAL";"TAB2",#N/A,TRUE,"GENERAL";"TAB3",#N/A,TRUE,"GENERAL";"TAB4",#N/A,TRUE,"GENERAL";"TAB5",#N/A,TRUE,"GENERAL"}</definedName>
    <definedName name="fffffik" localSheetId="33">{"TAB1",#N/A,TRUE,"GENERAL";"TAB2",#N/A,TRUE,"GENERAL";"TAB3",#N/A,TRUE,"GENERAL";"TAB4",#N/A,TRUE,"GENERAL";"TAB5",#N/A,TRUE,"GENERAL"}</definedName>
    <definedName name="fffffik" localSheetId="34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 localSheetId="14">{"TAB1",#N/A,TRUE,"GENERAL";"TAB2",#N/A,TRUE,"GENERAL";"TAB3",#N/A,TRUE,"GENERAL";"TAB4",#N/A,TRUE,"GENERAL";"TAB5",#N/A,TRUE,"GENERAL"}</definedName>
    <definedName name="fffffj" localSheetId="19">{"TAB1",#N/A,TRUE,"GENERAL";"TAB2",#N/A,TRUE,"GENERAL";"TAB3",#N/A,TRUE,"GENERAL";"TAB4",#N/A,TRUE,"GENERAL";"TAB5",#N/A,TRUE,"GENERAL"}</definedName>
    <definedName name="fffffj" localSheetId="20">{"TAB1",#N/A,TRUE,"GENERAL";"TAB2",#N/A,TRUE,"GENERAL";"TAB3",#N/A,TRUE,"GENERAL";"TAB4",#N/A,TRUE,"GENERAL";"TAB5",#N/A,TRUE,"GENERAL"}</definedName>
    <definedName name="fffffj" localSheetId="25">{"TAB1",#N/A,TRUE,"GENERAL";"TAB2",#N/A,TRUE,"GENERAL";"TAB3",#N/A,TRUE,"GENERAL";"TAB4",#N/A,TRUE,"GENERAL";"TAB5",#N/A,TRUE,"GENERAL"}</definedName>
    <definedName name="fffffj" localSheetId="33">{"TAB1",#N/A,TRUE,"GENERAL";"TAB2",#N/A,TRUE,"GENERAL";"TAB3",#N/A,TRUE,"GENERAL";"TAB4",#N/A,TRUE,"GENERAL";"TAB5",#N/A,TRUE,"GENERAL"}</definedName>
    <definedName name="fffffj" localSheetId="34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 localSheetId="14">{"via1",#N/A,TRUE,"general";"via2",#N/A,TRUE,"general";"via3",#N/A,TRUE,"general"}</definedName>
    <definedName name="ffffrd" localSheetId="19">{"via1",#N/A,TRUE,"general";"via2",#N/A,TRUE,"general";"via3",#N/A,TRUE,"general"}</definedName>
    <definedName name="ffffrd" localSheetId="20">{"via1",#N/A,TRUE,"general";"via2",#N/A,TRUE,"general";"via3",#N/A,TRUE,"general"}</definedName>
    <definedName name="ffffrd" localSheetId="25">{"via1",#N/A,TRUE,"general";"via2",#N/A,TRUE,"general";"via3",#N/A,TRUE,"general"}</definedName>
    <definedName name="ffffrd" localSheetId="33">{"via1",#N/A,TRUE,"general";"via2",#N/A,TRUE,"general";"via3",#N/A,TRUE,"general"}</definedName>
    <definedName name="ffffrd" localSheetId="34">{"via1",#N/A,TRUE,"general";"via2",#N/A,TRUE,"general";"via3",#N/A,TRUE,"general"}</definedName>
    <definedName name="ffffrd">{"via1",#N/A,TRUE,"general";"via2",#N/A,TRUE,"general";"via3",#N/A,TRUE,"general"}</definedName>
    <definedName name="ffffy" localSheetId="14">{"TAB1",#N/A,TRUE,"GENERAL";"TAB2",#N/A,TRUE,"GENERAL";"TAB3",#N/A,TRUE,"GENERAL";"TAB4",#N/A,TRUE,"GENERAL";"TAB5",#N/A,TRUE,"GENERAL"}</definedName>
    <definedName name="ffffy" localSheetId="19">{"TAB1",#N/A,TRUE,"GENERAL";"TAB2",#N/A,TRUE,"GENERAL";"TAB3",#N/A,TRUE,"GENERAL";"TAB4",#N/A,TRUE,"GENERAL";"TAB5",#N/A,TRUE,"GENERAL"}</definedName>
    <definedName name="ffffy" localSheetId="20">{"TAB1",#N/A,TRUE,"GENERAL";"TAB2",#N/A,TRUE,"GENERAL";"TAB3",#N/A,TRUE,"GENERAL";"TAB4",#N/A,TRUE,"GENERAL";"TAB5",#N/A,TRUE,"GENERAL"}</definedName>
    <definedName name="ffffy" localSheetId="25">{"TAB1",#N/A,TRUE,"GENERAL";"TAB2",#N/A,TRUE,"GENERAL";"TAB3",#N/A,TRUE,"GENERAL";"TAB4",#N/A,TRUE,"GENERAL";"TAB5",#N/A,TRUE,"GENERAL"}</definedName>
    <definedName name="ffffy" localSheetId="33">{"TAB1",#N/A,TRUE,"GENERAL";"TAB2",#N/A,TRUE,"GENERAL";"TAB3",#N/A,TRUE,"GENERAL";"TAB4",#N/A,TRUE,"GENERAL";"TAB5",#N/A,TRUE,"GENERAL"}</definedName>
    <definedName name="ffffy" localSheetId="34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name="fffrfr" localSheetId="14">{"TAB1",#N/A,TRUE,"GENERAL";"TAB2",#N/A,TRUE,"GENERAL";"TAB3",#N/A,TRUE,"GENERAL";"TAB4",#N/A,TRUE,"GENERAL";"TAB5",#N/A,TRUE,"GENERAL"}</definedName>
    <definedName name="fffrfr" localSheetId="19">{"TAB1",#N/A,TRUE,"GENERAL";"TAB2",#N/A,TRUE,"GENERAL";"TAB3",#N/A,TRUE,"GENERAL";"TAB4",#N/A,TRUE,"GENERAL";"TAB5",#N/A,TRUE,"GENERAL"}</definedName>
    <definedName name="fffrfr" localSheetId="20">{"TAB1",#N/A,TRUE,"GENERAL";"TAB2",#N/A,TRUE,"GENERAL";"TAB3",#N/A,TRUE,"GENERAL";"TAB4",#N/A,TRUE,"GENERAL";"TAB5",#N/A,TRUE,"GENERAL"}</definedName>
    <definedName name="fffrfr" localSheetId="25">{"TAB1",#N/A,TRUE,"GENERAL";"TAB2",#N/A,TRUE,"GENERAL";"TAB3",#N/A,TRUE,"GENERAL";"TAB4",#N/A,TRUE,"GENERAL";"TAB5",#N/A,TRUE,"GENERAL"}</definedName>
    <definedName name="fffrfr" localSheetId="33">{"TAB1",#N/A,TRUE,"GENERAL";"TAB2",#N/A,TRUE,"GENERAL";"TAB3",#N/A,TRUE,"GENERAL";"TAB4",#N/A,TRUE,"GENERAL";"TAB5",#N/A,TRUE,"GENERAL"}</definedName>
    <definedName name="fffrfr" localSheetId="34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 localSheetId="14">{"TAB1",#N/A,TRUE,"GENERAL";"TAB2",#N/A,TRUE,"GENERAL";"TAB3",#N/A,TRUE,"GENERAL";"TAB4",#N/A,TRUE,"GENERAL";"TAB5",#N/A,TRUE,"GENERAL"}</definedName>
    <definedName name="fffs" localSheetId="19">{"TAB1",#N/A,TRUE,"GENERAL";"TAB2",#N/A,TRUE,"GENERAL";"TAB3",#N/A,TRUE,"GENERAL";"TAB4",#N/A,TRUE,"GENERAL";"TAB5",#N/A,TRUE,"GENERAL"}</definedName>
    <definedName name="fffs" localSheetId="20">{"TAB1",#N/A,TRUE,"GENERAL";"TAB2",#N/A,TRUE,"GENERAL";"TAB3",#N/A,TRUE,"GENERAL";"TAB4",#N/A,TRUE,"GENERAL";"TAB5",#N/A,TRUE,"GENERAL"}</definedName>
    <definedName name="fffs" localSheetId="25">{"TAB1",#N/A,TRUE,"GENERAL";"TAB2",#N/A,TRUE,"GENERAL";"TAB3",#N/A,TRUE,"GENERAL";"TAB4",#N/A,TRUE,"GENERAL";"TAB5",#N/A,TRUE,"GENERAL"}</definedName>
    <definedName name="fffs" localSheetId="33">{"TAB1",#N/A,TRUE,"GENERAL";"TAB2",#N/A,TRUE,"GENERAL";"TAB3",#N/A,TRUE,"GENERAL";"TAB4",#N/A,TRUE,"GENERAL";"TAB5",#N/A,TRUE,"GENERAL"}</definedName>
    <definedName name="fffs" localSheetId="34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FGBERBTHN">#REF!</definedName>
    <definedName name="fg">#REF!</definedName>
    <definedName name="fgdfg" localSheetId="14">{"TAB1",#N/A,TRUE,"GENERAL";"TAB2",#N/A,TRUE,"GENERAL";"TAB3",#N/A,TRUE,"GENERAL";"TAB4",#N/A,TRUE,"GENERAL";"TAB5",#N/A,TRUE,"GENERAL"}</definedName>
    <definedName name="fgdfg" localSheetId="19">{"TAB1",#N/A,TRUE,"GENERAL";"TAB2",#N/A,TRUE,"GENERAL";"TAB3",#N/A,TRUE,"GENERAL";"TAB4",#N/A,TRUE,"GENERAL";"TAB5",#N/A,TRUE,"GENERAL"}</definedName>
    <definedName name="fgdfg" localSheetId="20">{"TAB1",#N/A,TRUE,"GENERAL";"TAB2",#N/A,TRUE,"GENERAL";"TAB3",#N/A,TRUE,"GENERAL";"TAB4",#N/A,TRUE,"GENERAL";"TAB5",#N/A,TRUE,"GENERAL"}</definedName>
    <definedName name="fgdfg" localSheetId="25">{"TAB1",#N/A,TRUE,"GENERAL";"TAB2",#N/A,TRUE,"GENERAL";"TAB3",#N/A,TRUE,"GENERAL";"TAB4",#N/A,TRUE,"GENERAL";"TAB5",#N/A,TRUE,"GENERAL"}</definedName>
    <definedName name="fgdfg" localSheetId="33">{"TAB1",#N/A,TRUE,"GENERAL";"TAB2",#N/A,TRUE,"GENERAL";"TAB3",#N/A,TRUE,"GENERAL";"TAB4",#N/A,TRUE,"GENERAL";"TAB5",#N/A,TRUE,"GENERAL"}</definedName>
    <definedName name="fgdfg" localSheetId="34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 localSheetId="14">{"via1",#N/A,TRUE,"general";"via2",#N/A,TRUE,"general";"via3",#N/A,TRUE,"general"}</definedName>
    <definedName name="fgdfsgr" localSheetId="19">{"via1",#N/A,TRUE,"general";"via2",#N/A,TRUE,"general";"via3",#N/A,TRUE,"general"}</definedName>
    <definedName name="fgdfsgr" localSheetId="20">{"via1",#N/A,TRUE,"general";"via2",#N/A,TRUE,"general";"via3",#N/A,TRUE,"general"}</definedName>
    <definedName name="fgdfsgr" localSheetId="25">{"via1",#N/A,TRUE,"general";"via2",#N/A,TRUE,"general";"via3",#N/A,TRUE,"general"}</definedName>
    <definedName name="fgdfsgr" localSheetId="33">{"via1",#N/A,TRUE,"general";"via2",#N/A,TRUE,"general";"via3",#N/A,TRUE,"general"}</definedName>
    <definedName name="fgdfsgr" localSheetId="34">{"via1",#N/A,TRUE,"general";"via2",#N/A,TRUE,"general";"via3",#N/A,TRUE,"general"}</definedName>
    <definedName name="fgdfsgr">{"via1",#N/A,TRUE,"general";"via2",#N/A,TRUE,"general";"via3",#N/A,TRUE,"general"}</definedName>
    <definedName name="fgdsfg" localSheetId="14">{"TAB1",#N/A,TRUE,"GENERAL";"TAB2",#N/A,TRUE,"GENERAL";"TAB3",#N/A,TRUE,"GENERAL";"TAB4",#N/A,TRUE,"GENERAL";"TAB5",#N/A,TRUE,"GENERAL"}</definedName>
    <definedName name="fgdsfg" localSheetId="19">{"TAB1",#N/A,TRUE,"GENERAL";"TAB2",#N/A,TRUE,"GENERAL";"TAB3",#N/A,TRUE,"GENERAL";"TAB4",#N/A,TRUE,"GENERAL";"TAB5",#N/A,TRUE,"GENERAL"}</definedName>
    <definedName name="fgdsfg" localSheetId="20">{"TAB1",#N/A,TRUE,"GENERAL";"TAB2",#N/A,TRUE,"GENERAL";"TAB3",#N/A,TRUE,"GENERAL";"TAB4",#N/A,TRUE,"GENERAL";"TAB5",#N/A,TRUE,"GENERAL"}</definedName>
    <definedName name="fgdsfg" localSheetId="25">{"TAB1",#N/A,TRUE,"GENERAL";"TAB2",#N/A,TRUE,"GENERAL";"TAB3",#N/A,TRUE,"GENERAL";"TAB4",#N/A,TRUE,"GENERAL";"TAB5",#N/A,TRUE,"GENERAL"}</definedName>
    <definedName name="fgdsfg" localSheetId="33">{"TAB1",#N/A,TRUE,"GENERAL";"TAB2",#N/A,TRUE,"GENERAL";"TAB3",#N/A,TRUE,"GENERAL";"TAB4",#N/A,TRUE,"GENERAL";"TAB5",#N/A,TRUE,"GENERAL"}</definedName>
    <definedName name="fgdsfg" localSheetId="34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name="FGFDH" localSheetId="14">{"via1",#N/A,TRUE,"general";"via2",#N/A,TRUE,"general";"via3",#N/A,TRUE,"general"}</definedName>
    <definedName name="FGFDH" localSheetId="19">{"via1",#N/A,TRUE,"general";"via2",#N/A,TRUE,"general";"via3",#N/A,TRUE,"general"}</definedName>
    <definedName name="FGFDH" localSheetId="20">{"via1",#N/A,TRUE,"general";"via2",#N/A,TRUE,"general";"via3",#N/A,TRUE,"general"}</definedName>
    <definedName name="FGFDH" localSheetId="25">{"via1",#N/A,TRUE,"general";"via2",#N/A,TRUE,"general";"via3",#N/A,TRUE,"general"}</definedName>
    <definedName name="FGFDH" localSheetId="33">{"via1",#N/A,TRUE,"general";"via2",#N/A,TRUE,"general";"via3",#N/A,TRUE,"general"}</definedName>
    <definedName name="FGFDH" localSheetId="34">{"via1",#N/A,TRUE,"general";"via2",#N/A,TRUE,"general";"via3",#N/A,TRUE,"general"}</definedName>
    <definedName name="FGFDH">{"via1",#N/A,TRUE,"general";"via2",#N/A,TRUE,"general";"via3",#N/A,TRUE,"general"}</definedName>
    <definedName name="fgg">#REF!</definedName>
    <definedName name="fgghhj" localSheetId="14">{"via1",#N/A,TRUE,"general";"via2",#N/A,TRUE,"general";"via3",#N/A,TRUE,"general"}</definedName>
    <definedName name="fgghhj" localSheetId="19">{"via1",#N/A,TRUE,"general";"via2",#N/A,TRUE,"general";"via3",#N/A,TRUE,"general"}</definedName>
    <definedName name="fgghhj" localSheetId="20">{"via1",#N/A,TRUE,"general";"via2",#N/A,TRUE,"general";"via3",#N/A,TRUE,"general"}</definedName>
    <definedName name="fgghhj" localSheetId="25">{"via1",#N/A,TRUE,"general";"via2",#N/A,TRUE,"general";"via3",#N/A,TRUE,"general"}</definedName>
    <definedName name="fgghhj" localSheetId="33">{"via1",#N/A,TRUE,"general";"via2",#N/A,TRUE,"general";"via3",#N/A,TRUE,"general"}</definedName>
    <definedName name="fgghhj" localSheetId="34">{"via1",#N/A,TRUE,"general";"via2",#N/A,TRUE,"general";"via3",#N/A,TRUE,"general"}</definedName>
    <definedName name="fgghhj">{"via1",#N/A,TRUE,"general";"via2",#N/A,TRUE,"general";"via3",#N/A,TRUE,"general"}</definedName>
    <definedName name="fgh">#REF!</definedName>
    <definedName name="FGHFBC" localSheetId="14">{"via1",#N/A,TRUE,"general";"via2",#N/A,TRUE,"general";"via3",#N/A,TRUE,"general"}</definedName>
    <definedName name="FGHFBC" localSheetId="19">{"via1",#N/A,TRUE,"general";"via2",#N/A,TRUE,"general";"via3",#N/A,TRUE,"general"}</definedName>
    <definedName name="FGHFBC" localSheetId="20">{"via1",#N/A,TRUE,"general";"via2",#N/A,TRUE,"general";"via3",#N/A,TRUE,"general"}</definedName>
    <definedName name="FGHFBC" localSheetId="25">{"via1",#N/A,TRUE,"general";"via2",#N/A,TRUE,"general";"via3",#N/A,TRUE,"general"}</definedName>
    <definedName name="FGHFBC" localSheetId="33">{"via1",#N/A,TRUE,"general";"via2",#N/A,TRUE,"general";"via3",#N/A,TRUE,"general"}</definedName>
    <definedName name="FGHFBC" localSheetId="34">{"via1",#N/A,TRUE,"general";"via2",#N/A,TRUE,"general";"via3",#N/A,TRUE,"general"}</definedName>
    <definedName name="FGHFBC">{"via1",#N/A,TRUE,"general";"via2",#N/A,TRUE,"general";"via3",#N/A,TRUE,"general"}</definedName>
    <definedName name="fghfg" localSheetId="14">{"TAB1",#N/A,TRUE,"GENERAL";"TAB2",#N/A,TRUE,"GENERAL";"TAB3",#N/A,TRUE,"GENERAL";"TAB4",#N/A,TRUE,"GENERAL";"TAB5",#N/A,TRUE,"GENERAL"}</definedName>
    <definedName name="fghfg" localSheetId="19">{"TAB1",#N/A,TRUE,"GENERAL";"TAB2",#N/A,TRUE,"GENERAL";"TAB3",#N/A,TRUE,"GENERAL";"TAB4",#N/A,TRUE,"GENERAL";"TAB5",#N/A,TRUE,"GENERAL"}</definedName>
    <definedName name="fghfg" localSheetId="20">{"TAB1",#N/A,TRUE,"GENERAL";"TAB2",#N/A,TRUE,"GENERAL";"TAB3",#N/A,TRUE,"GENERAL";"TAB4",#N/A,TRUE,"GENERAL";"TAB5",#N/A,TRUE,"GENERAL"}</definedName>
    <definedName name="fghfg" localSheetId="25">{"TAB1",#N/A,TRUE,"GENERAL";"TAB2",#N/A,TRUE,"GENERAL";"TAB3",#N/A,TRUE,"GENERAL";"TAB4",#N/A,TRUE,"GENERAL";"TAB5",#N/A,TRUE,"GENERAL"}</definedName>
    <definedName name="fghfg" localSheetId="33">{"TAB1",#N/A,TRUE,"GENERAL";"TAB2",#N/A,TRUE,"GENERAL";"TAB3",#N/A,TRUE,"GENERAL";"TAB4",#N/A,TRUE,"GENERAL";"TAB5",#N/A,TRUE,"GENERAL"}</definedName>
    <definedName name="fghfg" localSheetId="34">{"TAB1",#N/A,TRUE,"GENERAL";"TAB2",#N/A,TRUE,"GENERAL";"TAB3",#N/A,TRUE,"GENERAL";"TAB4",#N/A,TRUE,"GENERAL";"TAB5",#N/A,TRUE,"GENERAL"}</definedName>
    <definedName name="fghfg">{"TAB1",#N/A,TRUE,"GENERAL";"TAB2",#N/A,TRUE,"GENERAL";"TAB3",#N/A,TRUE,"GENERAL";"TAB4",#N/A,TRUE,"GENERAL";"TAB5",#N/A,TRUE,"GENERAL"}</definedName>
    <definedName name="fghfgh" localSheetId="14">{"via1",#N/A,TRUE,"general";"via2",#N/A,TRUE,"general";"via3",#N/A,TRUE,"general"}</definedName>
    <definedName name="fghfgh" localSheetId="19">{"via1",#N/A,TRUE,"general";"via2",#N/A,TRUE,"general";"via3",#N/A,TRUE,"general"}</definedName>
    <definedName name="fghfgh" localSheetId="20">{"via1",#N/A,TRUE,"general";"via2",#N/A,TRUE,"general";"via3",#N/A,TRUE,"general"}</definedName>
    <definedName name="fghfgh" localSheetId="25">{"via1",#N/A,TRUE,"general";"via2",#N/A,TRUE,"general";"via3",#N/A,TRUE,"general"}</definedName>
    <definedName name="fghfgh" localSheetId="33">{"via1",#N/A,TRUE,"general";"via2",#N/A,TRUE,"general";"via3",#N/A,TRUE,"general"}</definedName>
    <definedName name="fghfgh" localSheetId="34">{"via1",#N/A,TRUE,"general";"via2",#N/A,TRUE,"general";"via3",#N/A,TRUE,"general"}</definedName>
    <definedName name="fghfgh">{"via1",#N/A,TRUE,"general";"via2",#N/A,TRUE,"general";"via3",#N/A,TRUE,"general"}</definedName>
    <definedName name="FGHFW" localSheetId="14">{"via1",#N/A,TRUE,"general";"via2",#N/A,TRUE,"general";"via3",#N/A,TRUE,"general"}</definedName>
    <definedName name="FGHFW" localSheetId="19">{"via1",#N/A,TRUE,"general";"via2",#N/A,TRUE,"general";"via3",#N/A,TRUE,"general"}</definedName>
    <definedName name="FGHFW" localSheetId="20">{"via1",#N/A,TRUE,"general";"via2",#N/A,TRUE,"general";"via3",#N/A,TRUE,"general"}</definedName>
    <definedName name="FGHFW" localSheetId="25">{"via1",#N/A,TRUE,"general";"via2",#N/A,TRUE,"general";"via3",#N/A,TRUE,"general"}</definedName>
    <definedName name="FGHFW" localSheetId="33">{"via1",#N/A,TRUE,"general";"via2",#N/A,TRUE,"general";"via3",#N/A,TRUE,"general"}</definedName>
    <definedName name="FGHFW" localSheetId="34">{"via1",#N/A,TRUE,"general";"via2",#N/A,TRUE,"general";"via3",#N/A,TRUE,"general"}</definedName>
    <definedName name="FGHFW">{"via1",#N/A,TRUE,"general";"via2",#N/A,TRUE,"general";"via3",#N/A,TRUE,"general"}</definedName>
    <definedName name="fghhh" localSheetId="14">{"TAB1",#N/A,TRUE,"GENERAL";"TAB2",#N/A,TRUE,"GENERAL";"TAB3",#N/A,TRUE,"GENERAL";"TAB4",#N/A,TRUE,"GENERAL";"TAB5",#N/A,TRUE,"GENERAL"}</definedName>
    <definedName name="fghhh" localSheetId="19">{"TAB1",#N/A,TRUE,"GENERAL";"TAB2",#N/A,TRUE,"GENERAL";"TAB3",#N/A,TRUE,"GENERAL";"TAB4",#N/A,TRUE,"GENERAL";"TAB5",#N/A,TRUE,"GENERAL"}</definedName>
    <definedName name="fghhh" localSheetId="20">{"TAB1",#N/A,TRUE,"GENERAL";"TAB2",#N/A,TRUE,"GENERAL";"TAB3",#N/A,TRUE,"GENERAL";"TAB4",#N/A,TRUE,"GENERAL";"TAB5",#N/A,TRUE,"GENERAL"}</definedName>
    <definedName name="fghhh" localSheetId="25">{"TAB1",#N/A,TRUE,"GENERAL";"TAB2",#N/A,TRUE,"GENERAL";"TAB3",#N/A,TRUE,"GENERAL";"TAB4",#N/A,TRUE,"GENERAL";"TAB5",#N/A,TRUE,"GENERAL"}</definedName>
    <definedName name="fghhh" localSheetId="33">{"TAB1",#N/A,TRUE,"GENERAL";"TAB2",#N/A,TRUE,"GENERAL";"TAB3",#N/A,TRUE,"GENERAL";"TAB4",#N/A,TRUE,"GENERAL";"TAB5",#N/A,TRUE,"GENERAL"}</definedName>
    <definedName name="fghhh" localSheetId="34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name="fghsfgh" localSheetId="14">{"via1",#N/A,TRUE,"general";"via2",#N/A,TRUE,"general";"via3",#N/A,TRUE,"general"}</definedName>
    <definedName name="fghsfgh" localSheetId="19">{"via1",#N/A,TRUE,"general";"via2",#N/A,TRUE,"general";"via3",#N/A,TRUE,"general"}</definedName>
    <definedName name="fghsfgh" localSheetId="20">{"via1",#N/A,TRUE,"general";"via2",#N/A,TRUE,"general";"via3",#N/A,TRUE,"general"}</definedName>
    <definedName name="fghsfgh" localSheetId="25">{"via1",#N/A,TRUE,"general";"via2",#N/A,TRUE,"general";"via3",#N/A,TRUE,"general"}</definedName>
    <definedName name="fghsfgh" localSheetId="33">{"via1",#N/A,TRUE,"general";"via2",#N/A,TRUE,"general";"via3",#N/A,TRUE,"general"}</definedName>
    <definedName name="fghsfgh" localSheetId="34">{"via1",#N/A,TRUE,"general";"via2",#N/A,TRUE,"general";"via3",#N/A,TRUE,"general"}</definedName>
    <definedName name="fghsfgh">{"via1",#N/A,TRUE,"general";"via2",#N/A,TRUE,"general";"via3",#N/A,TRUE,"general"}</definedName>
    <definedName name="fght" localSheetId="14">{"TAB1",#N/A,TRUE,"GENERAL";"TAB2",#N/A,TRUE,"GENERAL";"TAB3",#N/A,TRUE,"GENERAL";"TAB4",#N/A,TRUE,"GENERAL";"TAB5",#N/A,TRUE,"GENERAL"}</definedName>
    <definedName name="fght" localSheetId="19">{"TAB1",#N/A,TRUE,"GENERAL";"TAB2",#N/A,TRUE,"GENERAL";"TAB3",#N/A,TRUE,"GENERAL";"TAB4",#N/A,TRUE,"GENERAL";"TAB5",#N/A,TRUE,"GENERAL"}</definedName>
    <definedName name="fght" localSheetId="20">{"TAB1",#N/A,TRUE,"GENERAL";"TAB2",#N/A,TRUE,"GENERAL";"TAB3",#N/A,TRUE,"GENERAL";"TAB4",#N/A,TRUE,"GENERAL";"TAB5",#N/A,TRUE,"GENERAL"}</definedName>
    <definedName name="fght" localSheetId="25">{"TAB1",#N/A,TRUE,"GENERAL";"TAB2",#N/A,TRUE,"GENERAL";"TAB3",#N/A,TRUE,"GENERAL";"TAB4",#N/A,TRUE,"GENERAL";"TAB5",#N/A,TRUE,"GENERAL"}</definedName>
    <definedName name="fght" localSheetId="33">{"TAB1",#N/A,TRUE,"GENERAL";"TAB2",#N/A,TRUE,"GENERAL";"TAB3",#N/A,TRUE,"GENERAL";"TAB4",#N/A,TRUE,"GENERAL";"TAB5",#N/A,TRUE,"GENERAL"}</definedName>
    <definedName name="fght" localSheetId="34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name="fgjgryi" localSheetId="14">{"TAB1",#N/A,TRUE,"GENERAL";"TAB2",#N/A,TRUE,"GENERAL";"TAB3",#N/A,TRUE,"GENERAL";"TAB4",#N/A,TRUE,"GENERAL";"TAB5",#N/A,TRUE,"GENERAL"}</definedName>
    <definedName name="fgjgryi" localSheetId="19">{"TAB1",#N/A,TRUE,"GENERAL";"TAB2",#N/A,TRUE,"GENERAL";"TAB3",#N/A,TRUE,"GENERAL";"TAB4",#N/A,TRUE,"GENERAL";"TAB5",#N/A,TRUE,"GENERAL"}</definedName>
    <definedName name="fgjgryi" localSheetId="20">{"TAB1",#N/A,TRUE,"GENERAL";"TAB2",#N/A,TRUE,"GENERAL";"TAB3",#N/A,TRUE,"GENERAL";"TAB4",#N/A,TRUE,"GENERAL";"TAB5",#N/A,TRUE,"GENERAL"}</definedName>
    <definedName name="fgjgryi" localSheetId="25">{"TAB1",#N/A,TRUE,"GENERAL";"TAB2",#N/A,TRUE,"GENERAL";"TAB3",#N/A,TRUE,"GENERAL";"TAB4",#N/A,TRUE,"GENERAL";"TAB5",#N/A,TRUE,"GENERAL"}</definedName>
    <definedName name="fgjgryi" localSheetId="33">{"TAB1",#N/A,TRUE,"GENERAL";"TAB2",#N/A,TRUE,"GENERAL";"TAB3",#N/A,TRUE,"GENERAL";"TAB4",#N/A,TRUE,"GENERAL";"TAB5",#N/A,TRUE,"GENERAL"}</definedName>
    <definedName name="fgjgryi" localSheetId="34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 localSheetId="14">{"TAB1",#N/A,TRUE,"GENERAL";"TAB2",#N/A,TRUE,"GENERAL";"TAB3",#N/A,TRUE,"GENERAL";"TAB4",#N/A,TRUE,"GENERAL";"TAB5",#N/A,TRUE,"GENERAL"}</definedName>
    <definedName name="fhfg" localSheetId="19">{"TAB1",#N/A,TRUE,"GENERAL";"TAB2",#N/A,TRUE,"GENERAL";"TAB3",#N/A,TRUE,"GENERAL";"TAB4",#N/A,TRUE,"GENERAL";"TAB5",#N/A,TRUE,"GENERAL"}</definedName>
    <definedName name="fhfg" localSheetId="20">{"TAB1",#N/A,TRUE,"GENERAL";"TAB2",#N/A,TRUE,"GENERAL";"TAB3",#N/A,TRUE,"GENERAL";"TAB4",#N/A,TRUE,"GENERAL";"TAB5",#N/A,TRUE,"GENERAL"}</definedName>
    <definedName name="fhfg" localSheetId="25">{"TAB1",#N/A,TRUE,"GENERAL";"TAB2",#N/A,TRUE,"GENERAL";"TAB3",#N/A,TRUE,"GENERAL";"TAB4",#N/A,TRUE,"GENERAL";"TAB5",#N/A,TRUE,"GENERAL"}</definedName>
    <definedName name="fhfg" localSheetId="33">{"TAB1",#N/A,TRUE,"GENERAL";"TAB2",#N/A,TRUE,"GENERAL";"TAB3",#N/A,TRUE,"GENERAL";"TAB4",#N/A,TRUE,"GENERAL";"TAB5",#N/A,TRUE,"GENERAL"}</definedName>
    <definedName name="fhfg" localSheetId="34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 localSheetId="14">{"via1",#N/A,TRUE,"general";"via2",#N/A,TRUE,"general";"via3",#N/A,TRUE,"general"}</definedName>
    <definedName name="fhfgh" localSheetId="19">{"via1",#N/A,TRUE,"general";"via2",#N/A,TRUE,"general";"via3",#N/A,TRUE,"general"}</definedName>
    <definedName name="fhfgh" localSheetId="20">{"via1",#N/A,TRUE,"general";"via2",#N/A,TRUE,"general";"via3",#N/A,TRUE,"general"}</definedName>
    <definedName name="fhfgh" localSheetId="25">{"via1",#N/A,TRUE,"general";"via2",#N/A,TRUE,"general";"via3",#N/A,TRUE,"general"}</definedName>
    <definedName name="fhfgh" localSheetId="33">{"via1",#N/A,TRUE,"general";"via2",#N/A,TRUE,"general";"via3",#N/A,TRUE,"general"}</definedName>
    <definedName name="fhfgh" localSheetId="34">{"via1",#N/A,TRUE,"general";"via2",#N/A,TRUE,"general";"via3",#N/A,TRUE,"general"}</definedName>
    <definedName name="fhfgh">{"via1",#N/A,TRUE,"general";"via2",#N/A,TRUE,"general";"via3",#N/A,TRUE,"general"}</definedName>
    <definedName name="fhg" localSheetId="14" hidden="1">{#N/A,#N/A,TRUE,"1842CWN0"}</definedName>
    <definedName name="fhg" localSheetId="19" hidden="1">{#N/A,#N/A,TRUE,"1842CWN0"}</definedName>
    <definedName name="fhg" localSheetId="20" hidden="1">{#N/A,#N/A,TRUE,"1842CWN0"}</definedName>
    <definedName name="fhg" localSheetId="25" hidden="1">{#N/A,#N/A,TRUE,"1842CWN0"}</definedName>
    <definedName name="fhg" localSheetId="33" hidden="1">{#N/A,#N/A,TRUE,"1842CWN0"}</definedName>
    <definedName name="fhg" localSheetId="34" hidden="1">{#N/A,#N/A,TRUE,"1842CWN0"}</definedName>
    <definedName name="fhg" hidden="1">{#N/A,#N/A,TRUE,"1842CWN0"}</definedName>
    <definedName name="FHGDFHDF">#REF!</definedName>
    <definedName name="fhgh" localSheetId="14">{"via1",#N/A,TRUE,"general";"via2",#N/A,TRUE,"general";"via3",#N/A,TRUE,"general"}</definedName>
    <definedName name="fhgh" localSheetId="19">{"via1",#N/A,TRUE,"general";"via2",#N/A,TRUE,"general";"via3",#N/A,TRUE,"general"}</definedName>
    <definedName name="fhgh" localSheetId="20">{"via1",#N/A,TRUE,"general";"via2",#N/A,TRUE,"general";"via3",#N/A,TRUE,"general"}</definedName>
    <definedName name="fhgh" localSheetId="25">{"via1",#N/A,TRUE,"general";"via2",#N/A,TRUE,"general";"via3",#N/A,TRUE,"general"}</definedName>
    <definedName name="fhgh" localSheetId="33">{"via1",#N/A,TRUE,"general";"via2",#N/A,TRUE,"general";"via3",#N/A,TRUE,"general"}</definedName>
    <definedName name="fhgh" localSheetId="34">{"via1",#N/A,TRUE,"general";"via2",#N/A,TRUE,"general";"via3",#N/A,TRUE,"general"}</definedName>
    <definedName name="fhgh">{"via1",#N/A,TRUE,"general";"via2",#N/A,TRUE,"general";"via3",#N/A,TRUE,"general"}</definedName>
    <definedName name="FHNHFN">#REF!</definedName>
    <definedName name="fhpltyunh" localSheetId="14">{"via1",#N/A,TRUE,"general";"via2",#N/A,TRUE,"general";"via3",#N/A,TRUE,"general"}</definedName>
    <definedName name="fhpltyunh" localSheetId="19">{"via1",#N/A,TRUE,"general";"via2",#N/A,TRUE,"general";"via3",#N/A,TRUE,"general"}</definedName>
    <definedName name="fhpltyunh" localSheetId="20">{"via1",#N/A,TRUE,"general";"via2",#N/A,TRUE,"general";"via3",#N/A,TRUE,"general"}</definedName>
    <definedName name="fhpltyunh" localSheetId="25">{"via1",#N/A,TRUE,"general";"via2",#N/A,TRUE,"general";"via3",#N/A,TRUE,"general"}</definedName>
    <definedName name="fhpltyunh" localSheetId="33">{"via1",#N/A,TRUE,"general";"via2",#N/A,TRUE,"general";"via3",#N/A,TRUE,"general"}</definedName>
    <definedName name="fhpltyunh" localSheetId="34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BER">#REF!</definedName>
    <definedName name="Fil_Fechas">#REF!</definedName>
    <definedName name="FILL" hidden="1">#REF!</definedName>
    <definedName name="fill1" hidden="1">#REF!</definedName>
    <definedName name="FILTROS">#REF!</definedName>
    <definedName name="Fin">#REF!</definedName>
    <definedName name="Fin_de_semana">#REF!</definedName>
    <definedName name="final">#REF!</definedName>
    <definedName name="FINANCIACION">#REF!</definedName>
    <definedName name="Financialpb">#REF!</definedName>
    <definedName name="Financialpb2">#REF!</definedName>
    <definedName name="FinePrint">#REF!</definedName>
    <definedName name="FINI">#REF!</definedName>
    <definedName name="Finisher">#REF!</definedName>
    <definedName name="FinPpto">#REF!</definedName>
    <definedName name="FIRMACONSORCIO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q">#REF!</definedName>
    <definedName name="fm">#REF!</definedName>
    <definedName name="fmc">#REF!</definedName>
    <definedName name="fnic">#REF!</definedName>
    <definedName name="FO">1.32</definedName>
    <definedName name="FOB_POINT">#REF!</definedName>
    <definedName name="FONDOPEN">#REF!</definedName>
    <definedName name="for">#REF!</definedName>
    <definedName name="forapproval">#REF!</definedName>
    <definedName name="FORDESCR">#REF!</definedName>
    <definedName name="FORM_C3">#REF!</definedName>
    <definedName name="form_calcmod" localSheetId="14">#REF!,#REF!,#REF!,#REF!,#REF!,#REF!</definedName>
    <definedName name="form_calcmod" localSheetId="19">#REF!,#REF!,#REF!,#REF!,#REF!,#REF!</definedName>
    <definedName name="form_calcmod" localSheetId="20">#REF!,#REF!,#REF!,#REF!,#REF!,#REF!</definedName>
    <definedName name="form_calcmod" localSheetId="33">#REF!,#REF!,#REF!,#REF!,#REF!,#REF!</definedName>
    <definedName name="form_calcmod" localSheetId="34">#REF!,#REF!,#REF!,#REF!,#REF!,#REF!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 localSheetId="14">#REF!,#REF!,#REF!,#REF!,#REF!,#REF!,#REF!,#REF!,#REF!,#REF!,#REF!,#REF!,#REF!,#REF!,#REF!</definedName>
    <definedName name="form_equi" localSheetId="19">#REF!,#REF!,#REF!,#REF!,#REF!,#REF!,#REF!,#REF!,#REF!,#REF!,#REF!,#REF!,#REF!,#REF!,#REF!</definedName>
    <definedName name="form_equi" localSheetId="20">#REF!,#REF!,#REF!,#REF!,#REF!,#REF!,#REF!,#REF!,#REF!,#REF!,#REF!,#REF!,#REF!,#REF!,#REF!</definedName>
    <definedName name="form_equi" localSheetId="33">#REF!,#REF!,#REF!,#REF!,#REF!,#REF!,#REF!,#REF!,#REF!,#REF!,#REF!,#REF!,#REF!,#REF!,#REF!</definedName>
    <definedName name="form_equi" localSheetId="34">#REF!,#REF!,#REF!,#REF!,#REF!,#REF!,#REF!,#REF!,#REF!,#REF!,#REF!,#REF!,#REF!,#REF!,#REF!</definedName>
    <definedName name="form_equi">#REF!,#REF!,#REF!,#REF!,#REF!,#REF!,#REF!,#REF!,#REF!,#REF!,#REF!,#REF!,#REF!,#REF!,#REF!</definedName>
    <definedName name="form_indir" localSheetId="14">#REF!,#REF!,#REF!,#REF!,#REF!,#REF!,#REF!,#REF!,#REF!,#REF!,#REF!,#REF!,#REF!,#REF!,#REF!,#REF!,#REF!</definedName>
    <definedName name="form_indir" localSheetId="19">#REF!,#REF!,#REF!,#REF!,#REF!,#REF!,#REF!,#REF!,#REF!,#REF!,#REF!,#REF!,#REF!,#REF!,#REF!,#REF!,#REF!</definedName>
    <definedName name="form_indir" localSheetId="20">#REF!,#REF!,#REF!,#REF!,#REF!,#REF!,#REF!,#REF!,#REF!,#REF!,#REF!,#REF!,#REF!,#REF!,#REF!,#REF!,#REF!</definedName>
    <definedName name="form_indir" localSheetId="33">#REF!,#REF!,#REF!,#REF!,#REF!,#REF!,#REF!,#REF!,#REF!,#REF!,#REF!,#REF!,#REF!,#REF!,#REF!,#REF!,#REF!</definedName>
    <definedName name="form_indir" localSheetId="34">#REF!,#REF!,#REF!,#REF!,#REF!,#REF!,#REF!,#REF!,#REF!,#REF!,#REF!,#REF!,#REF!,#REF!,#REF!,#REF!,#REF!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COL">#REF!</definedName>
    <definedName name="formadepago">#REF!</definedName>
    <definedName name="FORMALE">#REF!</definedName>
    <definedName name="FORMALETA">#REF!</definedName>
    <definedName name="FORMALETA_METALICA_PARA_COLUMNAS_0.4_m_x_1_m">#REF!</definedName>
    <definedName name="FORMALETAM2">#REF!</definedName>
    <definedName name="Formaletas">#REF!</definedName>
    <definedName name="FORMALOSA">#REF!</definedName>
    <definedName name="Format">#REF!</definedName>
    <definedName name="FORMAV">#REF!</definedName>
    <definedName name="FORMAVIGACIMIEN">#REF!</definedName>
    <definedName name="FORMAZAPATA">#REF!</definedName>
    <definedName name="FormLinPresup">#REF!</definedName>
    <definedName name="FORMOLT">#REF!</definedName>
    <definedName name="Formulario">+#REF!</definedName>
    <definedName name="formularioCantidades">#REF!</definedName>
    <definedName name="FORSHE">#REF!</definedName>
    <definedName name="FORUNMIS">#REF!</definedName>
    <definedName name="FOTO">#REF!</definedName>
    <definedName name="FOTOS">#REF!</definedName>
    <definedName name="FR">1.15</definedName>
    <definedName name="Frank">#REF!</definedName>
    <definedName name="frbgsd" localSheetId="14">{"TAB1",#N/A,TRUE,"GENERAL";"TAB2",#N/A,TRUE,"GENERAL";"TAB3",#N/A,TRUE,"GENERAL";"TAB4",#N/A,TRUE,"GENERAL";"TAB5",#N/A,TRUE,"GENERAL"}</definedName>
    <definedName name="frbgsd" localSheetId="19">{"TAB1",#N/A,TRUE,"GENERAL";"TAB2",#N/A,TRUE,"GENERAL";"TAB3",#N/A,TRUE,"GENERAL";"TAB4",#N/A,TRUE,"GENERAL";"TAB5",#N/A,TRUE,"GENERAL"}</definedName>
    <definedName name="frbgsd" localSheetId="20">{"TAB1",#N/A,TRUE,"GENERAL";"TAB2",#N/A,TRUE,"GENERAL";"TAB3",#N/A,TRUE,"GENERAL";"TAB4",#N/A,TRUE,"GENERAL";"TAB5",#N/A,TRUE,"GENERAL"}</definedName>
    <definedName name="frbgsd" localSheetId="25">{"TAB1",#N/A,TRUE,"GENERAL";"TAB2",#N/A,TRUE,"GENERAL";"TAB3",#N/A,TRUE,"GENERAL";"TAB4",#N/A,TRUE,"GENERAL";"TAB5",#N/A,TRUE,"GENERAL"}</definedName>
    <definedName name="frbgsd" localSheetId="33">{"TAB1",#N/A,TRUE,"GENERAL";"TAB2",#N/A,TRUE,"GENERAL";"TAB3",#N/A,TRUE,"GENERAL";"TAB4",#N/A,TRUE,"GENERAL";"TAB5",#N/A,TRUE,"GENERAL"}</definedName>
    <definedName name="frbgsd" localSheetId="34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name="Fre">#REF!</definedName>
    <definedName name="FrecInctoMmtoAnno">#REF!</definedName>
    <definedName name="FrecInctoMmtoAno">#REF!</definedName>
    <definedName name="fred">#REF!</definedName>
    <definedName name="frefr" localSheetId="14">{"via1",#N/A,TRUE,"general";"via2",#N/A,TRUE,"general";"via3",#N/A,TRUE,"general"}</definedName>
    <definedName name="frefr" localSheetId="19">{"via1",#N/A,TRUE,"general";"via2",#N/A,TRUE,"general";"via3",#N/A,TRUE,"general"}</definedName>
    <definedName name="frefr" localSheetId="20">{"via1",#N/A,TRUE,"general";"via2",#N/A,TRUE,"general";"via3",#N/A,TRUE,"general"}</definedName>
    <definedName name="frefr" localSheetId="25">{"via1",#N/A,TRUE,"general";"via2",#N/A,TRUE,"general";"via3",#N/A,TRUE,"general"}</definedName>
    <definedName name="frefr" localSheetId="33">{"via1",#N/A,TRUE,"general";"via2",#N/A,TRUE,"general";"via3",#N/A,TRUE,"general"}</definedName>
    <definedName name="frefr" localSheetId="34">{"via1",#N/A,TRUE,"general";"via2",#N/A,TRUE,"general";"via3",#N/A,TRUE,"general"}</definedName>
    <definedName name="frefr">{"via1",#N/A,TRUE,"general";"via2",#N/A,TRUE,"general";"via3",#N/A,TRUE,"general"}</definedName>
    <definedName name="FRENTES">#REF!</definedName>
    <definedName name="fres">#REF!</definedName>
    <definedName name="frfa" localSheetId="14">{"via1",#N/A,TRUE,"general";"via2",#N/A,TRUE,"general";"via3",#N/A,TRUE,"general"}</definedName>
    <definedName name="frfa" localSheetId="19">{"via1",#N/A,TRUE,"general";"via2",#N/A,TRUE,"general";"via3",#N/A,TRUE,"general"}</definedName>
    <definedName name="frfa" localSheetId="20">{"via1",#N/A,TRUE,"general";"via2",#N/A,TRUE,"general";"via3",#N/A,TRUE,"general"}</definedName>
    <definedName name="frfa" localSheetId="25">{"via1",#N/A,TRUE,"general";"via2",#N/A,TRUE,"general";"via3",#N/A,TRUE,"general"}</definedName>
    <definedName name="frfa" localSheetId="33">{"via1",#N/A,TRUE,"general";"via2",#N/A,TRUE,"general";"via3",#N/A,TRUE,"general"}</definedName>
    <definedName name="frfa" localSheetId="34">{"via1",#N/A,TRUE,"general";"via2",#N/A,TRUE,"general";"via3",#N/A,TRUE,"general"}</definedName>
    <definedName name="frfa">{"via1",#N/A,TRUE,"general";"via2",#N/A,TRUE,"general";"via3",#N/A,TRUE,"general"}</definedName>
    <definedName name="FRFFFF">#REF!</definedName>
    <definedName name="frfr" localSheetId="14">{"TAB1",#N/A,TRUE,"GENERAL";"TAB2",#N/A,TRUE,"GENERAL";"TAB3",#N/A,TRUE,"GENERAL";"TAB4",#N/A,TRUE,"GENERAL";"TAB5",#N/A,TRUE,"GENERAL"}</definedName>
    <definedName name="frfr" localSheetId="19">{"TAB1",#N/A,TRUE,"GENERAL";"TAB2",#N/A,TRUE,"GENERAL";"TAB3",#N/A,TRUE,"GENERAL";"TAB4",#N/A,TRUE,"GENERAL";"TAB5",#N/A,TRUE,"GENERAL"}</definedName>
    <definedName name="frfr" localSheetId="20">{"TAB1",#N/A,TRUE,"GENERAL";"TAB2",#N/A,TRUE,"GENERAL";"TAB3",#N/A,TRUE,"GENERAL";"TAB4",#N/A,TRUE,"GENERAL";"TAB5",#N/A,TRUE,"GENERAL"}</definedName>
    <definedName name="frfr" localSheetId="25">{"TAB1",#N/A,TRUE,"GENERAL";"TAB2",#N/A,TRUE,"GENERAL";"TAB3",#N/A,TRUE,"GENERAL";"TAB4",#N/A,TRUE,"GENERAL";"TAB5",#N/A,TRUE,"GENERAL"}</definedName>
    <definedName name="frfr" localSheetId="33">{"TAB1",#N/A,TRUE,"GENERAL";"TAB2",#N/A,TRUE,"GENERAL";"TAB3",#N/A,TRUE,"GENERAL";"TAB4",#N/A,TRUE,"GENERAL";"TAB5",#N/A,TRUE,"GENERAL"}</definedName>
    <definedName name="frfr" localSheetId="34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S">1.32</definedName>
    <definedName name="ft">#REF!</definedName>
    <definedName name="fu">#REF!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ll_Print">#REF!</definedName>
    <definedName name="FUNGIBLES">#REF!</definedName>
    <definedName name="Fup">#REF!</definedName>
    <definedName name="FUUGF">#REF!</definedName>
    <definedName name="fv">#REF!</definedName>
    <definedName name="fwff" localSheetId="14">{"via1",#N/A,TRUE,"general";"via2",#N/A,TRUE,"general";"via3",#N/A,TRUE,"general"}</definedName>
    <definedName name="fwff" localSheetId="19">{"via1",#N/A,TRUE,"general";"via2",#N/A,TRUE,"general";"via3",#N/A,TRUE,"general"}</definedName>
    <definedName name="fwff" localSheetId="20">{"via1",#N/A,TRUE,"general";"via2",#N/A,TRUE,"general";"via3",#N/A,TRUE,"general"}</definedName>
    <definedName name="fwff" localSheetId="25">{"via1",#N/A,TRUE,"general";"via2",#N/A,TRUE,"general";"via3",#N/A,TRUE,"general"}</definedName>
    <definedName name="fwff" localSheetId="33">{"via1",#N/A,TRUE,"general";"via2",#N/A,TRUE,"general";"via3",#N/A,TRUE,"general"}</definedName>
    <definedName name="fwff" localSheetId="34">{"via1",#N/A,TRUE,"general";"via2",#N/A,TRUE,"general";"via3",#N/A,TRUE,"general"}</definedName>
    <definedName name="fwff">{"via1",#N/A,TRUE,"general";"via2",#N/A,TRUE,"general";"via3",#N/A,TRUE,"general"}</definedName>
    <definedName name="fwwe" localSheetId="14">{"via1",#N/A,TRUE,"general";"via2",#N/A,TRUE,"general";"via3",#N/A,TRUE,"general"}</definedName>
    <definedName name="fwwe" localSheetId="19">{"via1",#N/A,TRUE,"general";"via2",#N/A,TRUE,"general";"via3",#N/A,TRUE,"general"}</definedName>
    <definedName name="fwwe" localSheetId="20">{"via1",#N/A,TRUE,"general";"via2",#N/A,TRUE,"general";"via3",#N/A,TRUE,"general"}</definedName>
    <definedName name="fwwe" localSheetId="25">{"via1",#N/A,TRUE,"general";"via2",#N/A,TRUE,"general";"via3",#N/A,TRUE,"general"}</definedName>
    <definedName name="fwwe" localSheetId="33">{"via1",#N/A,TRUE,"general";"via2",#N/A,TRUE,"general";"via3",#N/A,TRUE,"general"}</definedName>
    <definedName name="fwwe" localSheetId="34">{"via1",#N/A,TRUE,"general";"via2",#N/A,TRUE,"general";"via3",#N/A,TRUE,"general"}</definedName>
    <definedName name="fwwe">{"via1",#N/A,TRUE,"general";"via2",#N/A,TRUE,"general";"via3",#N/A,TRUE,"general"}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1_">#REF!</definedName>
    <definedName name="ga">#REF!</definedName>
    <definedName name="GAJ">#REF!</definedName>
    <definedName name="GANCHO">#REF!</definedName>
    <definedName name="GarantiaExtendida">#REF!</definedName>
    <definedName name="GarantiaExtendidaCostos">#REF!</definedName>
    <definedName name="GAS">#REF!</definedName>
    <definedName name="GastosViajes">#REF!</definedName>
    <definedName name="GATO">#REF!</definedName>
    <definedName name="gavion">#REF!</definedName>
    <definedName name="gb">#REF!</definedName>
    <definedName name="gba" localSheetId="14" hidden="1">{#N/A,#N/A,FALSE,"orthoflow";#N/A,#N/A,FALSE,"Miscelaneos";#N/A,#N/A,FALSE,"Instrumentacio";#N/A,#N/A,FALSE,"Electrico";#N/A,#N/A,FALSE,"Valv. Seguridad"}</definedName>
    <definedName name="gba" localSheetId="19" hidden="1">{#N/A,#N/A,FALSE,"orthoflow";#N/A,#N/A,FALSE,"Miscelaneos";#N/A,#N/A,FALSE,"Instrumentacio";#N/A,#N/A,FALSE,"Electrico";#N/A,#N/A,FALSE,"Valv. Seguridad"}</definedName>
    <definedName name="gba" localSheetId="20" hidden="1">{#N/A,#N/A,FALSE,"orthoflow";#N/A,#N/A,FALSE,"Miscelaneos";#N/A,#N/A,FALSE,"Instrumentacio";#N/A,#N/A,FALSE,"Electrico";#N/A,#N/A,FALSE,"Valv. Seguridad"}</definedName>
    <definedName name="gba" localSheetId="25" hidden="1">{#N/A,#N/A,FALSE,"orthoflow";#N/A,#N/A,FALSE,"Miscelaneos";#N/A,#N/A,FALSE,"Instrumentacio";#N/A,#N/A,FALSE,"Electrico";#N/A,#N/A,FALSE,"Valv. Seguridad"}</definedName>
    <definedName name="gba" localSheetId="33" hidden="1">{#N/A,#N/A,FALSE,"orthoflow";#N/A,#N/A,FALSE,"Miscelaneos";#N/A,#N/A,FALSE,"Instrumentacio";#N/A,#N/A,FALSE,"Electrico";#N/A,#N/A,FALSE,"Valv. Seguridad"}</definedName>
    <definedName name="gba" localSheetId="34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4" hidden="1">{#N/A,#N/A,FALSE,"Estatico";#N/A,#N/A,FALSE,"Tuberia";#N/A,#N/A,FALSE,"Instrumentación";#N/A,#N/A,FALSE,"Mecanica";#N/A,#N/A,FALSE,"Electrico";#N/A,#N/A,FALSE,"Ofic.Civiles"}</definedName>
    <definedName name="gbac" localSheetId="19" hidden="1">{#N/A,#N/A,FALSE,"Estatico";#N/A,#N/A,FALSE,"Tuberia";#N/A,#N/A,FALSE,"Instrumentación";#N/A,#N/A,FALSE,"Mecanica";#N/A,#N/A,FALSE,"Electrico";#N/A,#N/A,FALSE,"Ofic.Civiles"}</definedName>
    <definedName name="gbac" localSheetId="20" hidden="1">{#N/A,#N/A,FALSE,"Estatico";#N/A,#N/A,FALSE,"Tuberia";#N/A,#N/A,FALSE,"Instrumentación";#N/A,#N/A,FALSE,"Mecanica";#N/A,#N/A,FALSE,"Electrico";#N/A,#N/A,FALSE,"Ofic.Civiles"}</definedName>
    <definedName name="gbac" localSheetId="25" hidden="1">{#N/A,#N/A,FALSE,"Estatico";#N/A,#N/A,FALSE,"Tuberia";#N/A,#N/A,FALSE,"Instrumentación";#N/A,#N/A,FALSE,"Mecanica";#N/A,#N/A,FALSE,"Electrico";#N/A,#N/A,FALSE,"Ofic.Civiles"}</definedName>
    <definedName name="gbac" localSheetId="33" hidden="1">{#N/A,#N/A,FALSE,"Estatico";#N/A,#N/A,FALSE,"Tuberia";#N/A,#N/A,FALSE,"Instrumentación";#N/A,#N/A,FALSE,"Mecanica";#N/A,#N/A,FALSE,"Electrico";#N/A,#N/A,FALSE,"Ofic.Civiles"}</definedName>
    <definedName name="gbac" localSheetId="34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4">{"TAB1",#N/A,TRUE,"GENERAL";"TAB2",#N/A,TRUE,"GENERAL";"TAB3",#N/A,TRUE,"GENERAL";"TAB4",#N/A,TRUE,"GENERAL";"TAB5",#N/A,TRUE,"GENERAL"}</definedName>
    <definedName name="gbbfghghj" localSheetId="19">{"TAB1",#N/A,TRUE,"GENERAL";"TAB2",#N/A,TRUE,"GENERAL";"TAB3",#N/A,TRUE,"GENERAL";"TAB4",#N/A,TRUE,"GENERAL";"TAB5",#N/A,TRUE,"GENERAL"}</definedName>
    <definedName name="gbbfghghj" localSheetId="20">{"TAB1",#N/A,TRUE,"GENERAL";"TAB2",#N/A,TRUE,"GENERAL";"TAB3",#N/A,TRUE,"GENERAL";"TAB4",#N/A,TRUE,"GENERAL";"TAB5",#N/A,TRUE,"GENERAL"}</definedName>
    <definedName name="gbbfghghj" localSheetId="25">{"TAB1",#N/A,TRUE,"GENERAL";"TAB2",#N/A,TRUE,"GENERAL";"TAB3",#N/A,TRUE,"GENERAL";"TAB4",#N/A,TRUE,"GENERAL";"TAB5",#N/A,TRUE,"GENERAL"}</definedName>
    <definedName name="gbbfghghj" localSheetId="33">{"TAB1",#N/A,TRUE,"GENERAL";"TAB2",#N/A,TRUE,"GENERAL";"TAB3",#N/A,TRUE,"GENERAL";"TAB4",#N/A,TRUE,"GENERAL";"TAB5",#N/A,TRUE,"GENERAL"}</definedName>
    <definedName name="gbbfghghj" localSheetId="34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name="GBVGBGBG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GHDFGHDFGH">#REF!</definedName>
    <definedName name="gdj">#REF!</definedName>
    <definedName name="GDN">#REF!</definedName>
    <definedName name="GDR">#REF!</definedName>
    <definedName name="gdt" localSheetId="14">{"TAB1",#N/A,TRUE,"GENERAL";"TAB2",#N/A,TRUE,"GENERAL";"TAB3",#N/A,TRUE,"GENERAL";"TAB4",#N/A,TRUE,"GENERAL";"TAB5",#N/A,TRUE,"GENERAL"}</definedName>
    <definedName name="gdt" localSheetId="19">{"TAB1",#N/A,TRUE,"GENERAL";"TAB2",#N/A,TRUE,"GENERAL";"TAB3",#N/A,TRUE,"GENERAL";"TAB4",#N/A,TRUE,"GENERAL";"TAB5",#N/A,TRUE,"GENERAL"}</definedName>
    <definedName name="gdt" localSheetId="20">{"TAB1",#N/A,TRUE,"GENERAL";"TAB2",#N/A,TRUE,"GENERAL";"TAB3",#N/A,TRUE,"GENERAL";"TAB4",#N/A,TRUE,"GENERAL";"TAB5",#N/A,TRUE,"GENERAL"}</definedName>
    <definedName name="gdt" localSheetId="25">{"TAB1",#N/A,TRUE,"GENERAL";"TAB2",#N/A,TRUE,"GENERAL";"TAB3",#N/A,TRUE,"GENERAL";"TAB4",#N/A,TRUE,"GENERAL";"TAB5",#N/A,TRUE,"GENERAL"}</definedName>
    <definedName name="gdt" localSheetId="33">{"TAB1",#N/A,TRUE,"GENERAL";"TAB2",#N/A,TRUE,"GENERAL";"TAB3",#N/A,TRUE,"GENERAL";"TAB4",#N/A,TRUE,"GENERAL";"TAB5",#N/A,TRUE,"GENERAL"}</definedName>
    <definedName name="gdt" localSheetId="34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localSheetId="14">{"via1",#N/A,TRUE,"general";"via2",#N/A,TRUE,"general";"via3",#N/A,TRUE,"general"}</definedName>
    <definedName name="geg" localSheetId="19">{"via1",#N/A,TRUE,"general";"via2",#N/A,TRUE,"general";"via3",#N/A,TRUE,"general"}</definedName>
    <definedName name="geg" localSheetId="20">{"via1",#N/A,TRUE,"general";"via2",#N/A,TRUE,"general";"via3",#N/A,TRUE,"general"}</definedName>
    <definedName name="geg" localSheetId="25">{"via1",#N/A,TRUE,"general";"via2",#N/A,TRUE,"general";"via3",#N/A,TRUE,"general"}</definedName>
    <definedName name="geg" localSheetId="33">{"via1",#N/A,TRUE,"general";"via2",#N/A,TRUE,"general";"via3",#N/A,TRUE,"general"}</definedName>
    <definedName name="geg" localSheetId="34">{"via1",#N/A,TRUE,"general";"via2",#N/A,TRUE,"general";"via3",#N/A,TRUE,"general"}</definedName>
    <definedName name="geg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localSheetId="14">{"TAB1",#N/A,TRUE,"GENERAL";"TAB2",#N/A,TRUE,"GENERAL";"TAB3",#N/A,TRUE,"GENERAL";"TAB4",#N/A,TRUE,"GENERAL";"TAB5",#N/A,TRUE,"GENERAL"}</definedName>
    <definedName name="gerg" localSheetId="19">{"TAB1",#N/A,TRUE,"GENERAL";"TAB2",#N/A,TRUE,"GENERAL";"TAB3",#N/A,TRUE,"GENERAL";"TAB4",#N/A,TRUE,"GENERAL";"TAB5",#N/A,TRUE,"GENERAL"}</definedName>
    <definedName name="gerg" localSheetId="20">{"TAB1",#N/A,TRUE,"GENERAL";"TAB2",#N/A,TRUE,"GENERAL";"TAB3",#N/A,TRUE,"GENERAL";"TAB4",#N/A,TRUE,"GENERAL";"TAB5",#N/A,TRUE,"GENERAL"}</definedName>
    <definedName name="gerg" localSheetId="25">{"TAB1",#N/A,TRUE,"GENERAL";"TAB2",#N/A,TRUE,"GENERAL";"TAB3",#N/A,TRUE,"GENERAL";"TAB4",#N/A,TRUE,"GENERAL";"TAB5",#N/A,TRUE,"GENERAL"}</definedName>
    <definedName name="gerg" localSheetId="33">{"TAB1",#N/A,TRUE,"GENERAL";"TAB2",#N/A,TRUE,"GENERAL";"TAB3",#N/A,TRUE,"GENERAL";"TAB4",#N/A,TRUE,"GENERAL";"TAB5",#N/A,TRUE,"GENERAL"}</definedName>
    <definedName name="gerg" localSheetId="34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name="gerg54" localSheetId="14">{"via1",#N/A,TRUE,"general";"via2",#N/A,TRUE,"general";"via3",#N/A,TRUE,"general"}</definedName>
    <definedName name="gerg54" localSheetId="19">{"via1",#N/A,TRUE,"general";"via2",#N/A,TRUE,"general";"via3",#N/A,TRUE,"general"}</definedName>
    <definedName name="gerg54" localSheetId="20">{"via1",#N/A,TRUE,"general";"via2",#N/A,TRUE,"general";"via3",#N/A,TRUE,"general"}</definedName>
    <definedName name="gerg54" localSheetId="25">{"via1",#N/A,TRUE,"general";"via2",#N/A,TRUE,"general";"via3",#N/A,TRUE,"general"}</definedName>
    <definedName name="gerg54" localSheetId="33">{"via1",#N/A,TRUE,"general";"via2",#N/A,TRUE,"general";"via3",#N/A,TRUE,"general"}</definedName>
    <definedName name="gerg54" localSheetId="34">{"via1",#N/A,TRUE,"general";"via2",#N/A,TRUE,"general";"via3",#N/A,TRUE,"general"}</definedName>
    <definedName name="gerg54">{"via1",#N/A,TRUE,"general";"via2",#N/A,TRUE,"general";"via3",#N/A,TRUE,"general"}</definedName>
    <definedName name="gergew" localSheetId="14">{"TAB1",#N/A,TRUE,"GENERAL";"TAB2",#N/A,TRUE,"GENERAL";"TAB3",#N/A,TRUE,"GENERAL";"TAB4",#N/A,TRUE,"GENERAL";"TAB5",#N/A,TRUE,"GENERAL"}</definedName>
    <definedName name="gergew" localSheetId="19">{"TAB1",#N/A,TRUE,"GENERAL";"TAB2",#N/A,TRUE,"GENERAL";"TAB3",#N/A,TRUE,"GENERAL";"TAB4",#N/A,TRUE,"GENERAL";"TAB5",#N/A,TRUE,"GENERAL"}</definedName>
    <definedName name="gergew" localSheetId="20">{"TAB1",#N/A,TRUE,"GENERAL";"TAB2",#N/A,TRUE,"GENERAL";"TAB3",#N/A,TRUE,"GENERAL";"TAB4",#N/A,TRUE,"GENERAL";"TAB5",#N/A,TRUE,"GENERAL"}</definedName>
    <definedName name="gergew" localSheetId="25">{"TAB1",#N/A,TRUE,"GENERAL";"TAB2",#N/A,TRUE,"GENERAL";"TAB3",#N/A,TRUE,"GENERAL";"TAB4",#N/A,TRUE,"GENERAL";"TAB5",#N/A,TRUE,"GENERAL"}</definedName>
    <definedName name="gergew" localSheetId="33">{"TAB1",#N/A,TRUE,"GENERAL";"TAB2",#N/A,TRUE,"GENERAL";"TAB3",#N/A,TRUE,"GENERAL";"TAB4",#N/A,TRUE,"GENERAL";"TAB5",#N/A,TRUE,"GENERAL"}</definedName>
    <definedName name="gergew" localSheetId="34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name="gergw" localSheetId="14">{"TAB1",#N/A,TRUE,"GENERAL";"TAB2",#N/A,TRUE,"GENERAL";"TAB3",#N/A,TRUE,"GENERAL";"TAB4",#N/A,TRUE,"GENERAL";"TAB5",#N/A,TRUE,"GENERAL"}</definedName>
    <definedName name="gergw" localSheetId="19">{"TAB1",#N/A,TRUE,"GENERAL";"TAB2",#N/A,TRUE,"GENERAL";"TAB3",#N/A,TRUE,"GENERAL";"TAB4",#N/A,TRUE,"GENERAL";"TAB5",#N/A,TRUE,"GENERAL"}</definedName>
    <definedName name="gergw" localSheetId="20">{"TAB1",#N/A,TRUE,"GENERAL";"TAB2",#N/A,TRUE,"GENERAL";"TAB3",#N/A,TRUE,"GENERAL";"TAB4",#N/A,TRUE,"GENERAL";"TAB5",#N/A,TRUE,"GENERAL"}</definedName>
    <definedName name="gergw" localSheetId="25">{"TAB1",#N/A,TRUE,"GENERAL";"TAB2",#N/A,TRUE,"GENERAL";"TAB3",#N/A,TRUE,"GENERAL";"TAB4",#N/A,TRUE,"GENERAL";"TAB5",#N/A,TRUE,"GENERAL"}</definedName>
    <definedName name="gergw" localSheetId="33">{"TAB1",#N/A,TRUE,"GENERAL";"TAB2",#N/A,TRUE,"GENERAL";"TAB3",#N/A,TRUE,"GENERAL";"TAB4",#N/A,TRUE,"GENERAL";"TAB5",#N/A,TRUE,"GENERAL"}</definedName>
    <definedName name="gergw" localSheetId="34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ERTYERGTER">#REF!</definedName>
    <definedName name="gestion">#REF!</definedName>
    <definedName name="GETCostOutput">#REF!</definedName>
    <definedName name="gf">#REF!</definedName>
    <definedName name="gfd" localSheetId="14">{"TAB1",#N/A,TRUE,"GENERAL";"TAB2",#N/A,TRUE,"GENERAL";"TAB3",#N/A,TRUE,"GENERAL";"TAB4",#N/A,TRUE,"GENERAL";"TAB5",#N/A,TRUE,"GENERAL"}</definedName>
    <definedName name="gfd" localSheetId="19">{"TAB1",#N/A,TRUE,"GENERAL";"TAB2",#N/A,TRUE,"GENERAL";"TAB3",#N/A,TRUE,"GENERAL";"TAB4",#N/A,TRUE,"GENERAL";"TAB5",#N/A,TRUE,"GENERAL"}</definedName>
    <definedName name="gfd" localSheetId="20">{"TAB1",#N/A,TRUE,"GENERAL";"TAB2",#N/A,TRUE,"GENERAL";"TAB3",#N/A,TRUE,"GENERAL";"TAB4",#N/A,TRUE,"GENERAL";"TAB5",#N/A,TRUE,"GENERAL"}</definedName>
    <definedName name="gfd" localSheetId="25">{"TAB1",#N/A,TRUE,"GENERAL";"TAB2",#N/A,TRUE,"GENERAL";"TAB3",#N/A,TRUE,"GENERAL";"TAB4",#N/A,TRUE,"GENERAL";"TAB5",#N/A,TRUE,"GENERAL"}</definedName>
    <definedName name="gfd" localSheetId="33">{"TAB1",#N/A,TRUE,"GENERAL";"TAB2",#N/A,TRUE,"GENERAL";"TAB3",#N/A,TRUE,"GENERAL";"TAB4",#N/A,TRUE,"GENERAL";"TAB5",#N/A,TRUE,"GENERAL"}</definedName>
    <definedName name="gfd" localSheetId="34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 localSheetId="14">{"via1",#N/A,TRUE,"general";"via2",#N/A,TRUE,"general";"via3",#N/A,TRUE,"general"}</definedName>
    <definedName name="gfdg" localSheetId="19">{"via1",#N/A,TRUE,"general";"via2",#N/A,TRUE,"general";"via3",#N/A,TRUE,"general"}</definedName>
    <definedName name="gfdg" localSheetId="20">{"via1",#N/A,TRUE,"general";"via2",#N/A,TRUE,"general";"via3",#N/A,TRUE,"general"}</definedName>
    <definedName name="gfdg" localSheetId="25">{"via1",#N/A,TRUE,"general";"via2",#N/A,TRUE,"general";"via3",#N/A,TRUE,"general"}</definedName>
    <definedName name="gfdg" localSheetId="33">{"via1",#N/A,TRUE,"general";"via2",#N/A,TRUE,"general";"via3",#N/A,TRUE,"general"}</definedName>
    <definedName name="gfdg" localSheetId="34">{"via1",#N/A,TRUE,"general";"via2",#N/A,TRUE,"general";"via3",#N/A,TRUE,"general"}</definedName>
    <definedName name="gfdg">{"via1",#N/A,TRUE,"general";"via2",#N/A,TRUE,"general";"via3",#N/A,TRUE,"general"}</definedName>
    <definedName name="gffgfhhf" localSheetId="14" hidden="1">{#N/A,#N/A,TRUE,"INGENIERIA";#N/A,#N/A,TRUE,"COMPRAS";#N/A,#N/A,TRUE,"DIRECCION";#N/A,#N/A,TRUE,"RESUMEN"}</definedName>
    <definedName name="gffgfhhf" localSheetId="19" hidden="1">{#N/A,#N/A,TRUE,"INGENIERIA";#N/A,#N/A,TRUE,"COMPRAS";#N/A,#N/A,TRUE,"DIRECCION";#N/A,#N/A,TRUE,"RESUMEN"}</definedName>
    <definedName name="gffgfhhf" localSheetId="20" hidden="1">{#N/A,#N/A,TRUE,"INGENIERIA";#N/A,#N/A,TRUE,"COMPRAS";#N/A,#N/A,TRUE,"DIRECCION";#N/A,#N/A,TRUE,"RESUMEN"}</definedName>
    <definedName name="gffgfhhf" localSheetId="25" hidden="1">{#N/A,#N/A,TRUE,"INGENIERIA";#N/A,#N/A,TRUE,"COMPRAS";#N/A,#N/A,TRUE,"DIRECCION";#N/A,#N/A,TRUE,"RESUMEN"}</definedName>
    <definedName name="gffgfhhf" localSheetId="33" hidden="1">{#N/A,#N/A,TRUE,"INGENIERIA";#N/A,#N/A,TRUE,"COMPRAS";#N/A,#N/A,TRUE,"DIRECCION";#N/A,#N/A,TRUE,"RESUMEN"}</definedName>
    <definedName name="gffgfhhf" localSheetId="34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4">{"via1",#N/A,TRUE,"general";"via2",#N/A,TRUE,"general";"via3",#N/A,TRUE,"general"}</definedName>
    <definedName name="gfgfgr" localSheetId="19">{"via1",#N/A,TRUE,"general";"via2",#N/A,TRUE,"general";"via3",#N/A,TRUE,"general"}</definedName>
    <definedName name="gfgfgr" localSheetId="20">{"via1",#N/A,TRUE,"general";"via2",#N/A,TRUE,"general";"via3",#N/A,TRUE,"general"}</definedName>
    <definedName name="gfgfgr" localSheetId="25">{"via1",#N/A,TRUE,"general";"via2",#N/A,TRUE,"general";"via3",#N/A,TRUE,"general"}</definedName>
    <definedName name="gfgfgr" localSheetId="33">{"via1",#N/A,TRUE,"general";"via2",#N/A,TRUE,"general";"via3",#N/A,TRUE,"general"}</definedName>
    <definedName name="gfgfgr" localSheetId="34">{"via1",#N/A,TRUE,"general";"via2",#N/A,TRUE,"general";"via3",#N/A,TRUE,"general"}</definedName>
    <definedName name="gfgfgr">{"via1",#N/A,TRUE,"general";"via2",#N/A,TRUE,"general";"via3",#N/A,TRUE,"general"}</definedName>
    <definedName name="gfhf" localSheetId="14">{"via1",#N/A,TRUE,"general";"via2",#N/A,TRUE,"general";"via3",#N/A,TRUE,"general"}</definedName>
    <definedName name="gfhf" localSheetId="19">{"via1",#N/A,TRUE,"general";"via2",#N/A,TRUE,"general";"via3",#N/A,TRUE,"general"}</definedName>
    <definedName name="gfhf" localSheetId="20">{"via1",#N/A,TRUE,"general";"via2",#N/A,TRUE,"general";"via3",#N/A,TRUE,"general"}</definedName>
    <definedName name="gfhf" localSheetId="25">{"via1",#N/A,TRUE,"general";"via2",#N/A,TRUE,"general";"via3",#N/A,TRUE,"general"}</definedName>
    <definedName name="gfhf" localSheetId="33">{"via1",#N/A,TRUE,"general";"via2",#N/A,TRUE,"general";"via3",#N/A,TRUE,"general"}</definedName>
    <definedName name="gfhf" localSheetId="34">{"via1",#N/A,TRUE,"general";"via2",#N/A,TRUE,"general";"via3",#N/A,TRUE,"general"}</definedName>
    <definedName name="gfhf">{"via1",#N/A,TRUE,"general";"via2",#N/A,TRUE,"general";"via3",#N/A,TRUE,"general"}</definedName>
    <definedName name="gfhfdh" localSheetId="14">{"TAB1",#N/A,TRUE,"GENERAL";"TAB2",#N/A,TRUE,"GENERAL";"TAB3",#N/A,TRUE,"GENERAL";"TAB4",#N/A,TRUE,"GENERAL";"TAB5",#N/A,TRUE,"GENERAL"}</definedName>
    <definedName name="gfhfdh" localSheetId="19">{"TAB1",#N/A,TRUE,"GENERAL";"TAB2",#N/A,TRUE,"GENERAL";"TAB3",#N/A,TRUE,"GENERAL";"TAB4",#N/A,TRUE,"GENERAL";"TAB5",#N/A,TRUE,"GENERAL"}</definedName>
    <definedName name="gfhfdh" localSheetId="20">{"TAB1",#N/A,TRUE,"GENERAL";"TAB2",#N/A,TRUE,"GENERAL";"TAB3",#N/A,TRUE,"GENERAL";"TAB4",#N/A,TRUE,"GENERAL";"TAB5",#N/A,TRUE,"GENERAL"}</definedName>
    <definedName name="gfhfdh" localSheetId="25">{"TAB1",#N/A,TRUE,"GENERAL";"TAB2",#N/A,TRUE,"GENERAL";"TAB3",#N/A,TRUE,"GENERAL";"TAB4",#N/A,TRUE,"GENERAL";"TAB5",#N/A,TRUE,"GENERAL"}</definedName>
    <definedName name="gfhfdh" localSheetId="33">{"TAB1",#N/A,TRUE,"GENERAL";"TAB2",#N/A,TRUE,"GENERAL";"TAB3",#N/A,TRUE,"GENERAL";"TAB4",#N/A,TRUE,"GENERAL";"TAB5",#N/A,TRUE,"GENERAL"}</definedName>
    <definedName name="gfhfdh" localSheetId="34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name="gfhgfh" localSheetId="14">{"TAB1",#N/A,TRUE,"GENERAL";"TAB2",#N/A,TRUE,"GENERAL";"TAB3",#N/A,TRUE,"GENERAL";"TAB4",#N/A,TRUE,"GENERAL";"TAB5",#N/A,TRUE,"GENERAL"}</definedName>
    <definedName name="gfhgfh" localSheetId="19">{"TAB1",#N/A,TRUE,"GENERAL";"TAB2",#N/A,TRUE,"GENERAL";"TAB3",#N/A,TRUE,"GENERAL";"TAB4",#N/A,TRUE,"GENERAL";"TAB5",#N/A,TRUE,"GENERAL"}</definedName>
    <definedName name="gfhgfh" localSheetId="20">{"TAB1",#N/A,TRUE,"GENERAL";"TAB2",#N/A,TRUE,"GENERAL";"TAB3",#N/A,TRUE,"GENERAL";"TAB4",#N/A,TRUE,"GENERAL";"TAB5",#N/A,TRUE,"GENERAL"}</definedName>
    <definedName name="gfhgfh" localSheetId="25">{"TAB1",#N/A,TRUE,"GENERAL";"TAB2",#N/A,TRUE,"GENERAL";"TAB3",#N/A,TRUE,"GENERAL";"TAB4",#N/A,TRUE,"GENERAL";"TAB5",#N/A,TRUE,"GENERAL"}</definedName>
    <definedName name="gfhgfh" localSheetId="33">{"TAB1",#N/A,TRUE,"GENERAL";"TAB2",#N/A,TRUE,"GENERAL";"TAB3",#N/A,TRUE,"GENERAL";"TAB4",#N/A,TRUE,"GENERAL";"TAB5",#N/A,TRUE,"GENERAL"}</definedName>
    <definedName name="gfhgfh" localSheetId="34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 localSheetId="14">{"TAB1",#N/A,TRUE,"GENERAL";"TAB2",#N/A,TRUE,"GENERAL";"TAB3",#N/A,TRUE,"GENERAL";"TAB4",#N/A,TRUE,"GENERAL";"TAB5",#N/A,TRUE,"GENERAL"}</definedName>
    <definedName name="GFJHGJ" localSheetId="19">{"TAB1",#N/A,TRUE,"GENERAL";"TAB2",#N/A,TRUE,"GENERAL";"TAB3",#N/A,TRUE,"GENERAL";"TAB4",#N/A,TRUE,"GENERAL";"TAB5",#N/A,TRUE,"GENERAL"}</definedName>
    <definedName name="GFJHGJ" localSheetId="20">{"TAB1",#N/A,TRUE,"GENERAL";"TAB2",#N/A,TRUE,"GENERAL";"TAB3",#N/A,TRUE,"GENERAL";"TAB4",#N/A,TRUE,"GENERAL";"TAB5",#N/A,TRUE,"GENERAL"}</definedName>
    <definedName name="GFJHGJ" localSheetId="25">{"TAB1",#N/A,TRUE,"GENERAL";"TAB2",#N/A,TRUE,"GENERAL";"TAB3",#N/A,TRUE,"GENERAL";"TAB4",#N/A,TRUE,"GENERAL";"TAB5",#N/A,TRUE,"GENERAL"}</definedName>
    <definedName name="GFJHGJ" localSheetId="33">{"TAB1",#N/A,TRUE,"GENERAL";"TAB2",#N/A,TRUE,"GENERAL";"TAB3",#N/A,TRUE,"GENERAL";"TAB4",#N/A,TRUE,"GENERAL";"TAB5",#N/A,TRUE,"GENERAL"}</definedName>
    <definedName name="GFJHGJ" localSheetId="34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 localSheetId="14">{"via1",#N/A,TRUE,"general";"via2",#N/A,TRUE,"general";"via3",#N/A,TRUE,"general"}</definedName>
    <definedName name="gfjjh" localSheetId="19">{"via1",#N/A,TRUE,"general";"via2",#N/A,TRUE,"general";"via3",#N/A,TRUE,"general"}</definedName>
    <definedName name="gfjjh" localSheetId="20">{"via1",#N/A,TRUE,"general";"via2",#N/A,TRUE,"general";"via3",#N/A,TRUE,"general"}</definedName>
    <definedName name="gfjjh" localSheetId="25">{"via1",#N/A,TRUE,"general";"via2",#N/A,TRUE,"general";"via3",#N/A,TRUE,"general"}</definedName>
    <definedName name="gfjjh" localSheetId="33">{"via1",#N/A,TRUE,"general";"via2",#N/A,TRUE,"general";"via3",#N/A,TRUE,"general"}</definedName>
    <definedName name="gfjjh" localSheetId="34">{"via1",#N/A,TRUE,"general";"via2",#N/A,TRUE,"general";"via3",#N/A,TRUE,"general"}</definedName>
    <definedName name="gfjjh">{"via1",#N/A,TRUE,"general";"via2",#N/A,TRUE,"general";"via3",#N/A,TRUE,"general"}</definedName>
    <definedName name="GFN">#REF!</definedName>
    <definedName name="gft">#REF!</definedName>
    <definedName name="gfutyj6" localSheetId="14">{"via1",#N/A,TRUE,"general";"via2",#N/A,TRUE,"general";"via3",#N/A,TRUE,"general"}</definedName>
    <definedName name="gfutyj6" localSheetId="19">{"via1",#N/A,TRUE,"general";"via2",#N/A,TRUE,"general";"via3",#N/A,TRUE,"general"}</definedName>
    <definedName name="gfutyj6" localSheetId="20">{"via1",#N/A,TRUE,"general";"via2",#N/A,TRUE,"general";"via3",#N/A,TRUE,"general"}</definedName>
    <definedName name="gfutyj6" localSheetId="25">{"via1",#N/A,TRUE,"general";"via2",#N/A,TRUE,"general";"via3",#N/A,TRUE,"general"}</definedName>
    <definedName name="gfutyj6" localSheetId="33">{"via1",#N/A,TRUE,"general";"via2",#N/A,TRUE,"general";"via3",#N/A,TRUE,"general"}</definedName>
    <definedName name="gfutyj6" localSheetId="34">{"via1",#N/A,TRUE,"general";"via2",#N/A,TRUE,"general";"via3",#N/A,TRUE,"general"}</definedName>
    <definedName name="gfutyj6">{"via1",#N/A,TRUE,"general";"via2",#N/A,TRUE,"general";"via3",#N/A,TRUE,"general"}</definedName>
    <definedName name="gg">#REF!</definedName>
    <definedName name="ggdr" localSheetId="14">{"via1",#N/A,TRUE,"general";"via2",#N/A,TRUE,"general";"via3",#N/A,TRUE,"general"}</definedName>
    <definedName name="ggdr" localSheetId="19">{"via1",#N/A,TRUE,"general";"via2",#N/A,TRUE,"general";"via3",#N/A,TRUE,"general"}</definedName>
    <definedName name="ggdr" localSheetId="20">{"via1",#N/A,TRUE,"general";"via2",#N/A,TRUE,"general";"via3",#N/A,TRUE,"general"}</definedName>
    <definedName name="ggdr" localSheetId="25">{"via1",#N/A,TRUE,"general";"via2",#N/A,TRUE,"general";"via3",#N/A,TRUE,"general"}</definedName>
    <definedName name="ggdr" localSheetId="33">{"via1",#N/A,TRUE,"general";"via2",#N/A,TRUE,"general";"via3",#N/A,TRUE,"general"}</definedName>
    <definedName name="ggdr" localSheetId="34">{"via1",#N/A,TRUE,"general";"via2",#N/A,TRUE,"general";"via3",#N/A,TRUE,"general"}</definedName>
    <definedName name="ggdr">{"via1",#N/A,TRUE,"general";"via2",#N/A,TRUE,"general";"via3",#N/A,TRUE,"general"}</definedName>
    <definedName name="ggerg" localSheetId="14">{"TAB1",#N/A,TRUE,"GENERAL";"TAB2",#N/A,TRUE,"GENERAL";"TAB3",#N/A,TRUE,"GENERAL";"TAB4",#N/A,TRUE,"GENERAL";"TAB5",#N/A,TRUE,"GENERAL"}</definedName>
    <definedName name="ggerg" localSheetId="19">{"TAB1",#N/A,TRUE,"GENERAL";"TAB2",#N/A,TRUE,"GENERAL";"TAB3",#N/A,TRUE,"GENERAL";"TAB4",#N/A,TRUE,"GENERAL";"TAB5",#N/A,TRUE,"GENERAL"}</definedName>
    <definedName name="ggerg" localSheetId="20">{"TAB1",#N/A,TRUE,"GENERAL";"TAB2",#N/A,TRUE,"GENERAL";"TAB3",#N/A,TRUE,"GENERAL";"TAB4",#N/A,TRUE,"GENERAL";"TAB5",#N/A,TRUE,"GENERAL"}</definedName>
    <definedName name="ggerg" localSheetId="25">{"TAB1",#N/A,TRUE,"GENERAL";"TAB2",#N/A,TRUE,"GENERAL";"TAB3",#N/A,TRUE,"GENERAL";"TAB4",#N/A,TRUE,"GENERAL";"TAB5",#N/A,TRUE,"GENERAL"}</definedName>
    <definedName name="ggerg" localSheetId="33">{"TAB1",#N/A,TRUE,"GENERAL";"TAB2",#N/A,TRUE,"GENERAL";"TAB3",#N/A,TRUE,"GENERAL";"TAB4",#N/A,TRUE,"GENERAL";"TAB5",#N/A,TRUE,"GENERAL"}</definedName>
    <definedName name="ggerg" localSheetId="34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name="GGFN">#REF!</definedName>
    <definedName name="GGG">#REF!</definedName>
    <definedName name="gggb" localSheetId="14">{"TAB1",#N/A,TRUE,"GENERAL";"TAB2",#N/A,TRUE,"GENERAL";"TAB3",#N/A,TRUE,"GENERAL";"TAB4",#N/A,TRUE,"GENERAL";"TAB5",#N/A,TRUE,"GENERAL"}</definedName>
    <definedName name="gggb" localSheetId="19">{"TAB1",#N/A,TRUE,"GENERAL";"TAB2",#N/A,TRUE,"GENERAL";"TAB3",#N/A,TRUE,"GENERAL";"TAB4",#N/A,TRUE,"GENERAL";"TAB5",#N/A,TRUE,"GENERAL"}</definedName>
    <definedName name="gggb" localSheetId="20">{"TAB1",#N/A,TRUE,"GENERAL";"TAB2",#N/A,TRUE,"GENERAL";"TAB3",#N/A,TRUE,"GENERAL";"TAB4",#N/A,TRUE,"GENERAL";"TAB5",#N/A,TRUE,"GENERAL"}</definedName>
    <definedName name="gggb" localSheetId="25">{"TAB1",#N/A,TRUE,"GENERAL";"TAB2",#N/A,TRUE,"GENERAL";"TAB3",#N/A,TRUE,"GENERAL";"TAB4",#N/A,TRUE,"GENERAL";"TAB5",#N/A,TRUE,"GENERAL"}</definedName>
    <definedName name="gggb" localSheetId="33">{"TAB1",#N/A,TRUE,"GENERAL";"TAB2",#N/A,TRUE,"GENERAL";"TAB3",#N/A,TRUE,"GENERAL";"TAB4",#N/A,TRUE,"GENERAL";"TAB5",#N/A,TRUE,"GENERAL"}</definedName>
    <definedName name="gggb" localSheetId="34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name="gggg" localSheetId="14">{"via1",#N/A,TRUE,"general";"via2",#N/A,TRUE,"general";"via3",#N/A,TRUE,"general"}</definedName>
    <definedName name="gggg" localSheetId="19">{"via1",#N/A,TRUE,"general";"via2",#N/A,TRUE,"general";"via3",#N/A,TRUE,"general"}</definedName>
    <definedName name="gggg" localSheetId="20">{"via1",#N/A,TRUE,"general";"via2",#N/A,TRUE,"general";"via3",#N/A,TRUE,"general"}</definedName>
    <definedName name="gggg" localSheetId="25">{"via1",#N/A,TRUE,"general";"via2",#N/A,TRUE,"general";"via3",#N/A,TRUE,"general"}</definedName>
    <definedName name="gggg" localSheetId="33">{"via1",#N/A,TRUE,"general";"via2",#N/A,TRUE,"general";"via3",#N/A,TRUE,"general"}</definedName>
    <definedName name="gggg" localSheetId="34">{"via1",#N/A,TRUE,"general";"via2",#N/A,TRUE,"general";"via3",#N/A,TRUE,"general"}</definedName>
    <definedName name="gggg">{"via1",#N/A,TRUE,"general";"via2",#N/A,TRUE,"general";"via3",#N/A,TRUE,"general"}</definedName>
    <definedName name="ggggd" localSheetId="14">{"TAB1",#N/A,TRUE,"GENERAL";"TAB2",#N/A,TRUE,"GENERAL";"TAB3",#N/A,TRUE,"GENERAL";"TAB4",#N/A,TRUE,"GENERAL";"TAB5",#N/A,TRUE,"GENERAL"}</definedName>
    <definedName name="ggggd" localSheetId="19">{"TAB1",#N/A,TRUE,"GENERAL";"TAB2",#N/A,TRUE,"GENERAL";"TAB3",#N/A,TRUE,"GENERAL";"TAB4",#N/A,TRUE,"GENERAL";"TAB5",#N/A,TRUE,"GENERAL"}</definedName>
    <definedName name="ggggd" localSheetId="20">{"TAB1",#N/A,TRUE,"GENERAL";"TAB2",#N/A,TRUE,"GENERAL";"TAB3",#N/A,TRUE,"GENERAL";"TAB4",#N/A,TRUE,"GENERAL";"TAB5",#N/A,TRUE,"GENERAL"}</definedName>
    <definedName name="ggggd" localSheetId="25">{"TAB1",#N/A,TRUE,"GENERAL";"TAB2",#N/A,TRUE,"GENERAL";"TAB3",#N/A,TRUE,"GENERAL";"TAB4",#N/A,TRUE,"GENERAL";"TAB5",#N/A,TRUE,"GENERAL"}</definedName>
    <definedName name="ggggd" localSheetId="33">{"TAB1",#N/A,TRUE,"GENERAL";"TAB2",#N/A,TRUE,"GENERAL";"TAB3",#N/A,TRUE,"GENERAL";"TAB4",#N/A,TRUE,"GENERAL";"TAB5",#N/A,TRUE,"GENERAL"}</definedName>
    <definedName name="ggggd" localSheetId="34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name="ggggggg">#REF!</definedName>
    <definedName name="gggggt" localSheetId="14">{"via1",#N/A,TRUE,"general";"via2",#N/A,TRUE,"general";"via3",#N/A,TRUE,"general"}</definedName>
    <definedName name="gggggt" localSheetId="19">{"via1",#N/A,TRUE,"general";"via2",#N/A,TRUE,"general";"via3",#N/A,TRUE,"general"}</definedName>
    <definedName name="gggggt" localSheetId="20">{"via1",#N/A,TRUE,"general";"via2",#N/A,TRUE,"general";"via3",#N/A,TRUE,"general"}</definedName>
    <definedName name="gggggt" localSheetId="25">{"via1",#N/A,TRUE,"general";"via2",#N/A,TRUE,"general";"via3",#N/A,TRUE,"general"}</definedName>
    <definedName name="gggggt" localSheetId="33">{"via1",#N/A,TRUE,"general";"via2",#N/A,TRUE,"general";"via3",#N/A,TRUE,"general"}</definedName>
    <definedName name="gggggt" localSheetId="34">{"via1",#N/A,TRUE,"general";"via2",#N/A,TRUE,"general";"via3",#N/A,TRUE,"general"}</definedName>
    <definedName name="gggggt">{"via1",#N/A,TRUE,"general";"via2",#N/A,TRUE,"general";"via3",#N/A,TRUE,"general"}</definedName>
    <definedName name="gggghn" localSheetId="14">{"TAB1",#N/A,TRUE,"GENERAL";"TAB2",#N/A,TRUE,"GENERAL";"TAB3",#N/A,TRUE,"GENERAL";"TAB4",#N/A,TRUE,"GENERAL";"TAB5",#N/A,TRUE,"GENERAL"}</definedName>
    <definedName name="gggghn" localSheetId="19">{"TAB1",#N/A,TRUE,"GENERAL";"TAB2",#N/A,TRUE,"GENERAL";"TAB3",#N/A,TRUE,"GENERAL";"TAB4",#N/A,TRUE,"GENERAL";"TAB5",#N/A,TRUE,"GENERAL"}</definedName>
    <definedName name="gggghn" localSheetId="20">{"TAB1",#N/A,TRUE,"GENERAL";"TAB2",#N/A,TRUE,"GENERAL";"TAB3",#N/A,TRUE,"GENERAL";"TAB4",#N/A,TRUE,"GENERAL";"TAB5",#N/A,TRUE,"GENERAL"}</definedName>
    <definedName name="gggghn" localSheetId="25">{"TAB1",#N/A,TRUE,"GENERAL";"TAB2",#N/A,TRUE,"GENERAL";"TAB3",#N/A,TRUE,"GENERAL";"TAB4",#N/A,TRUE,"GENERAL";"TAB5",#N/A,TRUE,"GENERAL"}</definedName>
    <definedName name="gggghn" localSheetId="33">{"TAB1",#N/A,TRUE,"GENERAL";"TAB2",#N/A,TRUE,"GENERAL";"TAB3",#N/A,TRUE,"GENERAL";"TAB4",#N/A,TRUE,"GENERAL";"TAB5",#N/A,TRUE,"GENERAL"}</definedName>
    <definedName name="gggghn" localSheetId="34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name="ggggt" localSheetId="14">{"TAB1",#N/A,TRUE,"GENERAL";"TAB2",#N/A,TRUE,"GENERAL";"TAB3",#N/A,TRUE,"GENERAL";"TAB4",#N/A,TRUE,"GENERAL";"TAB5",#N/A,TRUE,"GENERAL"}</definedName>
    <definedName name="ggggt" localSheetId="19">{"TAB1",#N/A,TRUE,"GENERAL";"TAB2",#N/A,TRUE,"GENERAL";"TAB3",#N/A,TRUE,"GENERAL";"TAB4",#N/A,TRUE,"GENERAL";"TAB5",#N/A,TRUE,"GENERAL"}</definedName>
    <definedName name="ggggt" localSheetId="20">{"TAB1",#N/A,TRUE,"GENERAL";"TAB2",#N/A,TRUE,"GENERAL";"TAB3",#N/A,TRUE,"GENERAL";"TAB4",#N/A,TRUE,"GENERAL";"TAB5",#N/A,TRUE,"GENERAL"}</definedName>
    <definedName name="ggggt" localSheetId="25">{"TAB1",#N/A,TRUE,"GENERAL";"TAB2",#N/A,TRUE,"GENERAL";"TAB3",#N/A,TRUE,"GENERAL";"TAB4",#N/A,TRUE,"GENERAL";"TAB5",#N/A,TRUE,"GENERAL"}</definedName>
    <definedName name="ggggt" localSheetId="33">{"TAB1",#N/A,TRUE,"GENERAL";"TAB2",#N/A,TRUE,"GENERAL";"TAB3",#N/A,TRUE,"GENERAL";"TAB4",#N/A,TRUE,"GENERAL";"TAB5",#N/A,TRUE,"GENERAL"}</definedName>
    <definedName name="ggggt" localSheetId="34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 localSheetId="14">{"TAB1",#N/A,TRUE,"GENERAL";"TAB2",#N/A,TRUE,"GENERAL";"TAB3",#N/A,TRUE,"GENERAL";"TAB4",#N/A,TRUE,"GENERAL";"TAB5",#N/A,TRUE,"GENERAL"}</definedName>
    <definedName name="ggggy" localSheetId="19">{"TAB1",#N/A,TRUE,"GENERAL";"TAB2",#N/A,TRUE,"GENERAL";"TAB3",#N/A,TRUE,"GENERAL";"TAB4",#N/A,TRUE,"GENERAL";"TAB5",#N/A,TRUE,"GENERAL"}</definedName>
    <definedName name="ggggy" localSheetId="20">{"TAB1",#N/A,TRUE,"GENERAL";"TAB2",#N/A,TRUE,"GENERAL";"TAB3",#N/A,TRUE,"GENERAL";"TAB4",#N/A,TRUE,"GENERAL";"TAB5",#N/A,TRUE,"GENERAL"}</definedName>
    <definedName name="ggggy" localSheetId="25">{"TAB1",#N/A,TRUE,"GENERAL";"TAB2",#N/A,TRUE,"GENERAL";"TAB3",#N/A,TRUE,"GENERAL";"TAB4",#N/A,TRUE,"GENERAL";"TAB5",#N/A,TRUE,"GENERAL"}</definedName>
    <definedName name="ggggy" localSheetId="33">{"TAB1",#N/A,TRUE,"GENERAL";"TAB2",#N/A,TRUE,"GENERAL";"TAB3",#N/A,TRUE,"GENERAL";"TAB4",#N/A,TRUE,"GENERAL";"TAB5",#N/A,TRUE,"GENERAL"}</definedName>
    <definedName name="ggggy" localSheetId="34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 localSheetId="14">{"via1",#N/A,TRUE,"general";"via2",#N/A,TRUE,"general";"via3",#N/A,TRUE,"general"}</definedName>
    <definedName name="gggtgd" localSheetId="19">{"via1",#N/A,TRUE,"general";"via2",#N/A,TRUE,"general";"via3",#N/A,TRUE,"general"}</definedName>
    <definedName name="gggtgd" localSheetId="20">{"via1",#N/A,TRUE,"general";"via2",#N/A,TRUE,"general";"via3",#N/A,TRUE,"general"}</definedName>
    <definedName name="gggtgd" localSheetId="25">{"via1",#N/A,TRUE,"general";"via2",#N/A,TRUE,"general";"via3",#N/A,TRUE,"general"}</definedName>
    <definedName name="gggtgd" localSheetId="33">{"via1",#N/A,TRUE,"general";"via2",#N/A,TRUE,"general";"via3",#N/A,TRUE,"general"}</definedName>
    <definedName name="gggtgd" localSheetId="34">{"via1",#N/A,TRUE,"general";"via2",#N/A,TRUE,"general";"via3",#N/A,TRUE,"general"}</definedName>
    <definedName name="gggtgd">{"via1",#N/A,TRUE,"general";"via2",#N/A,TRUE,"general";"via3",#N/A,TRUE,"general"}</definedName>
    <definedName name="ggjgjkg" localSheetId="14" hidden="1">{#N/A,#N/A,TRUE,"1842CWN0"}</definedName>
    <definedName name="ggjgjkg" localSheetId="19" hidden="1">{#N/A,#N/A,TRUE,"1842CWN0"}</definedName>
    <definedName name="ggjgjkg" localSheetId="20" hidden="1">{#N/A,#N/A,TRUE,"1842CWN0"}</definedName>
    <definedName name="ggjgjkg" localSheetId="25" hidden="1">{#N/A,#N/A,TRUE,"1842CWN0"}</definedName>
    <definedName name="ggjgjkg" localSheetId="33" hidden="1">{#N/A,#N/A,TRUE,"1842CWN0"}</definedName>
    <definedName name="ggjgjkg" localSheetId="34" hidden="1">{#N/A,#N/A,TRUE,"1842CWN0"}</definedName>
    <definedName name="ggjgjkg" hidden="1">{#N/A,#N/A,TRUE,"1842CWN0"}</definedName>
    <definedName name="ggtgt" localSheetId="14">{"via1",#N/A,TRUE,"general";"via2",#N/A,TRUE,"general";"via3",#N/A,TRUE,"general"}</definedName>
    <definedName name="ggtgt" localSheetId="19">{"via1",#N/A,TRUE,"general";"via2",#N/A,TRUE,"general";"via3",#N/A,TRUE,"general"}</definedName>
    <definedName name="ggtgt" localSheetId="20">{"via1",#N/A,TRUE,"general";"via2",#N/A,TRUE,"general";"via3",#N/A,TRUE,"general"}</definedName>
    <definedName name="ggtgt" localSheetId="25">{"via1",#N/A,TRUE,"general";"via2",#N/A,TRUE,"general";"via3",#N/A,TRUE,"general"}</definedName>
    <definedName name="ggtgt" localSheetId="33">{"via1",#N/A,TRUE,"general";"via2",#N/A,TRUE,"general";"via3",#N/A,TRUE,"general"}</definedName>
    <definedName name="ggtgt" localSheetId="34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 localSheetId="14">{"via1",#N/A,TRUE,"general";"via2",#N/A,TRUE,"general";"via3",#N/A,TRUE,"general"}</definedName>
    <definedName name="ghdghuy" localSheetId="19">{"via1",#N/A,TRUE,"general";"via2",#N/A,TRUE,"general";"via3",#N/A,TRUE,"general"}</definedName>
    <definedName name="ghdghuy" localSheetId="20">{"via1",#N/A,TRUE,"general";"via2",#N/A,TRUE,"general";"via3",#N/A,TRUE,"general"}</definedName>
    <definedName name="ghdghuy" localSheetId="25">{"via1",#N/A,TRUE,"general";"via2",#N/A,TRUE,"general";"via3",#N/A,TRUE,"general"}</definedName>
    <definedName name="ghdghuy" localSheetId="33">{"via1",#N/A,TRUE,"general";"via2",#N/A,TRUE,"general";"via3",#N/A,TRUE,"general"}</definedName>
    <definedName name="ghdghuy" localSheetId="34">{"via1",#N/A,TRUE,"general";"via2",#N/A,TRUE,"general";"via3",#N/A,TRUE,"general"}</definedName>
    <definedName name="ghdghuy">{"via1",#N/A,TRUE,"general";"via2",#N/A,TRUE,"general";"via3",#N/A,TRUE,"general"}</definedName>
    <definedName name="GHDP" localSheetId="14">{"via1",#N/A,TRUE,"general";"via2",#N/A,TRUE,"general";"via3",#N/A,TRUE,"general"}</definedName>
    <definedName name="GHDP" localSheetId="19">{"via1",#N/A,TRUE,"general";"via2",#N/A,TRUE,"general";"via3",#N/A,TRUE,"general"}</definedName>
    <definedName name="GHDP" localSheetId="20">{"via1",#N/A,TRUE,"general";"via2",#N/A,TRUE,"general";"via3",#N/A,TRUE,"general"}</definedName>
    <definedName name="GHDP" localSheetId="25">{"via1",#N/A,TRUE,"general";"via2",#N/A,TRUE,"general";"via3",#N/A,TRUE,"general"}</definedName>
    <definedName name="GHDP" localSheetId="33">{"via1",#N/A,TRUE,"general";"via2",#N/A,TRUE,"general";"via3",#N/A,TRUE,"general"}</definedName>
    <definedName name="GHDP" localSheetId="34">{"via1",#N/A,TRUE,"general";"via2",#N/A,TRUE,"general";"via3",#N/A,TRUE,"general"}</definedName>
    <definedName name="GHDP">{"via1",#N/A,TRUE,"general";"via2",#N/A,TRUE,"general";"via3",#N/A,TRUE,"general"}</definedName>
    <definedName name="ghf">#REF!</definedName>
    <definedName name="ghfg" localSheetId="14">{"via1",#N/A,TRUE,"general";"via2",#N/A,TRUE,"general";"via3",#N/A,TRUE,"general"}</definedName>
    <definedName name="ghfg" localSheetId="19">{"via1",#N/A,TRUE,"general";"via2",#N/A,TRUE,"general";"via3",#N/A,TRUE,"general"}</definedName>
    <definedName name="ghfg" localSheetId="20">{"via1",#N/A,TRUE,"general";"via2",#N/A,TRUE,"general";"via3",#N/A,TRUE,"general"}</definedName>
    <definedName name="ghfg" localSheetId="25">{"via1",#N/A,TRUE,"general";"via2",#N/A,TRUE,"general";"via3",#N/A,TRUE,"general"}</definedName>
    <definedName name="ghfg" localSheetId="33">{"via1",#N/A,TRUE,"general";"via2",#N/A,TRUE,"general";"via3",#N/A,TRUE,"general"}</definedName>
    <definedName name="ghfg" localSheetId="34">{"via1",#N/A,TRUE,"general";"via2",#N/A,TRUE,"general";"via3",#N/A,TRUE,"general"}</definedName>
    <definedName name="ghfg">{"via1",#N/A,TRUE,"general";"via2",#N/A,TRUE,"general";"via3",#N/A,TRUE,"general"}</definedName>
    <definedName name="GHG">#REF!</definedName>
    <definedName name="ghghy">#REF!</definedName>
    <definedName name="ghjghj" localSheetId="14">{"TAB1",#N/A,TRUE,"GENERAL";"TAB2",#N/A,TRUE,"GENERAL";"TAB3",#N/A,TRUE,"GENERAL";"TAB4",#N/A,TRUE,"GENERAL";"TAB5",#N/A,TRUE,"GENERAL"}</definedName>
    <definedName name="ghjghj" localSheetId="19">{"TAB1",#N/A,TRUE,"GENERAL";"TAB2",#N/A,TRUE,"GENERAL";"TAB3",#N/A,TRUE,"GENERAL";"TAB4",#N/A,TRUE,"GENERAL";"TAB5",#N/A,TRUE,"GENERAL"}</definedName>
    <definedName name="ghjghj" localSheetId="20">{"TAB1",#N/A,TRUE,"GENERAL";"TAB2",#N/A,TRUE,"GENERAL";"TAB3",#N/A,TRUE,"GENERAL";"TAB4",#N/A,TRUE,"GENERAL";"TAB5",#N/A,TRUE,"GENERAL"}</definedName>
    <definedName name="ghjghj" localSheetId="25">{"TAB1",#N/A,TRUE,"GENERAL";"TAB2",#N/A,TRUE,"GENERAL";"TAB3",#N/A,TRUE,"GENERAL";"TAB4",#N/A,TRUE,"GENERAL";"TAB5",#N/A,TRUE,"GENERAL"}</definedName>
    <definedName name="ghjghj" localSheetId="33">{"TAB1",#N/A,TRUE,"GENERAL";"TAB2",#N/A,TRUE,"GENERAL";"TAB3",#N/A,TRUE,"GENERAL";"TAB4",#N/A,TRUE,"GENERAL";"TAB5",#N/A,TRUE,"GENERAL"}</definedName>
    <definedName name="ghjghj" localSheetId="34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name="GHKJHK" localSheetId="14">{"TAB1",#N/A,TRUE,"GENERAL";"TAB2",#N/A,TRUE,"GENERAL";"TAB3",#N/A,TRUE,"GENERAL";"TAB4",#N/A,TRUE,"GENERAL";"TAB5",#N/A,TRUE,"GENERAL"}</definedName>
    <definedName name="GHKJHK" localSheetId="19">{"TAB1",#N/A,TRUE,"GENERAL";"TAB2",#N/A,TRUE,"GENERAL";"TAB3",#N/A,TRUE,"GENERAL";"TAB4",#N/A,TRUE,"GENERAL";"TAB5",#N/A,TRUE,"GENERAL"}</definedName>
    <definedName name="GHKJHK" localSheetId="20">{"TAB1",#N/A,TRUE,"GENERAL";"TAB2",#N/A,TRUE,"GENERAL";"TAB3",#N/A,TRUE,"GENERAL";"TAB4",#N/A,TRUE,"GENERAL";"TAB5",#N/A,TRUE,"GENERAL"}</definedName>
    <definedName name="GHKJHK" localSheetId="25">{"TAB1",#N/A,TRUE,"GENERAL";"TAB2",#N/A,TRUE,"GENERAL";"TAB3",#N/A,TRUE,"GENERAL";"TAB4",#N/A,TRUE,"GENERAL";"TAB5",#N/A,TRUE,"GENERAL"}</definedName>
    <definedName name="GHKJHK" localSheetId="33">{"TAB1",#N/A,TRUE,"GENERAL";"TAB2",#N/A,TRUE,"GENERAL";"TAB3",#N/A,TRUE,"GENERAL";"TAB4",#N/A,TRUE,"GENERAL";"TAB5",#N/A,TRUE,"GENERAL"}</definedName>
    <definedName name="GHKJHK" localSheetId="34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 localSheetId="14" hidden="1">{#N/A,#N/A,TRUE,"1842CWN0"}</definedName>
    <definedName name="ghnbbfr" localSheetId="19" hidden="1">{#N/A,#N/A,TRUE,"1842CWN0"}</definedName>
    <definedName name="ghnbbfr" localSheetId="20" hidden="1">{#N/A,#N/A,TRUE,"1842CWN0"}</definedName>
    <definedName name="ghnbbfr" localSheetId="25" hidden="1">{#N/A,#N/A,TRUE,"1842CWN0"}</definedName>
    <definedName name="ghnbbfr" localSheetId="33" hidden="1">{#N/A,#N/A,TRUE,"1842CWN0"}</definedName>
    <definedName name="ghnbbfr" localSheetId="34" hidden="1">{#N/A,#N/A,TRUE,"1842CWN0"}</definedName>
    <definedName name="ghnbbfr" hidden="1">{#N/A,#N/A,TRUE,"1842CWN0"}</definedName>
    <definedName name="GHNHG">#REF!</definedName>
    <definedName name="GHSDFHGDFHDFH">#REF!</definedName>
    <definedName name="ghu">#REF!</definedName>
    <definedName name="Gi">#REF!</definedName>
    <definedName name="gj">#REF!</definedName>
    <definedName name="GJHVCB" localSheetId="14">{"TAB1",#N/A,TRUE,"GENERAL";"TAB2",#N/A,TRUE,"GENERAL";"TAB3",#N/A,TRUE,"GENERAL";"TAB4",#N/A,TRUE,"GENERAL";"TAB5",#N/A,TRUE,"GENERAL"}</definedName>
    <definedName name="GJHVCB" localSheetId="19">{"TAB1",#N/A,TRUE,"GENERAL";"TAB2",#N/A,TRUE,"GENERAL";"TAB3",#N/A,TRUE,"GENERAL";"TAB4",#N/A,TRUE,"GENERAL";"TAB5",#N/A,TRUE,"GENERAL"}</definedName>
    <definedName name="GJHVCB" localSheetId="20">{"TAB1",#N/A,TRUE,"GENERAL";"TAB2",#N/A,TRUE,"GENERAL";"TAB3",#N/A,TRUE,"GENERAL";"TAB4",#N/A,TRUE,"GENERAL";"TAB5",#N/A,TRUE,"GENERAL"}</definedName>
    <definedName name="GJHVCB" localSheetId="25">{"TAB1",#N/A,TRUE,"GENERAL";"TAB2",#N/A,TRUE,"GENERAL";"TAB3",#N/A,TRUE,"GENERAL";"TAB4",#N/A,TRUE,"GENERAL";"TAB5",#N/A,TRUE,"GENERAL"}</definedName>
    <definedName name="GJHVCB" localSheetId="33">{"TAB1",#N/A,TRUE,"GENERAL";"TAB2",#N/A,TRUE,"GENERAL";"TAB3",#N/A,TRUE,"GENERAL";"TAB4",#N/A,TRUE,"GENERAL";"TAB5",#N/A,TRUE,"GENERAL"}</definedName>
    <definedName name="GJHVCB" localSheetId="34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name="GJMKJHMKJH">#REF!</definedName>
    <definedName name="Gk">#REF!</definedName>
    <definedName name="GKJDGDIJZ">"Imagen 3"</definedName>
    <definedName name="gl">#REF!</definedName>
    <definedName name="GM">#REF!</definedName>
    <definedName name="Gmax">#REF!</definedName>
    <definedName name="Gmin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GH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_xlnm.Recorder">#REF!</definedName>
    <definedName name="grados">#REF!</definedName>
    <definedName name="GRAF1ANO" localSheetId="14">{"via1",#N/A,TRUE,"general";"via2",#N/A,TRUE,"general";"via3",#N/A,TRUE,"general"}</definedName>
    <definedName name="GRAF1ANO" localSheetId="19">{"via1",#N/A,TRUE,"general";"via2",#N/A,TRUE,"general";"via3",#N/A,TRUE,"general"}</definedName>
    <definedName name="GRAF1ANO" localSheetId="20">{"via1",#N/A,TRUE,"general";"via2",#N/A,TRUE,"general";"via3",#N/A,TRUE,"general"}</definedName>
    <definedName name="GRAF1ANO" localSheetId="25">{"via1",#N/A,TRUE,"general";"via2",#N/A,TRUE,"general";"via3",#N/A,TRUE,"general"}</definedName>
    <definedName name="GRAF1ANO" localSheetId="33">{"via1",#N/A,TRUE,"general";"via2",#N/A,TRUE,"general";"via3",#N/A,TRUE,"general"}</definedName>
    <definedName name="GRAF1ANO" localSheetId="34">{"via1",#N/A,TRUE,"general";"via2",#N/A,TRUE,"general";"via3",#N/A,TRUE,"general"}</definedName>
    <definedName name="GRAF1ANO">{"via1",#N/A,TRUE,"general";"via2",#N/A,TRUE,"general";"via3",#N/A,TRUE,"general"}</definedName>
    <definedName name="GRAF1AÑO" localSheetId="14">{"TAB1",#N/A,TRUE,"GENERAL";"TAB2",#N/A,TRUE,"GENERAL";"TAB3",#N/A,TRUE,"GENERAL";"TAB4",#N/A,TRUE,"GENERAL";"TAB5",#N/A,TRUE,"GENERAL"}</definedName>
    <definedName name="GRAF1AÑO" localSheetId="19">{"TAB1",#N/A,TRUE,"GENERAL";"TAB2",#N/A,TRUE,"GENERAL";"TAB3",#N/A,TRUE,"GENERAL";"TAB4",#N/A,TRUE,"GENERAL";"TAB5",#N/A,TRUE,"GENERAL"}</definedName>
    <definedName name="GRAF1AÑO" localSheetId="20">{"TAB1",#N/A,TRUE,"GENERAL";"TAB2",#N/A,TRUE,"GENERAL";"TAB3",#N/A,TRUE,"GENERAL";"TAB4",#N/A,TRUE,"GENERAL";"TAB5",#N/A,TRUE,"GENERAL"}</definedName>
    <definedName name="GRAF1AÑO" localSheetId="25">{"TAB1",#N/A,TRUE,"GENERAL";"TAB2",#N/A,TRUE,"GENERAL";"TAB3",#N/A,TRUE,"GENERAL";"TAB4",#N/A,TRUE,"GENERAL";"TAB5",#N/A,TRUE,"GENERAL"}</definedName>
    <definedName name="GRAF1AÑO" localSheetId="33">{"TAB1",#N/A,TRUE,"GENERAL";"TAB2",#N/A,TRUE,"GENERAL";"TAB3",#N/A,TRUE,"GENERAL";"TAB4",#N/A,TRUE,"GENERAL";"TAB5",#N/A,TRUE,"GENERAL"}</definedName>
    <definedName name="GRAF1AÑO" localSheetId="34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>#REF!</definedName>
    <definedName name="GRANITO">#REF!</definedName>
    <definedName name="GRANO">#REF!</definedName>
    <definedName name="Grava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4">{"TAB1",#N/A,TRUE,"GENERAL";"TAB2",#N/A,TRUE,"GENERAL";"TAB3",#N/A,TRUE,"GENERAL";"TAB4",#N/A,TRUE,"GENERAL";"TAB5",#N/A,TRUE,"GENERAL"}</definedName>
    <definedName name="gregds" localSheetId="19">{"TAB1",#N/A,TRUE,"GENERAL";"TAB2",#N/A,TRUE,"GENERAL";"TAB3",#N/A,TRUE,"GENERAL";"TAB4",#N/A,TRUE,"GENERAL";"TAB5",#N/A,TRUE,"GENERAL"}</definedName>
    <definedName name="gregds" localSheetId="20">{"TAB1",#N/A,TRUE,"GENERAL";"TAB2",#N/A,TRUE,"GENERAL";"TAB3",#N/A,TRUE,"GENERAL";"TAB4",#N/A,TRUE,"GENERAL";"TAB5",#N/A,TRUE,"GENERAL"}</definedName>
    <definedName name="gregds" localSheetId="25">{"TAB1",#N/A,TRUE,"GENERAL";"TAB2",#N/A,TRUE,"GENERAL";"TAB3",#N/A,TRUE,"GENERAL";"TAB4",#N/A,TRUE,"GENERAL";"TAB5",#N/A,TRUE,"GENERAL"}</definedName>
    <definedName name="gregds" localSheetId="33">{"TAB1",#N/A,TRUE,"GENERAL";"TAB2",#N/A,TRUE,"GENERAL";"TAB3",#N/A,TRUE,"GENERAL";"TAB4",#N/A,TRUE,"GENERAL";"TAB5",#N/A,TRUE,"GENERAL"}</definedName>
    <definedName name="gregds" localSheetId="34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name="grehrtyh" localSheetId="14">{"TAB1",#N/A,TRUE,"GENERAL";"TAB2",#N/A,TRUE,"GENERAL";"TAB3",#N/A,TRUE,"GENERAL";"TAB4",#N/A,TRUE,"GENERAL";"TAB5",#N/A,TRUE,"GENERAL"}</definedName>
    <definedName name="grehrtyh" localSheetId="19">{"TAB1",#N/A,TRUE,"GENERAL";"TAB2",#N/A,TRUE,"GENERAL";"TAB3",#N/A,TRUE,"GENERAL";"TAB4",#N/A,TRUE,"GENERAL";"TAB5",#N/A,TRUE,"GENERAL"}</definedName>
    <definedName name="grehrtyh" localSheetId="20">{"TAB1",#N/A,TRUE,"GENERAL";"TAB2",#N/A,TRUE,"GENERAL";"TAB3",#N/A,TRUE,"GENERAL";"TAB4",#N/A,TRUE,"GENERAL";"TAB5",#N/A,TRUE,"GENERAL"}</definedName>
    <definedName name="grehrtyh" localSheetId="25">{"TAB1",#N/A,TRUE,"GENERAL";"TAB2",#N/A,TRUE,"GENERAL";"TAB3",#N/A,TRUE,"GENERAL";"TAB4",#N/A,TRUE,"GENERAL";"TAB5",#N/A,TRUE,"GENERAL"}</definedName>
    <definedName name="grehrtyh" localSheetId="33">{"TAB1",#N/A,TRUE,"GENERAL";"TAB2",#N/A,TRUE,"GENERAL";"TAB3",#N/A,TRUE,"GENERAL";"TAB4",#N/A,TRUE,"GENERAL";"TAB5",#N/A,TRUE,"GENERAL"}</definedName>
    <definedName name="grehrtyh" localSheetId="34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EGRGEG">#REF!</definedName>
    <definedName name="grggwero" localSheetId="14">{"via1",#N/A,TRUE,"general";"via2",#N/A,TRUE,"general";"via3",#N/A,TRUE,"general"}</definedName>
    <definedName name="grggwero" localSheetId="19">{"via1",#N/A,TRUE,"general";"via2",#N/A,TRUE,"general";"via3",#N/A,TRUE,"general"}</definedName>
    <definedName name="grggwero" localSheetId="20">{"via1",#N/A,TRUE,"general";"via2",#N/A,TRUE,"general";"via3",#N/A,TRUE,"general"}</definedName>
    <definedName name="grggwero" localSheetId="25">{"via1",#N/A,TRUE,"general";"via2",#N/A,TRUE,"general";"via3",#N/A,TRUE,"general"}</definedName>
    <definedName name="grggwero" localSheetId="33">{"via1",#N/A,TRUE,"general";"via2",#N/A,TRUE,"general";"via3",#N/A,TRUE,"general"}</definedName>
    <definedName name="grggwero" localSheetId="34">{"via1",#N/A,TRUE,"general";"via2",#N/A,TRUE,"general";"via3",#N/A,TRUE,"general"}</definedName>
    <definedName name="grggwero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4">{"TAB1",#N/A,TRUE,"GENERAL";"TAB2",#N/A,TRUE,"GENERAL";"TAB3",#N/A,TRUE,"GENERAL";"TAB4",#N/A,TRUE,"GENERAL";"TAB5",#N/A,TRUE,"GENERAL"}</definedName>
    <definedName name="grtyerh" localSheetId="19">{"TAB1",#N/A,TRUE,"GENERAL";"TAB2",#N/A,TRUE,"GENERAL";"TAB3",#N/A,TRUE,"GENERAL";"TAB4",#N/A,TRUE,"GENERAL";"TAB5",#N/A,TRUE,"GENERAL"}</definedName>
    <definedName name="grtyerh" localSheetId="20">{"TAB1",#N/A,TRUE,"GENERAL";"TAB2",#N/A,TRUE,"GENERAL";"TAB3",#N/A,TRUE,"GENERAL";"TAB4",#N/A,TRUE,"GENERAL";"TAB5",#N/A,TRUE,"GENERAL"}</definedName>
    <definedName name="grtyerh" localSheetId="25">{"TAB1",#N/A,TRUE,"GENERAL";"TAB2",#N/A,TRUE,"GENERAL";"TAB3",#N/A,TRUE,"GENERAL";"TAB4",#N/A,TRUE,"GENERAL";"TAB5",#N/A,TRUE,"GENERAL"}</definedName>
    <definedName name="grtyerh" localSheetId="33">{"TAB1",#N/A,TRUE,"GENERAL";"TAB2",#N/A,TRUE,"GENERAL";"TAB3",#N/A,TRUE,"GENERAL";"TAB4",#N/A,TRUE,"GENERAL";"TAB5",#N/A,TRUE,"GENERAL"}</definedName>
    <definedName name="grtyerh" localSheetId="34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T1">#REF!</definedName>
    <definedName name="GRUPOT2">#REF!</definedName>
    <definedName name="GRUPOT3">#REF!</definedName>
    <definedName name="GRUPOT4">#REF!</definedName>
    <definedName name="GRUPOT5">#REF!</definedName>
    <definedName name="GRUPOT6">#REF!</definedName>
    <definedName name="GRUPOT7">#REF!</definedName>
    <definedName name="GRUPOT8">#REF!</definedName>
    <definedName name="GRUPOT9">#REF!</definedName>
    <definedName name="GSDG" localSheetId="14">{"TAB1",#N/A,TRUE,"GENERAL";"TAB2",#N/A,TRUE,"GENERAL";"TAB3",#N/A,TRUE,"GENERAL";"TAB4",#N/A,TRUE,"GENERAL";"TAB5",#N/A,TRUE,"GENERAL"}</definedName>
    <definedName name="GSDG" localSheetId="19">{"TAB1",#N/A,TRUE,"GENERAL";"TAB2",#N/A,TRUE,"GENERAL";"TAB3",#N/A,TRUE,"GENERAL";"TAB4",#N/A,TRUE,"GENERAL";"TAB5",#N/A,TRUE,"GENERAL"}</definedName>
    <definedName name="GSDG" localSheetId="20">{"TAB1",#N/A,TRUE,"GENERAL";"TAB2",#N/A,TRUE,"GENERAL";"TAB3",#N/A,TRUE,"GENERAL";"TAB4",#N/A,TRUE,"GENERAL";"TAB5",#N/A,TRUE,"GENERAL"}</definedName>
    <definedName name="GSDG" localSheetId="25">{"TAB1",#N/A,TRUE,"GENERAL";"TAB2",#N/A,TRUE,"GENERAL";"TAB3",#N/A,TRUE,"GENERAL";"TAB4",#N/A,TRUE,"GENERAL";"TAB5",#N/A,TRUE,"GENERAL"}</definedName>
    <definedName name="GSDG" localSheetId="33">{"TAB1",#N/A,TRUE,"GENERAL";"TAB2",#N/A,TRUE,"GENERAL";"TAB3",#N/A,TRUE,"GENERAL";"TAB4",#N/A,TRUE,"GENERAL";"TAB5",#N/A,TRUE,"GENERAL"}</definedName>
    <definedName name="GSDG" localSheetId="34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DGSDGSDGSDGSDGSDG">#REF!</definedName>
    <definedName name="gsfsf" localSheetId="14">{"via1",#N/A,TRUE,"general";"via2",#N/A,TRUE,"general";"via3",#N/A,TRUE,"general"}</definedName>
    <definedName name="gsfsf" localSheetId="19">{"via1",#N/A,TRUE,"general";"via2",#N/A,TRUE,"general";"via3",#N/A,TRUE,"general"}</definedName>
    <definedName name="gsfsf" localSheetId="20">{"via1",#N/A,TRUE,"general";"via2",#N/A,TRUE,"general";"via3",#N/A,TRUE,"general"}</definedName>
    <definedName name="gsfsf" localSheetId="25">{"via1",#N/A,TRUE,"general";"via2",#N/A,TRUE,"general";"via3",#N/A,TRUE,"general"}</definedName>
    <definedName name="gsfsf" localSheetId="33">{"via1",#N/A,TRUE,"general";"via2",#N/A,TRUE,"general";"via3",#N/A,TRUE,"general"}</definedName>
    <definedName name="gsfsf" localSheetId="34">{"via1",#N/A,TRUE,"general";"via2",#N/A,TRUE,"general";"via3",#N/A,TRUE,"general"}</definedName>
    <definedName name="gsfsf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14">{"via1",#N/A,TRUE,"general";"via2",#N/A,TRUE,"general";"via3",#N/A,TRUE,"general"}</definedName>
    <definedName name="gtgt" localSheetId="19">{"via1",#N/A,TRUE,"general";"via2",#N/A,TRUE,"general";"via3",#N/A,TRUE,"general"}</definedName>
    <definedName name="gtgt" localSheetId="20">{"via1",#N/A,TRUE,"general";"via2",#N/A,TRUE,"general";"via3",#N/A,TRUE,"general"}</definedName>
    <definedName name="gtgt" localSheetId="25">{"via1",#N/A,TRUE,"general";"via2",#N/A,TRUE,"general";"via3",#N/A,TRUE,"general"}</definedName>
    <definedName name="gtgt" localSheetId="33">{"via1",#N/A,TRUE,"general";"via2",#N/A,TRUE,"general";"via3",#N/A,TRUE,"general"}</definedName>
    <definedName name="gtgt" localSheetId="34">{"via1",#N/A,TRUE,"general";"via2",#N/A,TRUE,"general";"via3",#N/A,TRUE,"general"}</definedName>
    <definedName name="gtgt">{"via1",#N/A,TRUE,"general";"via2",#N/A,TRUE,"general";"via3",#N/A,TRUE,"general"}</definedName>
    <definedName name="gtgtg" localSheetId="14">{"via1",#N/A,TRUE,"general";"via2",#N/A,TRUE,"general";"via3",#N/A,TRUE,"general"}</definedName>
    <definedName name="gtgtg" localSheetId="19">{"via1",#N/A,TRUE,"general";"via2",#N/A,TRUE,"general";"via3",#N/A,TRUE,"general"}</definedName>
    <definedName name="gtgtg" localSheetId="20">{"via1",#N/A,TRUE,"general";"via2",#N/A,TRUE,"general";"via3",#N/A,TRUE,"general"}</definedName>
    <definedName name="gtgtg" localSheetId="25">{"via1",#N/A,TRUE,"general";"via2",#N/A,TRUE,"general";"via3",#N/A,TRUE,"general"}</definedName>
    <definedName name="gtgtg" localSheetId="33">{"via1",#N/A,TRUE,"general";"via2",#N/A,TRUE,"general";"via3",#N/A,TRUE,"general"}</definedName>
    <definedName name="gtgtg" localSheetId="34">{"via1",#N/A,TRUE,"general";"via2",#N/A,TRUE,"general";"via3",#N/A,TRUE,"general"}</definedName>
    <definedName name="gtgtg">{"via1",#N/A,TRUE,"general";"via2",#N/A,TRUE,"general";"via3",#N/A,TRUE,"general"}</definedName>
    <definedName name="gtgtgff" localSheetId="14">{"via1",#N/A,TRUE,"general";"via2",#N/A,TRUE,"general";"via3",#N/A,TRUE,"general"}</definedName>
    <definedName name="gtgtgff" localSheetId="19">{"via1",#N/A,TRUE,"general";"via2",#N/A,TRUE,"general";"via3",#N/A,TRUE,"general"}</definedName>
    <definedName name="gtgtgff" localSheetId="20">{"via1",#N/A,TRUE,"general";"via2",#N/A,TRUE,"general";"via3",#N/A,TRUE,"general"}</definedName>
    <definedName name="gtgtgff" localSheetId="25">{"via1",#N/A,TRUE,"general";"via2",#N/A,TRUE,"general";"via3",#N/A,TRUE,"general"}</definedName>
    <definedName name="gtgtgff" localSheetId="33">{"via1",#N/A,TRUE,"general";"via2",#N/A,TRUE,"general";"via3",#N/A,TRUE,"general"}</definedName>
    <definedName name="gtgtgff" localSheetId="34">{"via1",#N/A,TRUE,"general";"via2",#N/A,TRUE,"general";"via3",#N/A,TRUE,"general"}</definedName>
    <definedName name="gtgtgff">{"via1",#N/A,TRUE,"general";"via2",#N/A,TRUE,"general";"via3",#N/A,TRUE,"general"}</definedName>
    <definedName name="gtgtgtgt">#REF!</definedName>
    <definedName name="gtgtgyh" localSheetId="14">{"TAB1",#N/A,TRUE,"GENERAL";"TAB2",#N/A,TRUE,"GENERAL";"TAB3",#N/A,TRUE,"GENERAL";"TAB4",#N/A,TRUE,"GENERAL";"TAB5",#N/A,TRUE,"GENERAL"}</definedName>
    <definedName name="gtgtgyh" localSheetId="19">{"TAB1",#N/A,TRUE,"GENERAL";"TAB2",#N/A,TRUE,"GENERAL";"TAB3",#N/A,TRUE,"GENERAL";"TAB4",#N/A,TRUE,"GENERAL";"TAB5",#N/A,TRUE,"GENERAL"}</definedName>
    <definedName name="gtgtgyh" localSheetId="20">{"TAB1",#N/A,TRUE,"GENERAL";"TAB2",#N/A,TRUE,"GENERAL";"TAB3",#N/A,TRUE,"GENERAL";"TAB4",#N/A,TRUE,"GENERAL";"TAB5",#N/A,TRUE,"GENERAL"}</definedName>
    <definedName name="gtgtgyh" localSheetId="25">{"TAB1",#N/A,TRUE,"GENERAL";"TAB2",#N/A,TRUE,"GENERAL";"TAB3",#N/A,TRUE,"GENERAL";"TAB4",#N/A,TRUE,"GENERAL";"TAB5",#N/A,TRUE,"GENERAL"}</definedName>
    <definedName name="gtgtgyh" localSheetId="33">{"TAB1",#N/A,TRUE,"GENERAL";"TAB2",#N/A,TRUE,"GENERAL";"TAB3",#N/A,TRUE,"GENERAL";"TAB4",#N/A,TRUE,"GENERAL";"TAB5",#N/A,TRUE,"GENERAL"}</definedName>
    <definedName name="gtgtgyh" localSheetId="34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name="gtgth" localSheetId="14">{"TAB1",#N/A,TRUE,"GENERAL";"TAB2",#N/A,TRUE,"GENERAL";"TAB3",#N/A,TRUE,"GENERAL";"TAB4",#N/A,TRUE,"GENERAL";"TAB5",#N/A,TRUE,"GENERAL"}</definedName>
    <definedName name="gtgth" localSheetId="19">{"TAB1",#N/A,TRUE,"GENERAL";"TAB2",#N/A,TRUE,"GENERAL";"TAB3",#N/A,TRUE,"GENERAL";"TAB4",#N/A,TRUE,"GENERAL";"TAB5",#N/A,TRUE,"GENERAL"}</definedName>
    <definedName name="gtgth" localSheetId="20">{"TAB1",#N/A,TRUE,"GENERAL";"TAB2",#N/A,TRUE,"GENERAL";"TAB3",#N/A,TRUE,"GENERAL";"TAB4",#N/A,TRUE,"GENERAL";"TAB5",#N/A,TRUE,"GENERAL"}</definedName>
    <definedName name="gtgth" localSheetId="25">{"TAB1",#N/A,TRUE,"GENERAL";"TAB2",#N/A,TRUE,"GENERAL";"TAB3",#N/A,TRUE,"GENERAL";"TAB4",#N/A,TRUE,"GENERAL";"TAB5",#N/A,TRUE,"GENERAL"}</definedName>
    <definedName name="gtgth" localSheetId="33">{"TAB1",#N/A,TRUE,"GENERAL";"TAB2",#N/A,TRUE,"GENERAL";"TAB3",#N/A,TRUE,"GENERAL";"TAB4",#N/A,TRUE,"GENERAL";"TAB5",#N/A,TRUE,"GENERAL"}</definedName>
    <definedName name="gtgth" localSheetId="34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GV">#REF!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a">#REF!</definedName>
    <definedName name="guardaescoba">#REF!</definedName>
    <definedName name="guias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POZ">#REF!</definedName>
    <definedName name="h_PISOS_Y_PAVIMENTO">#REF!</definedName>
    <definedName name="H_pump">#REF!</definedName>
    <definedName name="H3469.">#REF!</definedName>
    <definedName name="h9h" localSheetId="14">{"via1",#N/A,TRUE,"general";"via2",#N/A,TRUE,"general";"via3",#N/A,TRUE,"general"}</definedName>
    <definedName name="h9h" localSheetId="19">{"via1",#N/A,TRUE,"general";"via2",#N/A,TRUE,"general";"via3",#N/A,TRUE,"general"}</definedName>
    <definedName name="h9h" localSheetId="20">{"via1",#N/A,TRUE,"general";"via2",#N/A,TRUE,"general";"via3",#N/A,TRUE,"general"}</definedName>
    <definedName name="h9h" localSheetId="25">{"via1",#N/A,TRUE,"general";"via2",#N/A,TRUE,"general";"via3",#N/A,TRUE,"general"}</definedName>
    <definedName name="h9h" localSheetId="33">{"via1",#N/A,TRUE,"general";"via2",#N/A,TRUE,"general";"via3",#N/A,TRUE,"general"}</definedName>
    <definedName name="h9h" localSheetId="34">{"via1",#N/A,TRUE,"general";"via2",#N/A,TRUE,"general";"via3",#N/A,TRUE,"general"}</definedName>
    <definedName name="h9h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CER">#REF!</definedName>
    <definedName name="HARRY">#REF!</definedName>
    <definedName name="hayud">#REF!</definedName>
    <definedName name="Hazards">#REF!</definedName>
    <definedName name="Hb">#REF!</definedName>
    <definedName name="HBDUHASUIDHIAJdf">#REF!</definedName>
    <definedName name="hbfdhrw" localSheetId="14">{"TAB1",#N/A,TRUE,"GENERAL";"TAB2",#N/A,TRUE,"GENERAL";"TAB3",#N/A,TRUE,"GENERAL";"TAB4",#N/A,TRUE,"GENERAL";"TAB5",#N/A,TRUE,"GENERAL"}</definedName>
    <definedName name="hbfdhrw" localSheetId="19">{"TAB1",#N/A,TRUE,"GENERAL";"TAB2",#N/A,TRUE,"GENERAL";"TAB3",#N/A,TRUE,"GENERAL";"TAB4",#N/A,TRUE,"GENERAL";"TAB5",#N/A,TRUE,"GENERAL"}</definedName>
    <definedName name="hbfdhrw" localSheetId="20">{"TAB1",#N/A,TRUE,"GENERAL";"TAB2",#N/A,TRUE,"GENERAL";"TAB3",#N/A,TRUE,"GENERAL";"TAB4",#N/A,TRUE,"GENERAL";"TAB5",#N/A,TRUE,"GENERAL"}</definedName>
    <definedName name="hbfdhrw" localSheetId="25">{"TAB1",#N/A,TRUE,"GENERAL";"TAB2",#N/A,TRUE,"GENERAL";"TAB3",#N/A,TRUE,"GENERAL";"TAB4",#N/A,TRUE,"GENERAL";"TAB5",#N/A,TRUE,"GENERAL"}</definedName>
    <definedName name="hbfdhrw" localSheetId="33">{"TAB1",#N/A,TRUE,"GENERAL";"TAB2",#N/A,TRUE,"GENERAL";"TAB3",#N/A,TRUE,"GENERAL";"TAB4",#N/A,TRUE,"GENERAL";"TAB5",#N/A,TRUE,"GENERAL"}</definedName>
    <definedName name="hbfdhrw" localSheetId="34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14">{"via1",#N/A,TRUE,"general";"via2",#N/A,TRUE,"general";"via3",#N/A,TRUE,"general"}</definedName>
    <definedName name="hdfh" localSheetId="19">{"via1",#N/A,TRUE,"general";"via2",#N/A,TRUE,"general";"via3",#N/A,TRUE,"general"}</definedName>
    <definedName name="hdfh" localSheetId="20">{"via1",#N/A,TRUE,"general";"via2",#N/A,TRUE,"general";"via3",#N/A,TRUE,"general"}</definedName>
    <definedName name="hdfh" localSheetId="25">{"via1",#N/A,TRUE,"general";"via2",#N/A,TRUE,"general";"via3",#N/A,TRUE,"general"}</definedName>
    <definedName name="hdfh" localSheetId="33">{"via1",#N/A,TRUE,"general";"via2",#N/A,TRUE,"general";"via3",#N/A,TRUE,"general"}</definedName>
    <definedName name="hdfh" localSheetId="34">{"via1",#N/A,TRUE,"general";"via2",#N/A,TRUE,"general";"via3",#N/A,TRUE,"general"}</definedName>
    <definedName name="hdfh">{"via1",#N/A,TRUE,"general";"via2",#N/A,TRUE,"general";"via3",#N/A,TRUE,"general"}</definedName>
    <definedName name="hdfh4" localSheetId="14">{"TAB1",#N/A,TRUE,"GENERAL";"TAB2",#N/A,TRUE,"GENERAL";"TAB3",#N/A,TRUE,"GENERAL";"TAB4",#N/A,TRUE,"GENERAL";"TAB5",#N/A,TRUE,"GENERAL"}</definedName>
    <definedName name="hdfh4" localSheetId="19">{"TAB1",#N/A,TRUE,"GENERAL";"TAB2",#N/A,TRUE,"GENERAL";"TAB3",#N/A,TRUE,"GENERAL";"TAB4",#N/A,TRUE,"GENERAL";"TAB5",#N/A,TRUE,"GENERAL"}</definedName>
    <definedName name="hdfh4" localSheetId="20">{"TAB1",#N/A,TRUE,"GENERAL";"TAB2",#N/A,TRUE,"GENERAL";"TAB3",#N/A,TRUE,"GENERAL";"TAB4",#N/A,TRUE,"GENERAL";"TAB5",#N/A,TRUE,"GENERAL"}</definedName>
    <definedName name="hdfh4" localSheetId="25">{"TAB1",#N/A,TRUE,"GENERAL";"TAB2",#N/A,TRUE,"GENERAL";"TAB3",#N/A,TRUE,"GENERAL";"TAB4",#N/A,TRUE,"GENERAL";"TAB5",#N/A,TRUE,"GENERAL"}</definedName>
    <definedName name="hdfh4" localSheetId="33">{"TAB1",#N/A,TRUE,"GENERAL";"TAB2",#N/A,TRUE,"GENERAL";"TAB3",#N/A,TRUE,"GENERAL";"TAB4",#N/A,TRUE,"GENERAL";"TAB5",#N/A,TRUE,"GENERAL"}</definedName>
    <definedName name="hdfh4" localSheetId="34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name="HDFHDFHDF">#REF!</definedName>
    <definedName name="hdfhwq" localSheetId="14">{"TAB1",#N/A,TRUE,"GENERAL";"TAB2",#N/A,TRUE,"GENERAL";"TAB3",#N/A,TRUE,"GENERAL";"TAB4",#N/A,TRUE,"GENERAL";"TAB5",#N/A,TRUE,"GENERAL"}</definedName>
    <definedName name="hdfhwq" localSheetId="19">{"TAB1",#N/A,TRUE,"GENERAL";"TAB2",#N/A,TRUE,"GENERAL";"TAB3",#N/A,TRUE,"GENERAL";"TAB4",#N/A,TRUE,"GENERAL";"TAB5",#N/A,TRUE,"GENERAL"}</definedName>
    <definedName name="hdfhwq" localSheetId="20">{"TAB1",#N/A,TRUE,"GENERAL";"TAB2",#N/A,TRUE,"GENERAL";"TAB3",#N/A,TRUE,"GENERAL";"TAB4",#N/A,TRUE,"GENERAL";"TAB5",#N/A,TRUE,"GENERAL"}</definedName>
    <definedName name="hdfhwq" localSheetId="25">{"TAB1",#N/A,TRUE,"GENERAL";"TAB2",#N/A,TRUE,"GENERAL";"TAB3",#N/A,TRUE,"GENERAL";"TAB4",#N/A,TRUE,"GENERAL";"TAB5",#N/A,TRUE,"GENERAL"}</definedName>
    <definedName name="hdfhwq" localSheetId="33">{"TAB1",#N/A,TRUE,"GENERAL";"TAB2",#N/A,TRUE,"GENERAL";"TAB3",#N/A,TRUE,"GENERAL";"TAB4",#N/A,TRUE,"GENERAL";"TAB5",#N/A,TRUE,"GENERAL"}</definedName>
    <definedName name="hdfhwq" localSheetId="3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 localSheetId="14">{"via1",#N/A,TRUE,"general";"via2",#N/A,TRUE,"general";"via3",#N/A,TRUE,"general"}</definedName>
    <definedName name="hdgh" localSheetId="19">{"via1",#N/A,TRUE,"general";"via2",#N/A,TRUE,"general";"via3",#N/A,TRUE,"general"}</definedName>
    <definedName name="hdgh" localSheetId="20">{"via1",#N/A,TRUE,"general";"via2",#N/A,TRUE,"general";"via3",#N/A,TRUE,"general"}</definedName>
    <definedName name="hdgh" localSheetId="25">{"via1",#N/A,TRUE,"general";"via2",#N/A,TRUE,"general";"via3",#N/A,TRUE,"general"}</definedName>
    <definedName name="hdgh" localSheetId="33">{"via1",#N/A,TRUE,"general";"via2",#N/A,TRUE,"general";"via3",#N/A,TRUE,"general"}</definedName>
    <definedName name="hdgh" localSheetId="34">{"via1",#N/A,TRUE,"general";"via2",#N/A,TRUE,"general";"via3",#N/A,TRUE,"general"}</definedName>
    <definedName name="hdgh">{"via1",#N/A,TRUE,"general";"via2",#N/A,TRUE,"general";"via3",#N/A,TRUE,"general"}</definedName>
    <definedName name="hdhf" localSheetId="14">{"TAB1",#N/A,TRUE,"GENERAL";"TAB2",#N/A,TRUE,"GENERAL";"TAB3",#N/A,TRUE,"GENERAL";"TAB4",#N/A,TRUE,"GENERAL";"TAB5",#N/A,TRUE,"GENERAL"}</definedName>
    <definedName name="hdhf" localSheetId="19">{"TAB1",#N/A,TRUE,"GENERAL";"TAB2",#N/A,TRUE,"GENERAL";"TAB3",#N/A,TRUE,"GENERAL";"TAB4",#N/A,TRUE,"GENERAL";"TAB5",#N/A,TRUE,"GENERAL"}</definedName>
    <definedName name="hdhf" localSheetId="20">{"TAB1",#N/A,TRUE,"GENERAL";"TAB2",#N/A,TRUE,"GENERAL";"TAB3",#N/A,TRUE,"GENERAL";"TAB4",#N/A,TRUE,"GENERAL";"TAB5",#N/A,TRUE,"GENERAL"}</definedName>
    <definedName name="hdhf" localSheetId="25">{"TAB1",#N/A,TRUE,"GENERAL";"TAB2",#N/A,TRUE,"GENERAL";"TAB3",#N/A,TRUE,"GENERAL";"TAB4",#N/A,TRUE,"GENERAL";"TAB5",#N/A,TRUE,"GENERAL"}</definedName>
    <definedName name="hdhf" localSheetId="33">{"TAB1",#N/A,TRUE,"GENERAL";"TAB2",#N/A,TRUE,"GENERAL";"TAB3",#N/A,TRUE,"GENERAL";"TAB4",#N/A,TRUE,"GENERAL";"TAB5",#N/A,TRUE,"GENERAL"}</definedName>
    <definedName name="hdhf" localSheetId="34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">#REF!</definedName>
    <definedName name="HERRAMIENTA_MENOR">#REF!</definedName>
    <definedName name="herramientas">#REF!</definedName>
    <definedName name="HERRAMIENTAS_MENORES">#REF!</definedName>
    <definedName name="HERRAMIENTAS_MENORES_PARA_MONTAJES_MECANICOS_Y_TUBERÍA_EN_AC_HD">#REF!</definedName>
    <definedName name="HERRERO">#REF!</definedName>
    <definedName name="hfgh" localSheetId="14">{"via1",#N/A,TRUE,"general";"via2",#N/A,TRUE,"general";"via3",#N/A,TRUE,"general"}</definedName>
    <definedName name="hfgh" localSheetId="19">{"via1",#N/A,TRUE,"general";"via2",#N/A,TRUE,"general";"via3",#N/A,TRUE,"general"}</definedName>
    <definedName name="hfgh" localSheetId="20">{"via1",#N/A,TRUE,"general";"via2",#N/A,TRUE,"general";"via3",#N/A,TRUE,"general"}</definedName>
    <definedName name="hfgh" localSheetId="25">{"via1",#N/A,TRUE,"general";"via2",#N/A,TRUE,"general";"via3",#N/A,TRUE,"general"}</definedName>
    <definedName name="hfgh" localSheetId="33">{"via1",#N/A,TRUE,"general";"via2",#N/A,TRUE,"general";"via3",#N/A,TRUE,"general"}</definedName>
    <definedName name="hfgh" localSheetId="34">{"via1",#N/A,TRUE,"general";"via2",#N/A,TRUE,"general";"via3",#N/A,TRUE,"general"}</definedName>
    <definedName name="hfgh">{"via1",#N/A,TRUE,"general";"via2",#N/A,TRUE,"general";"via3",#N/A,TRUE,"general"}</definedName>
    <definedName name="hfh" localSheetId="14">{"TAB1",#N/A,TRUE,"GENERAL";"TAB2",#N/A,TRUE,"GENERAL";"TAB3",#N/A,TRUE,"GENERAL";"TAB4",#N/A,TRUE,"GENERAL";"TAB5",#N/A,TRUE,"GENERAL"}</definedName>
    <definedName name="hfh" localSheetId="19">{"TAB1",#N/A,TRUE,"GENERAL";"TAB2",#N/A,TRUE,"GENERAL";"TAB3",#N/A,TRUE,"GENERAL";"TAB4",#N/A,TRUE,"GENERAL";"TAB5",#N/A,TRUE,"GENERAL"}</definedName>
    <definedName name="hfh" localSheetId="20">{"TAB1",#N/A,TRUE,"GENERAL";"TAB2",#N/A,TRUE,"GENERAL";"TAB3",#N/A,TRUE,"GENERAL";"TAB4",#N/A,TRUE,"GENERAL";"TAB5",#N/A,TRUE,"GENERAL"}</definedName>
    <definedName name="hfh" localSheetId="25">{"TAB1",#N/A,TRUE,"GENERAL";"TAB2",#N/A,TRUE,"GENERAL";"TAB3",#N/A,TRUE,"GENERAL";"TAB4",#N/A,TRUE,"GENERAL";"TAB5",#N/A,TRUE,"GENERAL"}</definedName>
    <definedName name="hfh" localSheetId="33">{"TAB1",#N/A,TRUE,"GENERAL";"TAB2",#N/A,TRUE,"GENERAL";"TAB3",#N/A,TRUE,"GENERAL";"TAB4",#N/A,TRUE,"GENERAL";"TAB5",#N/A,TRUE,"GENERAL"}</definedName>
    <definedName name="hfh" localSheetId="34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name="hfhg" localSheetId="14">{"TAB1",#N/A,TRUE,"GENERAL";"TAB2",#N/A,TRUE,"GENERAL";"TAB3",#N/A,TRUE,"GENERAL";"TAB4",#N/A,TRUE,"GENERAL";"TAB5",#N/A,TRUE,"GENERAL"}</definedName>
    <definedName name="hfhg" localSheetId="19">{"TAB1",#N/A,TRUE,"GENERAL";"TAB2",#N/A,TRUE,"GENERAL";"TAB3",#N/A,TRUE,"GENERAL";"TAB4",#N/A,TRUE,"GENERAL";"TAB5",#N/A,TRUE,"GENERAL"}</definedName>
    <definedName name="hfhg" localSheetId="20">{"TAB1",#N/A,TRUE,"GENERAL";"TAB2",#N/A,TRUE,"GENERAL";"TAB3",#N/A,TRUE,"GENERAL";"TAB4",#N/A,TRUE,"GENERAL";"TAB5",#N/A,TRUE,"GENERAL"}</definedName>
    <definedName name="hfhg" localSheetId="25">{"TAB1",#N/A,TRUE,"GENERAL";"TAB2",#N/A,TRUE,"GENERAL";"TAB3",#N/A,TRUE,"GENERAL";"TAB4",#N/A,TRUE,"GENERAL";"TAB5",#N/A,TRUE,"GENERAL"}</definedName>
    <definedName name="hfhg" localSheetId="33">{"TAB1",#N/A,TRUE,"GENERAL";"TAB2",#N/A,TRUE,"GENERAL";"TAB3",#N/A,TRUE,"GENERAL";"TAB4",#N/A,TRUE,"GENERAL";"TAB5",#N/A,TRUE,"GENERAL"}</definedName>
    <definedName name="hfhg" localSheetId="34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#REF!</definedName>
    <definedName name="hfthr" localSheetId="14">{"via1",#N/A,TRUE,"general";"via2",#N/A,TRUE,"general";"via3",#N/A,TRUE,"general"}</definedName>
    <definedName name="hfthr" localSheetId="19">{"via1",#N/A,TRUE,"general";"via2",#N/A,TRUE,"general";"via3",#N/A,TRUE,"general"}</definedName>
    <definedName name="hfthr" localSheetId="20">{"via1",#N/A,TRUE,"general";"via2",#N/A,TRUE,"general";"via3",#N/A,TRUE,"general"}</definedName>
    <definedName name="hfthr" localSheetId="25">{"via1",#N/A,TRUE,"general";"via2",#N/A,TRUE,"general";"via3",#N/A,TRUE,"general"}</definedName>
    <definedName name="hfthr" localSheetId="33">{"via1",#N/A,TRUE,"general";"via2",#N/A,TRUE,"general";"via3",#N/A,TRUE,"general"}</definedName>
    <definedName name="hfthr" localSheetId="34">{"via1",#N/A,TRUE,"general";"via2",#N/A,TRUE,"general";"via3",#N/A,TRUE,"general"}</definedName>
    <definedName name="hfthr">{"via1",#N/A,TRUE,"general";"via2",#N/A,TRUE,"general";"via3",#N/A,TRUE,"general"}</definedName>
    <definedName name="HG">#REF!</definedName>
    <definedName name="HGBGVF">#REF!</definedName>
    <definedName name="HGFH" localSheetId="14">{"via1",#N/A,TRUE,"general";"via2",#N/A,TRUE,"general";"via3",#N/A,TRUE,"general"}</definedName>
    <definedName name="HGFH" localSheetId="19">{"via1",#N/A,TRUE,"general";"via2",#N/A,TRUE,"general";"via3",#N/A,TRUE,"general"}</definedName>
    <definedName name="HGFH" localSheetId="20">{"via1",#N/A,TRUE,"general";"via2",#N/A,TRUE,"general";"via3",#N/A,TRUE,"general"}</definedName>
    <definedName name="HGFH" localSheetId="25">{"via1",#N/A,TRUE,"general";"via2",#N/A,TRUE,"general";"via3",#N/A,TRUE,"general"}</definedName>
    <definedName name="HGFH" localSheetId="33">{"via1",#N/A,TRUE,"general";"via2",#N/A,TRUE,"general";"via3",#N/A,TRUE,"general"}</definedName>
    <definedName name="HGFH" localSheetId="34">{"via1",#N/A,TRUE,"general";"via2",#N/A,TRUE,"general";"via3",#N/A,TRUE,"general"}</definedName>
    <definedName name="HGFH">{"via1",#N/A,TRUE,"general";"via2",#N/A,TRUE,"general";"via3",#N/A,TRUE,"general"}</definedName>
    <definedName name="hgfhty" localSheetId="14">{"via1",#N/A,TRUE,"general";"via2",#N/A,TRUE,"general";"via3",#N/A,TRUE,"general"}</definedName>
    <definedName name="hgfhty" localSheetId="19">{"via1",#N/A,TRUE,"general";"via2",#N/A,TRUE,"general";"via3",#N/A,TRUE,"general"}</definedName>
    <definedName name="hgfhty" localSheetId="20">{"via1",#N/A,TRUE,"general";"via2",#N/A,TRUE,"general";"via3",#N/A,TRUE,"general"}</definedName>
    <definedName name="hgfhty" localSheetId="25">{"via1",#N/A,TRUE,"general";"via2",#N/A,TRUE,"general";"via3",#N/A,TRUE,"general"}</definedName>
    <definedName name="hgfhty" localSheetId="33">{"via1",#N/A,TRUE,"general";"via2",#N/A,TRUE,"general";"via3",#N/A,TRUE,"general"}</definedName>
    <definedName name="hgfhty" localSheetId="34">{"via1",#N/A,TRUE,"general";"via2",#N/A,TRUE,"general";"via3",#N/A,TRUE,"general"}</definedName>
    <definedName name="hgfhty">{"via1",#N/A,TRUE,"general";"via2",#N/A,TRUE,"general";"via3",#N/A,TRUE,"general"}</definedName>
    <definedName name="HGHFH7" localSheetId="14">{"TAB1",#N/A,TRUE,"GENERAL";"TAB2",#N/A,TRUE,"GENERAL";"TAB3",#N/A,TRUE,"GENERAL";"TAB4",#N/A,TRUE,"GENERAL";"TAB5",#N/A,TRUE,"GENERAL"}</definedName>
    <definedName name="HGHFH7" localSheetId="19">{"TAB1",#N/A,TRUE,"GENERAL";"TAB2",#N/A,TRUE,"GENERAL";"TAB3",#N/A,TRUE,"GENERAL";"TAB4",#N/A,TRUE,"GENERAL";"TAB5",#N/A,TRUE,"GENERAL"}</definedName>
    <definedName name="HGHFH7" localSheetId="20">{"TAB1",#N/A,TRUE,"GENERAL";"TAB2",#N/A,TRUE,"GENERAL";"TAB3",#N/A,TRUE,"GENERAL";"TAB4",#N/A,TRUE,"GENERAL";"TAB5",#N/A,TRUE,"GENERAL"}</definedName>
    <definedName name="HGHFH7" localSheetId="25">{"TAB1",#N/A,TRUE,"GENERAL";"TAB2",#N/A,TRUE,"GENERAL";"TAB3",#N/A,TRUE,"GENERAL";"TAB4",#N/A,TRUE,"GENERAL";"TAB5",#N/A,TRUE,"GENERAL"}</definedName>
    <definedName name="HGHFH7" localSheetId="33">{"TAB1",#N/A,TRUE,"GENERAL";"TAB2",#N/A,TRUE,"GENERAL";"TAB3",#N/A,TRUE,"GENERAL";"TAB4",#N/A,TRUE,"GENERAL";"TAB5",#N/A,TRUE,"GENERAL"}</definedName>
    <definedName name="HGHFH7" localSheetId="34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name="hghhj" localSheetId="14">{"TAB1",#N/A,TRUE,"GENERAL";"TAB2",#N/A,TRUE,"GENERAL";"TAB3",#N/A,TRUE,"GENERAL";"TAB4",#N/A,TRUE,"GENERAL";"TAB5",#N/A,TRUE,"GENERAL"}</definedName>
    <definedName name="hghhj" localSheetId="19">{"TAB1",#N/A,TRUE,"GENERAL";"TAB2",#N/A,TRUE,"GENERAL";"TAB3",#N/A,TRUE,"GENERAL";"TAB4",#N/A,TRUE,"GENERAL";"TAB5",#N/A,TRUE,"GENERAL"}</definedName>
    <definedName name="hghhj" localSheetId="20">{"TAB1",#N/A,TRUE,"GENERAL";"TAB2",#N/A,TRUE,"GENERAL";"TAB3",#N/A,TRUE,"GENERAL";"TAB4",#N/A,TRUE,"GENERAL";"TAB5",#N/A,TRUE,"GENERAL"}</definedName>
    <definedName name="hghhj" localSheetId="25">{"TAB1",#N/A,TRUE,"GENERAL";"TAB2",#N/A,TRUE,"GENERAL";"TAB3",#N/A,TRUE,"GENERAL";"TAB4",#N/A,TRUE,"GENERAL";"TAB5",#N/A,TRUE,"GENERAL"}</definedName>
    <definedName name="hghhj" localSheetId="33">{"TAB1",#N/A,TRUE,"GENERAL";"TAB2",#N/A,TRUE,"GENERAL";"TAB3",#N/A,TRUE,"GENERAL";"TAB4",#N/A,TRUE,"GENERAL";"TAB5",#N/A,TRUE,"GENERAL"}</definedName>
    <definedName name="hghhj" localSheetId="34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 localSheetId="14">{"via1",#N/A,TRUE,"general";"via2",#N/A,TRUE,"general";"via3",#N/A,TRUE,"general"}</definedName>
    <definedName name="hghydj" localSheetId="19">{"via1",#N/A,TRUE,"general";"via2",#N/A,TRUE,"general";"via3",#N/A,TRUE,"general"}</definedName>
    <definedName name="hghydj" localSheetId="20">{"via1",#N/A,TRUE,"general";"via2",#N/A,TRUE,"general";"via3",#N/A,TRUE,"general"}</definedName>
    <definedName name="hghydj" localSheetId="25">{"via1",#N/A,TRUE,"general";"via2",#N/A,TRUE,"general";"via3",#N/A,TRUE,"general"}</definedName>
    <definedName name="hghydj" localSheetId="33">{"via1",#N/A,TRUE,"general";"via2",#N/A,TRUE,"general";"via3",#N/A,TRUE,"general"}</definedName>
    <definedName name="hghydj" localSheetId="34">{"via1",#N/A,TRUE,"general";"via2",#N/A,TRUE,"general";"via3",#N/A,TRUE,"general"}</definedName>
    <definedName name="hghydj">{"via1",#N/A,TRUE,"general";"via2",#N/A,TRUE,"general";"via3",#N/A,TRUE,"general"}</definedName>
    <definedName name="hgjfjw" localSheetId="14">{"via1",#N/A,TRUE,"general";"via2",#N/A,TRUE,"general";"via3",#N/A,TRUE,"general"}</definedName>
    <definedName name="hgjfjw" localSheetId="19">{"via1",#N/A,TRUE,"general";"via2",#N/A,TRUE,"general";"via3",#N/A,TRUE,"general"}</definedName>
    <definedName name="hgjfjw" localSheetId="20">{"via1",#N/A,TRUE,"general";"via2",#N/A,TRUE,"general";"via3",#N/A,TRUE,"general"}</definedName>
    <definedName name="hgjfjw" localSheetId="25">{"via1",#N/A,TRUE,"general";"via2",#N/A,TRUE,"general";"via3",#N/A,TRUE,"general"}</definedName>
    <definedName name="hgjfjw" localSheetId="33">{"via1",#N/A,TRUE,"general";"via2",#N/A,TRUE,"general";"via3",#N/A,TRUE,"general"}</definedName>
    <definedName name="hgjfjw" localSheetId="34">{"via1",#N/A,TRUE,"general";"via2",#N/A,TRUE,"general";"via3",#N/A,TRUE,"general"}</definedName>
    <definedName name="hgjfjw">{"via1",#N/A,TRUE,"general";"via2",#N/A,TRUE,"general";"via3",#N/A,TRUE,"general"}</definedName>
    <definedName name="HGJG" localSheetId="14">{"TAB1",#N/A,TRUE,"GENERAL";"TAB2",#N/A,TRUE,"GENERAL";"TAB3",#N/A,TRUE,"GENERAL";"TAB4",#N/A,TRUE,"GENERAL";"TAB5",#N/A,TRUE,"GENERAL"}</definedName>
    <definedName name="HGJG" localSheetId="19">{"TAB1",#N/A,TRUE,"GENERAL";"TAB2",#N/A,TRUE,"GENERAL";"TAB3",#N/A,TRUE,"GENERAL";"TAB4",#N/A,TRUE,"GENERAL";"TAB5",#N/A,TRUE,"GENERAL"}</definedName>
    <definedName name="HGJG" localSheetId="20">{"TAB1",#N/A,TRUE,"GENERAL";"TAB2",#N/A,TRUE,"GENERAL";"TAB3",#N/A,TRUE,"GENERAL";"TAB4",#N/A,TRUE,"GENERAL";"TAB5",#N/A,TRUE,"GENERAL"}</definedName>
    <definedName name="HGJG" localSheetId="25">{"TAB1",#N/A,TRUE,"GENERAL";"TAB2",#N/A,TRUE,"GENERAL";"TAB3",#N/A,TRUE,"GENERAL";"TAB4",#N/A,TRUE,"GENERAL";"TAB5",#N/A,TRUE,"GENERAL"}</definedName>
    <definedName name="HGJG" localSheetId="33">{"TAB1",#N/A,TRUE,"GENERAL";"TAB2",#N/A,TRUE,"GENERAL";"TAB3",#N/A,TRUE,"GENERAL";"TAB4",#N/A,TRUE,"GENERAL";"TAB5",#N/A,TRUE,"GENERAL"}</definedName>
    <definedName name="HGJG" localSheetId="34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#REF!</definedName>
    <definedName name="hhg" localSheetId="14" hidden="1">{#N/A,#N/A,TRUE,"1842CWN0"}</definedName>
    <definedName name="hhg" localSheetId="19" hidden="1">{#N/A,#N/A,TRUE,"1842CWN0"}</definedName>
    <definedName name="hhg" localSheetId="20" hidden="1">{#N/A,#N/A,TRUE,"1842CWN0"}</definedName>
    <definedName name="hhg" localSheetId="25" hidden="1">{#N/A,#N/A,TRUE,"1842CWN0"}</definedName>
    <definedName name="hhg" localSheetId="33" hidden="1">{#N/A,#N/A,TRUE,"1842CWN0"}</definedName>
    <definedName name="hhg" localSheetId="34" hidden="1">{#N/A,#N/A,TRUE,"1842CWN0"}</definedName>
    <definedName name="hhg" hidden="1">{#N/A,#N/A,TRUE,"1842CWN0"}</definedName>
    <definedName name="hhh" localSheetId="14">{"TAB1",#N/A,TRUE,"GENERAL";"TAB2",#N/A,TRUE,"GENERAL";"TAB3",#N/A,TRUE,"GENERAL";"TAB4",#N/A,TRUE,"GENERAL";"TAB5",#N/A,TRUE,"GENERAL"}</definedName>
    <definedName name="hhh" localSheetId="19">{"TAB1",#N/A,TRUE,"GENERAL";"TAB2",#N/A,TRUE,"GENERAL";"TAB3",#N/A,TRUE,"GENERAL";"TAB4",#N/A,TRUE,"GENERAL";"TAB5",#N/A,TRUE,"GENERAL"}</definedName>
    <definedName name="hhh" localSheetId="20">{"TAB1",#N/A,TRUE,"GENERAL";"TAB2",#N/A,TRUE,"GENERAL";"TAB3",#N/A,TRUE,"GENERAL";"TAB4",#N/A,TRUE,"GENERAL";"TAB5",#N/A,TRUE,"GENERAL"}</definedName>
    <definedName name="hhh" localSheetId="25">{"TAB1",#N/A,TRUE,"GENERAL";"TAB2",#N/A,TRUE,"GENERAL";"TAB3",#N/A,TRUE,"GENERAL";"TAB4",#N/A,TRUE,"GENERAL";"TAB5",#N/A,TRUE,"GENERAL"}</definedName>
    <definedName name="hhh" localSheetId="33">{"TAB1",#N/A,TRUE,"GENERAL";"TAB2",#N/A,TRUE,"GENERAL";"TAB3",#N/A,TRUE,"GENERAL";"TAB4",#N/A,TRUE,"GENERAL";"TAB5",#N/A,TRUE,"GENERAL"}</definedName>
    <definedName name="hhh" localSheetId="34">{"TAB1",#N/A,TRUE,"GENERAL";"TAB2",#N/A,TRUE,"GENERAL";"TAB3",#N/A,TRUE,"GENERAL";"TAB4",#N/A,TRUE,"GENERAL";"TAB5",#N/A,TRUE,"GENERAL"}</definedName>
    <definedName name="hhh">{"TAB1",#N/A,TRUE,"GENERAL";"TAB2",#N/A,TRUE,"GENERAL";"TAB3",#N/A,TRUE,"GENERAL";"TAB4",#N/A,TRUE,"GENERAL";"TAB5",#N/A,TRUE,"GENERAL"}</definedName>
    <definedName name="hhhh">#REF!</definedName>
    <definedName name="hhhhhh" localSheetId="14">{"via1",#N/A,TRUE,"general";"via2",#N/A,TRUE,"general";"via3",#N/A,TRUE,"general"}</definedName>
    <definedName name="hhhhhh" localSheetId="19">{"via1",#N/A,TRUE,"general";"via2",#N/A,TRUE,"general";"via3",#N/A,TRUE,"general"}</definedName>
    <definedName name="hhhhhh" localSheetId="20">{"via1",#N/A,TRUE,"general";"via2",#N/A,TRUE,"general";"via3",#N/A,TRUE,"general"}</definedName>
    <definedName name="hhhhhh" localSheetId="25">{"via1",#N/A,TRUE,"general";"via2",#N/A,TRUE,"general";"via3",#N/A,TRUE,"general"}</definedName>
    <definedName name="hhhhhh" localSheetId="33">{"via1",#N/A,TRUE,"general";"via2",#N/A,TRUE,"general";"via3",#N/A,TRUE,"general"}</definedName>
    <definedName name="hhhhhh" localSheetId="34">{"via1",#N/A,TRUE,"general";"via2",#N/A,TRUE,"general";"via3",#N/A,TRUE,"general"}</definedName>
    <definedName name="hhhhhh">{"via1",#N/A,TRUE,"general";"via2",#N/A,TRUE,"general";"via3",#N/A,TRUE,"general"}</definedName>
    <definedName name="hhhhhho" localSheetId="14">{"TAB1",#N/A,TRUE,"GENERAL";"TAB2",#N/A,TRUE,"GENERAL";"TAB3",#N/A,TRUE,"GENERAL";"TAB4",#N/A,TRUE,"GENERAL";"TAB5",#N/A,TRUE,"GENERAL"}</definedName>
    <definedName name="hhhhhho" localSheetId="19">{"TAB1",#N/A,TRUE,"GENERAL";"TAB2",#N/A,TRUE,"GENERAL";"TAB3",#N/A,TRUE,"GENERAL";"TAB4",#N/A,TRUE,"GENERAL";"TAB5",#N/A,TRUE,"GENERAL"}</definedName>
    <definedName name="hhhhhho" localSheetId="20">{"TAB1",#N/A,TRUE,"GENERAL";"TAB2",#N/A,TRUE,"GENERAL";"TAB3",#N/A,TRUE,"GENERAL";"TAB4",#N/A,TRUE,"GENERAL";"TAB5",#N/A,TRUE,"GENERAL"}</definedName>
    <definedName name="hhhhhho" localSheetId="25">{"TAB1",#N/A,TRUE,"GENERAL";"TAB2",#N/A,TRUE,"GENERAL";"TAB3",#N/A,TRUE,"GENERAL";"TAB4",#N/A,TRUE,"GENERAL";"TAB5",#N/A,TRUE,"GENERAL"}</definedName>
    <definedName name="hhhhhho" localSheetId="33">{"TAB1",#N/A,TRUE,"GENERAL";"TAB2",#N/A,TRUE,"GENERAL";"TAB3",#N/A,TRUE,"GENERAL";"TAB4",#N/A,TRUE,"GENERAL";"TAB5",#N/A,TRUE,"GENERAL"}</definedName>
    <definedName name="hhhhhho" localSheetId="34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name="hhhhhpy" localSheetId="14">{"TAB1",#N/A,TRUE,"GENERAL";"TAB2",#N/A,TRUE,"GENERAL";"TAB3",#N/A,TRUE,"GENERAL";"TAB4",#N/A,TRUE,"GENERAL";"TAB5",#N/A,TRUE,"GENERAL"}</definedName>
    <definedName name="hhhhhpy" localSheetId="19">{"TAB1",#N/A,TRUE,"GENERAL";"TAB2",#N/A,TRUE,"GENERAL";"TAB3",#N/A,TRUE,"GENERAL";"TAB4",#N/A,TRUE,"GENERAL";"TAB5",#N/A,TRUE,"GENERAL"}</definedName>
    <definedName name="hhhhhpy" localSheetId="20">{"TAB1",#N/A,TRUE,"GENERAL";"TAB2",#N/A,TRUE,"GENERAL";"TAB3",#N/A,TRUE,"GENERAL";"TAB4",#N/A,TRUE,"GENERAL";"TAB5",#N/A,TRUE,"GENERAL"}</definedName>
    <definedName name="hhhhhpy" localSheetId="25">{"TAB1",#N/A,TRUE,"GENERAL";"TAB2",#N/A,TRUE,"GENERAL";"TAB3",#N/A,TRUE,"GENERAL";"TAB4",#N/A,TRUE,"GENERAL";"TAB5",#N/A,TRUE,"GENERAL"}</definedName>
    <definedName name="hhhhhpy" localSheetId="33">{"TAB1",#N/A,TRUE,"GENERAL";"TAB2",#N/A,TRUE,"GENERAL";"TAB3",#N/A,TRUE,"GENERAL";"TAB4",#N/A,TRUE,"GENERAL";"TAB5",#N/A,TRUE,"GENERAL"}</definedName>
    <definedName name="hhhhhpy" localSheetId="34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 localSheetId="14">{"via1",#N/A,TRUE,"general";"via2",#N/A,TRUE,"general";"via3",#N/A,TRUE,"general"}</definedName>
    <definedName name="hhhhth" localSheetId="19">{"via1",#N/A,TRUE,"general";"via2",#N/A,TRUE,"general";"via3",#N/A,TRUE,"general"}</definedName>
    <definedName name="hhhhth" localSheetId="20">{"via1",#N/A,TRUE,"general";"via2",#N/A,TRUE,"general";"via3",#N/A,TRUE,"general"}</definedName>
    <definedName name="hhhhth" localSheetId="25">{"via1",#N/A,TRUE,"general";"via2",#N/A,TRUE,"general";"via3",#N/A,TRUE,"general"}</definedName>
    <definedName name="hhhhth" localSheetId="33">{"via1",#N/A,TRUE,"general";"via2",#N/A,TRUE,"general";"via3",#N/A,TRUE,"general"}</definedName>
    <definedName name="hhhhth" localSheetId="34">{"via1",#N/A,TRUE,"general";"via2",#N/A,TRUE,"general";"via3",#N/A,TRUE,"general"}</definedName>
    <definedName name="hhhhth">{"via1",#N/A,TRUE,"general";"via2",#N/A,TRUE,"general";"via3",#N/A,TRUE,"general"}</definedName>
    <definedName name="hhhyhyh" localSheetId="14">{"TAB1",#N/A,TRUE,"GENERAL";"TAB2",#N/A,TRUE,"GENERAL";"TAB3",#N/A,TRUE,"GENERAL";"TAB4",#N/A,TRUE,"GENERAL";"TAB5",#N/A,TRUE,"GENERAL"}</definedName>
    <definedName name="hhhyhyh" localSheetId="19">{"TAB1",#N/A,TRUE,"GENERAL";"TAB2",#N/A,TRUE,"GENERAL";"TAB3",#N/A,TRUE,"GENERAL";"TAB4",#N/A,TRUE,"GENERAL";"TAB5",#N/A,TRUE,"GENERAL"}</definedName>
    <definedName name="hhhyhyh" localSheetId="20">{"TAB1",#N/A,TRUE,"GENERAL";"TAB2",#N/A,TRUE,"GENERAL";"TAB3",#N/A,TRUE,"GENERAL";"TAB4",#N/A,TRUE,"GENERAL";"TAB5",#N/A,TRUE,"GENERAL"}</definedName>
    <definedName name="hhhyhyh" localSheetId="25">{"TAB1",#N/A,TRUE,"GENERAL";"TAB2",#N/A,TRUE,"GENERAL";"TAB3",#N/A,TRUE,"GENERAL";"TAB4",#N/A,TRUE,"GENERAL";"TAB5",#N/A,TRUE,"GENERAL"}</definedName>
    <definedName name="hhhyhyh" localSheetId="33">{"TAB1",#N/A,TRUE,"GENERAL";"TAB2",#N/A,TRUE,"GENERAL";"TAB3",#N/A,TRUE,"GENERAL";"TAB4",#N/A,TRUE,"GENERAL";"TAB5",#N/A,TRUE,"GENERAL"}</definedName>
    <definedName name="hhhyhyh" localSheetId="34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name="hhjh">#REF!</definedName>
    <definedName name="hhtrhreh" localSheetId="14">{"via1",#N/A,TRUE,"general";"via2",#N/A,TRUE,"general";"via3",#N/A,TRUE,"general"}</definedName>
    <definedName name="hhtrhreh" localSheetId="19">{"via1",#N/A,TRUE,"general";"via2",#N/A,TRUE,"general";"via3",#N/A,TRUE,"general"}</definedName>
    <definedName name="hhtrhreh" localSheetId="20">{"via1",#N/A,TRUE,"general";"via2",#N/A,TRUE,"general";"via3",#N/A,TRUE,"general"}</definedName>
    <definedName name="hhtrhreh" localSheetId="25">{"via1",#N/A,TRUE,"general";"via2",#N/A,TRUE,"general";"via3",#N/A,TRUE,"general"}</definedName>
    <definedName name="hhtrhreh" localSheetId="33">{"via1",#N/A,TRUE,"general";"via2",#N/A,TRUE,"general";"via3",#N/A,TRUE,"general"}</definedName>
    <definedName name="hhtrhreh" localSheetId="34">{"via1",#N/A,TRUE,"general";"via2",#N/A,TRUE,"general";"via3",#N/A,TRUE,"general"}</definedName>
    <definedName name="hhtrhreh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02">#REF!</definedName>
    <definedName name="HIDROSANITARIO2">#REF!</definedName>
    <definedName name="Hidrosanitarios">#REF!</definedName>
    <definedName name="Hierro">#REF!</definedName>
    <definedName name="hierro1">#REF!</definedName>
    <definedName name="hierro2">#REF!</definedName>
    <definedName name="hierro4">#REF!</definedName>
    <definedName name="HILERAS">#REF!</definedName>
    <definedName name="hing">#REF!</definedName>
    <definedName name="HisYear_0">#REF!</definedName>
    <definedName name="HisYear_1">#REF!</definedName>
    <definedName name="HisYear_2">#REF!</definedName>
    <definedName name="HisYear_3">#REF!</definedName>
    <definedName name="hit">#REF!</definedName>
    <definedName name="hj">#REF!</definedName>
    <definedName name="hjfg" localSheetId="14">{"via1",#N/A,TRUE,"general";"via2",#N/A,TRUE,"general";"via3",#N/A,TRUE,"general"}</definedName>
    <definedName name="hjfg" localSheetId="19">{"via1",#N/A,TRUE,"general";"via2",#N/A,TRUE,"general";"via3",#N/A,TRUE,"general"}</definedName>
    <definedName name="hjfg" localSheetId="20">{"via1",#N/A,TRUE,"general";"via2",#N/A,TRUE,"general";"via3",#N/A,TRUE,"general"}</definedName>
    <definedName name="hjfg" localSheetId="25">{"via1",#N/A,TRUE,"general";"via2",#N/A,TRUE,"general";"via3",#N/A,TRUE,"general"}</definedName>
    <definedName name="hjfg" localSheetId="33">{"via1",#N/A,TRUE,"general";"via2",#N/A,TRUE,"general";"via3",#N/A,TRUE,"general"}</definedName>
    <definedName name="hjfg" localSheetId="34">{"via1",#N/A,TRUE,"general";"via2",#N/A,TRUE,"general";"via3",#N/A,TRUE,"general"}</definedName>
    <definedName name="hjfg">{"via1",#N/A,TRUE,"general";"via2",#N/A,TRUE,"general";"via3",#N/A,TRUE,"general"}</definedName>
    <definedName name="hjgh" localSheetId="14">{"TAB1",#N/A,TRUE,"GENERAL";"TAB2",#N/A,TRUE,"GENERAL";"TAB3",#N/A,TRUE,"GENERAL";"TAB4",#N/A,TRUE,"GENERAL";"TAB5",#N/A,TRUE,"GENERAL"}</definedName>
    <definedName name="hjgh" localSheetId="19">{"TAB1",#N/A,TRUE,"GENERAL";"TAB2",#N/A,TRUE,"GENERAL";"TAB3",#N/A,TRUE,"GENERAL";"TAB4",#N/A,TRUE,"GENERAL";"TAB5",#N/A,TRUE,"GENERAL"}</definedName>
    <definedName name="hjgh" localSheetId="20">{"TAB1",#N/A,TRUE,"GENERAL";"TAB2",#N/A,TRUE,"GENERAL";"TAB3",#N/A,TRUE,"GENERAL";"TAB4",#N/A,TRUE,"GENERAL";"TAB5",#N/A,TRUE,"GENERAL"}</definedName>
    <definedName name="hjgh" localSheetId="25">{"TAB1",#N/A,TRUE,"GENERAL";"TAB2",#N/A,TRUE,"GENERAL";"TAB3",#N/A,TRUE,"GENERAL";"TAB4",#N/A,TRUE,"GENERAL";"TAB5",#N/A,TRUE,"GENERAL"}</definedName>
    <definedName name="hjgh" localSheetId="33">{"TAB1",#N/A,TRUE,"GENERAL";"TAB2",#N/A,TRUE,"GENERAL";"TAB3",#N/A,TRUE,"GENERAL";"TAB4",#N/A,TRUE,"GENERAL";"TAB5",#N/A,TRUE,"GENERAL"}</definedName>
    <definedName name="hjgh" localSheetId="34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name="hjghj" localSheetId="14">{"TAB1",#N/A,TRUE,"GENERAL";"TAB2",#N/A,TRUE,"GENERAL";"TAB3",#N/A,TRUE,"GENERAL";"TAB4",#N/A,TRUE,"GENERAL";"TAB5",#N/A,TRUE,"GENERAL"}</definedName>
    <definedName name="hjghj" localSheetId="19">{"TAB1",#N/A,TRUE,"GENERAL";"TAB2",#N/A,TRUE,"GENERAL";"TAB3",#N/A,TRUE,"GENERAL";"TAB4",#N/A,TRUE,"GENERAL";"TAB5",#N/A,TRUE,"GENERAL"}</definedName>
    <definedName name="hjghj" localSheetId="20">{"TAB1",#N/A,TRUE,"GENERAL";"TAB2",#N/A,TRUE,"GENERAL";"TAB3",#N/A,TRUE,"GENERAL";"TAB4",#N/A,TRUE,"GENERAL";"TAB5",#N/A,TRUE,"GENERAL"}</definedName>
    <definedName name="hjghj" localSheetId="25">{"TAB1",#N/A,TRUE,"GENERAL";"TAB2",#N/A,TRUE,"GENERAL";"TAB3",#N/A,TRUE,"GENERAL";"TAB4",#N/A,TRUE,"GENERAL";"TAB5",#N/A,TRUE,"GENERAL"}</definedName>
    <definedName name="hjghj" localSheetId="33">{"TAB1",#N/A,TRUE,"GENERAL";"TAB2",#N/A,TRUE,"GENERAL";"TAB3",#N/A,TRUE,"GENERAL";"TAB4",#N/A,TRUE,"GENERAL";"TAB5",#N/A,TRUE,"GENERAL"}</definedName>
    <definedName name="hjghj" localSheetId="34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 localSheetId="14">{"TAB1",#N/A,TRUE,"GENERAL";"TAB2",#N/A,TRUE,"GENERAL";"TAB3",#N/A,TRUE,"GENERAL";"TAB4",#N/A,TRUE,"GENERAL";"TAB5",#N/A,TRUE,"GENERAL"}</definedName>
    <definedName name="hjhjhg" localSheetId="19">{"TAB1",#N/A,TRUE,"GENERAL";"TAB2",#N/A,TRUE,"GENERAL";"TAB3",#N/A,TRUE,"GENERAL";"TAB4",#N/A,TRUE,"GENERAL";"TAB5",#N/A,TRUE,"GENERAL"}</definedName>
    <definedName name="hjhjhg" localSheetId="20">{"TAB1",#N/A,TRUE,"GENERAL";"TAB2",#N/A,TRUE,"GENERAL";"TAB3",#N/A,TRUE,"GENERAL";"TAB4",#N/A,TRUE,"GENERAL";"TAB5",#N/A,TRUE,"GENERAL"}</definedName>
    <definedName name="hjhjhg" localSheetId="25">{"TAB1",#N/A,TRUE,"GENERAL";"TAB2",#N/A,TRUE,"GENERAL";"TAB3",#N/A,TRUE,"GENERAL";"TAB4",#N/A,TRUE,"GENERAL";"TAB5",#N/A,TRUE,"GENERAL"}</definedName>
    <definedName name="hjhjhg" localSheetId="33">{"TAB1",#N/A,TRUE,"GENERAL";"TAB2",#N/A,TRUE,"GENERAL";"TAB3",#N/A,TRUE,"GENERAL";"TAB4",#N/A,TRUE,"GENERAL";"TAB5",#N/A,TRUE,"GENERAL"}</definedName>
    <definedName name="hjhjhg" localSheetId="34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HKLKL">#REF!</definedName>
    <definedName name="hjk">#REF!</definedName>
    <definedName name="HJKH" localSheetId="14">{"via1",#N/A,TRUE,"general";"via2",#N/A,TRUE,"general";"via3",#N/A,TRUE,"general"}</definedName>
    <definedName name="HJKH" localSheetId="19">{"via1",#N/A,TRUE,"general";"via2",#N/A,TRUE,"general";"via3",#N/A,TRUE,"general"}</definedName>
    <definedName name="HJKH" localSheetId="20">{"via1",#N/A,TRUE,"general";"via2",#N/A,TRUE,"general";"via3",#N/A,TRUE,"general"}</definedName>
    <definedName name="HJKH" localSheetId="25">{"via1",#N/A,TRUE,"general";"via2",#N/A,TRUE,"general";"via3",#N/A,TRUE,"general"}</definedName>
    <definedName name="HJKH" localSheetId="33">{"via1",#N/A,TRUE,"general";"via2",#N/A,TRUE,"general";"via3",#N/A,TRUE,"general"}</definedName>
    <definedName name="HJKH" localSheetId="34">{"via1",#N/A,TRUE,"general";"via2",#N/A,TRUE,"general";"via3",#N/A,TRUE,"general"}</definedName>
    <definedName name="HJKH">{"via1",#N/A,TRUE,"general";"via2",#N/A,TRUE,"general";"via3",#N/A,TRUE,"general"}</definedName>
    <definedName name="hjkjk" localSheetId="14">{"via1",#N/A,TRUE,"general";"via2",#N/A,TRUE,"general";"via3",#N/A,TRUE,"general"}</definedName>
    <definedName name="hjkjk" localSheetId="19">{"via1",#N/A,TRUE,"general";"via2",#N/A,TRUE,"general";"via3",#N/A,TRUE,"general"}</definedName>
    <definedName name="hjkjk" localSheetId="20">{"via1",#N/A,TRUE,"general";"via2",#N/A,TRUE,"general";"via3",#N/A,TRUE,"general"}</definedName>
    <definedName name="hjkjk" localSheetId="25">{"via1",#N/A,TRUE,"general";"via2",#N/A,TRUE,"general";"via3",#N/A,TRUE,"general"}</definedName>
    <definedName name="hjkjk" localSheetId="33">{"via1",#N/A,TRUE,"general";"via2",#N/A,TRUE,"general";"via3",#N/A,TRUE,"general"}</definedName>
    <definedName name="hjkjk" localSheetId="34">{"via1",#N/A,TRUE,"general";"via2",#N/A,TRUE,"general";"via3",#N/A,TRUE,"general"}</definedName>
    <definedName name="hjkjk">{"via1",#N/A,TRUE,"general";"via2",#N/A,TRUE,"general";"via3",#N/A,TRUE,"general"}</definedName>
    <definedName name="HJM">#REF!</definedName>
    <definedName name="HK">#REF!</definedName>
    <definedName name="hl">#REF!</definedName>
    <definedName name="HM">#REF!</definedName>
    <definedName name="HM_Dia">#REF!</definedName>
    <definedName name="hmont">#REF!</definedName>
    <definedName name="hn" localSheetId="14">{"TAB1",#N/A,TRUE,"GENERAL";"TAB2",#N/A,TRUE,"GENERAL";"TAB3",#N/A,TRUE,"GENERAL";"TAB4",#N/A,TRUE,"GENERAL";"TAB5",#N/A,TRUE,"GENERAL"}</definedName>
    <definedName name="hn" localSheetId="19">{"TAB1",#N/A,TRUE,"GENERAL";"TAB2",#N/A,TRUE,"GENERAL";"TAB3",#N/A,TRUE,"GENERAL";"TAB4",#N/A,TRUE,"GENERAL";"TAB5",#N/A,TRUE,"GENERAL"}</definedName>
    <definedName name="hn" localSheetId="20">{"TAB1",#N/A,TRUE,"GENERAL";"TAB2",#N/A,TRUE,"GENERAL";"TAB3",#N/A,TRUE,"GENERAL";"TAB4",#N/A,TRUE,"GENERAL";"TAB5",#N/A,TRUE,"GENERAL"}</definedName>
    <definedName name="hn" localSheetId="25">{"TAB1",#N/A,TRUE,"GENERAL";"TAB2",#N/A,TRUE,"GENERAL";"TAB3",#N/A,TRUE,"GENERAL";"TAB4",#N/A,TRUE,"GENERAL";"TAB5",#N/A,TRUE,"GENERAL"}</definedName>
    <definedName name="hn" localSheetId="33">{"TAB1",#N/A,TRUE,"GENERAL";"TAB2",#N/A,TRUE,"GENERAL";"TAB3",#N/A,TRUE,"GENERAL";"TAB4",#N/A,TRUE,"GENERAL";"TAB5",#N/A,TRUE,"GENERAL"}</definedName>
    <definedName name="hn" localSheetId="34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name="hn.ConvertZero1" localSheetId="14">#REF!,#REF!,#REF!,#REF!,#REF!,#REF!,#REF!,#REF!,#REF!,#REF!</definedName>
    <definedName name="hn.ConvertZero1" localSheetId="19">#REF!,#REF!,#REF!,#REF!,#REF!,#REF!,#REF!,#REF!,#REF!,#REF!</definedName>
    <definedName name="hn.ConvertZero1" localSheetId="20">#REF!,#REF!,#REF!,#REF!,#REF!,#REF!,#REF!,#REF!,#REF!,#REF!</definedName>
    <definedName name="hn.ConvertZero1" localSheetId="33">#REF!,#REF!,#REF!,#REF!,#REF!,#REF!,#REF!,#REF!,#REF!,#REF!</definedName>
    <definedName name="hn.ConvertZero1" localSheetId="34">#REF!,#REF!,#REF!,#REF!,#REF!,#REF!,#REF!,#REF!,#REF!,#REF!</definedName>
    <definedName name="hn.ConvertZero1">#REF!,#REF!,#REF!,#REF!,#REF!,#REF!,#REF!,#REF!,#REF!,#REF!</definedName>
    <definedName name="hn.ConvertZero2">#REF!,#REF!,#REF!,#REF!,#REF!,#REF!,#REF!,#REF!</definedName>
    <definedName name="hn.ConvertZero3">#REF!,#REF!,#REF!,#REF!,#REF!</definedName>
    <definedName name="hn.ConvertZero4">#REF!,#REF!,#REF!,#REF!,#REF!,#REF!,#REF!,#REF!</definedName>
    <definedName name="hn.ConvertZeroUnhide1">#REF!,#REF!,#REF!</definedName>
    <definedName name="hn.Delete015">#REF!,#REF!,#REF!,#REF!</definedName>
    <definedName name="hn.DZ_MultByFXRates">#REF!,#REF!,#REF!,#REF!</definedName>
    <definedName name="hn.ExtDb">FALSE</definedName>
    <definedName name="hn.LTM_MultByFXRates">#REF!,#REF!,#REF!,#REF!,#REF!,#REF!,#REF!</definedName>
    <definedName name="hn.ModelType">"DEAL"</definedName>
    <definedName name="hn.ModelVersion">1</definedName>
    <definedName name="hn.MultbyFXRates">#REF!,#REF!,#REF!,#REF!,#REF!,#REF!,#REF!</definedName>
    <definedName name="hn.MultByFXRates1">#REF!,#REF!,#REF!,#REF!,#REF!</definedName>
    <definedName name="hn.MultByFXRates2">#REF!,#REF!,#REF!,#REF!,#REF!</definedName>
    <definedName name="hn.MultByFXRates3">#REF!,#REF!,#REF!,#REF!,#REF!</definedName>
    <definedName name="hn.MultbyFxrates4">#REF!,#REF!,#REF!,#REF!,#REF!,#REF!,#REF!</definedName>
    <definedName name="hn.multbyfxrates5">#REF!,#REF!,#REF!,#REF!,#REF!</definedName>
    <definedName name="hn.multbyfxrates6">#REF!,#REF!,#REF!,#REF!,#REF!</definedName>
    <definedName name="hn.multbyfxrates7">#REF!,#REF!,#REF!,#REF!,#REF!</definedName>
    <definedName name="hn.MultByFXRatesBot1">#REF!,#REF!,#REF!,#REF!,#REF!,#REF!,#REF!,#REF!,#REF!,#REF!,#REF!,#REF!</definedName>
    <definedName name="hn.MultByFXRatesBot2">#REF!,#REF!,#REF!,#REF!,#REF!,#REF!,#REF!,#REF!,#REF!,#REF!,#REF!,#REF!</definedName>
    <definedName name="hn.MultByFXRatesBot3">#REF!,#REF!,#REF!,#REF!,#REF!,#REF!,#REF!,#REF!,#REF!,#REF!,#REF!,#REF!</definedName>
    <definedName name="hn.MultByFXRatesBot4">#REF!,#REF!,#REF!,#REF!,#REF!,#REF!,#REF!,#REF!,#REF!,#REF!,#REF!,#REF!,#REF!</definedName>
    <definedName name="hn.MultByFXRatesBot5">#REF!,#REF!,#REF!,#REF!,#REF!,#REF!,#REF!,#REF!,#REF!,#REF!,#REF!</definedName>
    <definedName name="hn.MultByFXRatesBot6">#REF!,#REF!,#REF!,#REF!,#REF!,#REF!,#REF!,#REF!,#REF!,#REF!,#REF!</definedName>
    <definedName name="hn.MultByFXRatesBot7">#REF!,#REF!,#REF!,#REF!,#REF!,#REF!,#REF!,#REF!,#REF!,#REF!,#REF!</definedName>
    <definedName name="hn.MultByFXRatesTop1">#REF!,#REF!,#REF!,#REF!,#REF!,#REF!,#REF!,#REF!,#REF!,#REF!,#REF!,#REF!</definedName>
    <definedName name="hn.MultByFXRatesTop2">#REF!,#REF!,#REF!,#REF!,#REF!,#REF!,#REF!,#REF!,#REF!,#REF!,#REF!,#REF!,#REF!,#REF!,#REF!</definedName>
    <definedName name="hn.MultByFXRatesTop3">#REF!,#REF!,#REF!,#REF!,#REF!,#REF!,#REF!,#REF!,#REF!,#REF!,#REF!,#REF!,#REF!,#REF!,#REF!</definedName>
    <definedName name="hn.MultByFXRatesTop4">#REF!,#REF!,#REF!,#REF!,#REF!,#REF!,#REF!,#REF!,#REF!,#REF!,#REF!,#REF!,#REF!,#REF!,#REF!</definedName>
    <definedName name="hn.MultByFXRatesTop5">#REF!,#REF!,#REF!,#REF!,#REF!,#REF!,#REF!,#REF!,#REF!,#REF!,#REF!,#REF!</definedName>
    <definedName name="hn.MultByFXRatesTop6">#REF!,#REF!,#REF!,#REF!,#REF!,#REF!,#REF!,#REF!,#REF!,#REF!,#REF!,#REF!,#REF!,#REF!,#REF!</definedName>
    <definedName name="hn.MultByFXRatesTop7">#REF!,#REF!,#REF!,#REF!,#REF!,#REF!,#REF!,#REF!,#REF!,#REF!,#REF!,#REF!,#REF!,#REF!,#REF!</definedName>
    <definedName name="hn.NoUpload">0</definedName>
    <definedName name="hn.YearLabel">#REF!</definedName>
    <definedName name="HNGFNHGFMJG">#REF!</definedName>
    <definedName name="HNHG">#REF!</definedName>
    <definedName name="HNJHNH">#REF!</definedName>
    <definedName name="HNNHGF">#REF!</definedName>
    <definedName name="hnt">#REF!</definedName>
    <definedName name="HOCOL">#REF!</definedName>
    <definedName name="HOJA1">#REF!</definedName>
    <definedName name="HOJA8">#REF!</definedName>
    <definedName name="HonoraProfesionales">#REF!</definedName>
    <definedName name="HonoraTecnicos">#REF!</definedName>
    <definedName name="HORA2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ursTotCol">#REF!</definedName>
    <definedName name="hoy">#REF!</definedName>
    <definedName name="hp">#REF!</definedName>
    <definedName name="HP_stg_Hz">#REF!</definedName>
    <definedName name="hqi">#REF!</definedName>
    <definedName name="hqmaxsutro">#REF!</definedName>
    <definedName name="hQminsutro">#REF!</definedName>
    <definedName name="hreer" localSheetId="14">{"TAB1",#N/A,TRUE,"GENERAL";"TAB2",#N/A,TRUE,"GENERAL";"TAB3",#N/A,TRUE,"GENERAL";"TAB4",#N/A,TRUE,"GENERAL";"TAB5",#N/A,TRUE,"GENERAL"}</definedName>
    <definedName name="hreer" localSheetId="19">{"TAB1",#N/A,TRUE,"GENERAL";"TAB2",#N/A,TRUE,"GENERAL";"TAB3",#N/A,TRUE,"GENERAL";"TAB4",#N/A,TRUE,"GENERAL";"TAB5",#N/A,TRUE,"GENERAL"}</definedName>
    <definedName name="hreer" localSheetId="20">{"TAB1",#N/A,TRUE,"GENERAL";"TAB2",#N/A,TRUE,"GENERAL";"TAB3",#N/A,TRUE,"GENERAL";"TAB4",#N/A,TRUE,"GENERAL";"TAB5",#N/A,TRUE,"GENERAL"}</definedName>
    <definedName name="hreer" localSheetId="25">{"TAB1",#N/A,TRUE,"GENERAL";"TAB2",#N/A,TRUE,"GENERAL";"TAB3",#N/A,TRUE,"GENERAL";"TAB4",#N/A,TRUE,"GENERAL";"TAB5",#N/A,TRUE,"GENERAL"}</definedName>
    <definedName name="hreer" localSheetId="33">{"TAB1",#N/A,TRUE,"GENERAL";"TAB2",#N/A,TRUE,"GENERAL";"TAB3",#N/A,TRUE,"GENERAL";"TAB4",#N/A,TRUE,"GENERAL";"TAB5",#N/A,TRUE,"GENERAL"}</definedName>
    <definedName name="hreer" localSheetId="34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name="hrhth" localSheetId="14">{"TAB1",#N/A,TRUE,"GENERAL";"TAB2",#N/A,TRUE,"GENERAL";"TAB3",#N/A,TRUE,"GENERAL";"TAB4",#N/A,TRUE,"GENERAL";"TAB5",#N/A,TRUE,"GENERAL"}</definedName>
    <definedName name="hrhth" localSheetId="19">{"TAB1",#N/A,TRUE,"GENERAL";"TAB2",#N/A,TRUE,"GENERAL";"TAB3",#N/A,TRUE,"GENERAL";"TAB4",#N/A,TRUE,"GENERAL";"TAB5",#N/A,TRUE,"GENERAL"}</definedName>
    <definedName name="hrhth" localSheetId="20">{"TAB1",#N/A,TRUE,"GENERAL";"TAB2",#N/A,TRUE,"GENERAL";"TAB3",#N/A,TRUE,"GENERAL";"TAB4",#N/A,TRUE,"GENERAL";"TAB5",#N/A,TRUE,"GENERAL"}</definedName>
    <definedName name="hrhth" localSheetId="25">{"TAB1",#N/A,TRUE,"GENERAL";"TAB2",#N/A,TRUE,"GENERAL";"TAB3",#N/A,TRUE,"GENERAL";"TAB4",#N/A,TRUE,"GENERAL";"TAB5",#N/A,TRUE,"GENERAL"}</definedName>
    <definedName name="hrhth" localSheetId="33">{"TAB1",#N/A,TRUE,"GENERAL";"TAB2",#N/A,TRUE,"GENERAL";"TAB3",#N/A,TRUE,"GENERAL";"TAB4",#N/A,TRUE,"GENERAL";"TAB5",#N/A,TRUE,"GENERAL"}</definedName>
    <definedName name="hrhth" localSheetId="34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Increment">#REF!</definedName>
    <definedName name="hrn">#REF!</definedName>
    <definedName name="hrthtrh" localSheetId="14">{"TAB1",#N/A,TRUE,"GENERAL";"TAB2",#N/A,TRUE,"GENERAL";"TAB3",#N/A,TRUE,"GENERAL";"TAB4",#N/A,TRUE,"GENERAL";"TAB5",#N/A,TRUE,"GENERAL"}</definedName>
    <definedName name="hrthtrh" localSheetId="19">{"TAB1",#N/A,TRUE,"GENERAL";"TAB2",#N/A,TRUE,"GENERAL";"TAB3",#N/A,TRUE,"GENERAL";"TAB4",#N/A,TRUE,"GENERAL";"TAB5",#N/A,TRUE,"GENERAL"}</definedName>
    <definedName name="hrthtrh" localSheetId="20">{"TAB1",#N/A,TRUE,"GENERAL";"TAB2",#N/A,TRUE,"GENERAL";"TAB3",#N/A,TRUE,"GENERAL";"TAB4",#N/A,TRUE,"GENERAL";"TAB5",#N/A,TRUE,"GENERAL"}</definedName>
    <definedName name="hrthtrh" localSheetId="25">{"TAB1",#N/A,TRUE,"GENERAL";"TAB2",#N/A,TRUE,"GENERAL";"TAB3",#N/A,TRUE,"GENERAL";"TAB4",#N/A,TRUE,"GENERAL";"TAB5",#N/A,TRUE,"GENERAL"}</definedName>
    <definedName name="hrthtrh" localSheetId="33">{"TAB1",#N/A,TRUE,"GENERAL";"TAB2",#N/A,TRUE,"GENERAL";"TAB3",#N/A,TRUE,"GENERAL";"TAB4",#N/A,TRUE,"GENERAL";"TAB5",#N/A,TRUE,"GENERAL"}</definedName>
    <definedName name="hrthtrh" localSheetId="34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">#REF!</definedName>
    <definedName name="hsfg" localSheetId="14">{"via1",#N/A,TRUE,"general";"via2",#N/A,TRUE,"general";"via3",#N/A,TRUE,"general"}</definedName>
    <definedName name="hsfg" localSheetId="19">{"via1",#N/A,TRUE,"general";"via2",#N/A,TRUE,"general";"via3",#N/A,TRUE,"general"}</definedName>
    <definedName name="hsfg" localSheetId="20">{"via1",#N/A,TRUE,"general";"via2",#N/A,TRUE,"general";"via3",#N/A,TRUE,"general"}</definedName>
    <definedName name="hsfg" localSheetId="25">{"via1",#N/A,TRUE,"general";"via2",#N/A,TRUE,"general";"via3",#N/A,TRUE,"general"}</definedName>
    <definedName name="hsfg" localSheetId="33">{"via1",#N/A,TRUE,"general";"via2",#N/A,TRUE,"general";"via3",#N/A,TRUE,"general"}</definedName>
    <definedName name="hsfg" localSheetId="34">{"via1",#N/A,TRUE,"general";"via2",#N/A,TRUE,"general";"via3",#N/A,TRUE,"general"}</definedName>
    <definedName name="hsfg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localSheetId="14">{"TAB1",#N/A,TRUE,"GENERAL";"TAB2",#N/A,TRUE,"GENERAL";"TAB3",#N/A,TRUE,"GENERAL";"TAB4",#N/A,TRUE,"GENERAL";"TAB5",#N/A,TRUE,"GENERAL"}</definedName>
    <definedName name="hthdrf" localSheetId="19">{"TAB1",#N/A,TRUE,"GENERAL";"TAB2",#N/A,TRUE,"GENERAL";"TAB3",#N/A,TRUE,"GENERAL";"TAB4",#N/A,TRUE,"GENERAL";"TAB5",#N/A,TRUE,"GENERAL"}</definedName>
    <definedName name="hthdrf" localSheetId="20">{"TAB1",#N/A,TRUE,"GENERAL";"TAB2",#N/A,TRUE,"GENERAL";"TAB3",#N/A,TRUE,"GENERAL";"TAB4",#N/A,TRUE,"GENERAL";"TAB5",#N/A,TRUE,"GENERAL"}</definedName>
    <definedName name="hthdrf" localSheetId="25">{"TAB1",#N/A,TRUE,"GENERAL";"TAB2",#N/A,TRUE,"GENERAL";"TAB3",#N/A,TRUE,"GENERAL";"TAB4",#N/A,TRUE,"GENERAL";"TAB5",#N/A,TRUE,"GENERAL"}</definedName>
    <definedName name="hthdrf" localSheetId="33">{"TAB1",#N/A,TRUE,"GENERAL";"TAB2",#N/A,TRUE,"GENERAL";"TAB3",#N/A,TRUE,"GENERAL";"TAB4",#N/A,TRUE,"GENERAL";"TAB5",#N/A,TRUE,"GENERAL"}</definedName>
    <definedName name="hthdrf" localSheetId="34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14" hidden="1">{"'Parámetros'!$A$3:$C$3"}</definedName>
    <definedName name="HTML_Control" localSheetId="19" hidden="1">{"'Parámetros'!$A$3:$C$3"}</definedName>
    <definedName name="HTML_Control" localSheetId="20" hidden="1">{"'Parámetros'!$A$3:$C$3"}</definedName>
    <definedName name="HTML_Control" localSheetId="25" hidden="1">{"'Parámetros'!$A$3:$C$3"}</definedName>
    <definedName name="HTML_Control" localSheetId="33" hidden="1">{"'Parámetros'!$A$3:$C$3"}</definedName>
    <definedName name="HTML_Control" localSheetId="34" hidden="1">{"'Parámetros'!$A$3:$C$3"}</definedName>
    <definedName name="HTML_Control" hidden="1">{"'Parámetros'!$A$3:$C$3"}</definedName>
    <definedName name="HTML_Control2" localSheetId="14" hidden="1">{"'Parámetros'!$A$3:$C$3"}</definedName>
    <definedName name="HTML_Control2" localSheetId="19" hidden="1">{"'Parámetros'!$A$3:$C$3"}</definedName>
    <definedName name="HTML_Control2" localSheetId="20" hidden="1">{"'Parámetros'!$A$3:$C$3"}</definedName>
    <definedName name="HTML_Control2" localSheetId="25" hidden="1">{"'Parámetros'!$A$3:$C$3"}</definedName>
    <definedName name="HTML_Control2" localSheetId="33" hidden="1">{"'Parámetros'!$A$3:$C$3"}</definedName>
    <definedName name="HTML_Control2" localSheetId="34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Template" hidden="1">"C:\Verificacion\&lt;!--##Table##--&gt;"</definedName>
    <definedName name="HTML_Title" hidden="1">"Empresarial"</definedName>
    <definedName name="htryrt7" localSheetId="14">{"via1",#N/A,TRUE,"general";"via2",#N/A,TRUE,"general";"via3",#N/A,TRUE,"general"}</definedName>
    <definedName name="htryrt7" localSheetId="19">{"via1",#N/A,TRUE,"general";"via2",#N/A,TRUE,"general";"via3",#N/A,TRUE,"general"}</definedName>
    <definedName name="htryrt7" localSheetId="20">{"via1",#N/A,TRUE,"general";"via2",#N/A,TRUE,"general";"via3",#N/A,TRUE,"general"}</definedName>
    <definedName name="htryrt7" localSheetId="25">{"via1",#N/A,TRUE,"general";"via2",#N/A,TRUE,"general";"via3",#N/A,TRUE,"general"}</definedName>
    <definedName name="htryrt7" localSheetId="33">{"via1",#N/A,TRUE,"general";"via2",#N/A,TRUE,"general";"via3",#N/A,TRUE,"general"}</definedName>
    <definedName name="htryrt7" localSheetId="34">{"via1",#N/A,TRUE,"general";"via2",#N/A,TRUE,"general";"via3",#N/A,TRUE,"general"}</definedName>
    <definedName name="htryrt7">{"via1",#N/A,TRUE,"general";"via2",#N/A,TRUE,"general";"via3",#N/A,TRUE,"general"}</definedName>
    <definedName name="HU">#REF!</definedName>
    <definedName name="hut">#REF!</definedName>
    <definedName name="huygho" localSheetId="14" hidden="1">{"via1",#N/A,TRUE,"general";"via2",#N/A,TRUE,"general";"via3",#N/A,TRUE,"general"}</definedName>
    <definedName name="huygho" localSheetId="19" hidden="1">{"via1",#N/A,TRUE,"general";"via2",#N/A,TRUE,"general";"via3",#N/A,TRUE,"general"}</definedName>
    <definedName name="huygho" localSheetId="20" hidden="1">{"via1",#N/A,TRUE,"general";"via2",#N/A,TRUE,"general";"via3",#N/A,TRUE,"general"}</definedName>
    <definedName name="huygho" localSheetId="25" hidden="1">{"via1",#N/A,TRUE,"general";"via2",#N/A,TRUE,"general";"via3",#N/A,TRUE,"general"}</definedName>
    <definedName name="huygho" localSheetId="33" hidden="1">{"via1",#N/A,TRUE,"general";"via2",#N/A,TRUE,"general";"via3",#N/A,TRUE,"general"}</definedName>
    <definedName name="huygho" localSheetId="34" hidden="1">{"via1",#N/A,TRUE,"general";"via2",#N/A,TRUE,"general";"via3",#N/A,TRUE,"general"}</definedName>
    <definedName name="huygho" hidden="1">{"via1",#N/A,TRUE,"general";"via2",#N/A,TRUE,"general";"via3",#N/A,TRUE,"general"}</definedName>
    <definedName name="hvehiculo">#REF!</definedName>
    <definedName name="hxdfk">#REF!</definedName>
    <definedName name="HY">#REF!</definedName>
    <definedName name="hyhjop" localSheetId="14">{"TAB1",#N/A,TRUE,"GENERAL";"TAB2",#N/A,TRUE,"GENERAL";"TAB3",#N/A,TRUE,"GENERAL";"TAB4",#N/A,TRUE,"GENERAL";"TAB5",#N/A,TRUE,"GENERAL"}</definedName>
    <definedName name="hyhjop" localSheetId="19">{"TAB1",#N/A,TRUE,"GENERAL";"TAB2",#N/A,TRUE,"GENERAL";"TAB3",#N/A,TRUE,"GENERAL";"TAB4",#N/A,TRUE,"GENERAL";"TAB5",#N/A,TRUE,"GENERAL"}</definedName>
    <definedName name="hyhjop" localSheetId="20">{"TAB1",#N/A,TRUE,"GENERAL";"TAB2",#N/A,TRUE,"GENERAL";"TAB3",#N/A,TRUE,"GENERAL";"TAB4",#N/A,TRUE,"GENERAL";"TAB5",#N/A,TRUE,"GENERAL"}</definedName>
    <definedName name="hyhjop" localSheetId="25">{"TAB1",#N/A,TRUE,"GENERAL";"TAB2",#N/A,TRUE,"GENERAL";"TAB3",#N/A,TRUE,"GENERAL";"TAB4",#N/A,TRUE,"GENERAL";"TAB5",#N/A,TRUE,"GENERAL"}</definedName>
    <definedName name="hyhjop" localSheetId="33">{"TAB1",#N/A,TRUE,"GENERAL";"TAB2",#N/A,TRUE,"GENERAL";"TAB3",#N/A,TRUE,"GENERAL";"TAB4",#N/A,TRUE,"GENERAL";"TAB5",#N/A,TRUE,"GENERAL"}</definedName>
    <definedName name="hyhjop" localSheetId="34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name="hyhyh" localSheetId="14">{"TAB1",#N/A,TRUE,"GENERAL";"TAB2",#N/A,TRUE,"GENERAL";"TAB3",#N/A,TRUE,"GENERAL";"TAB4",#N/A,TRUE,"GENERAL";"TAB5",#N/A,TRUE,"GENERAL"}</definedName>
    <definedName name="hyhyh" localSheetId="19">{"TAB1",#N/A,TRUE,"GENERAL";"TAB2",#N/A,TRUE,"GENERAL";"TAB3",#N/A,TRUE,"GENERAL";"TAB4",#N/A,TRUE,"GENERAL";"TAB5",#N/A,TRUE,"GENERAL"}</definedName>
    <definedName name="hyhyh" localSheetId="20">{"TAB1",#N/A,TRUE,"GENERAL";"TAB2",#N/A,TRUE,"GENERAL";"TAB3",#N/A,TRUE,"GENERAL";"TAB4",#N/A,TRUE,"GENERAL";"TAB5",#N/A,TRUE,"GENERAL"}</definedName>
    <definedName name="hyhyh" localSheetId="25">{"TAB1",#N/A,TRUE,"GENERAL";"TAB2",#N/A,TRUE,"GENERAL";"TAB3",#N/A,TRUE,"GENERAL";"TAB4",#N/A,TRUE,"GENERAL";"TAB5",#N/A,TRUE,"GENERAL"}</definedName>
    <definedName name="hyhyh" localSheetId="33">{"TAB1",#N/A,TRUE,"GENERAL";"TAB2",#N/A,TRUE,"GENERAL";"TAB3",#N/A,TRUE,"GENERAL";"TAB4",#N/A,TRUE,"GENERAL";"TAB5",#N/A,TRUE,"GENERAL"}</definedName>
    <definedName name="hyhyh" localSheetId="34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4">{"via1",#N/A,TRUE,"general";"via2",#N/A,TRUE,"general";"via3",#N/A,TRUE,"general"}</definedName>
    <definedName name="hytirs" localSheetId="19">{"via1",#N/A,TRUE,"general";"via2",#N/A,TRUE,"general";"via3",#N/A,TRUE,"general"}</definedName>
    <definedName name="hytirs" localSheetId="20">{"via1",#N/A,TRUE,"general";"via2",#N/A,TRUE,"general";"via3",#N/A,TRUE,"general"}</definedName>
    <definedName name="hytirs" localSheetId="25">{"via1",#N/A,TRUE,"general";"via2",#N/A,TRUE,"general";"via3",#N/A,TRUE,"general"}</definedName>
    <definedName name="hytirs" localSheetId="33">{"via1",#N/A,TRUE,"general";"via2",#N/A,TRUE,"general";"via3",#N/A,TRUE,"general"}</definedName>
    <definedName name="hytirs" localSheetId="34">{"via1",#N/A,TRUE,"general";"via2",#N/A,TRUE,"general";"via3",#N/A,TRUE,"general"}</definedName>
    <definedName name="hytirs">{"via1",#N/A,TRUE,"general";"via2",#N/A,TRUE,"general";"via3",#N/A,TRUE,"general"}</definedName>
    <definedName name="I">#REF!</definedName>
    <definedName name="i_ZONA_VERDE">#REF!</definedName>
    <definedName name="i0">#REF!</definedName>
    <definedName name="i1277.">#REF!</definedName>
    <definedName name="i8i" localSheetId="14">{"TAB1",#N/A,TRUE,"GENERAL";"TAB2",#N/A,TRUE,"GENERAL";"TAB3",#N/A,TRUE,"GENERAL";"TAB4",#N/A,TRUE,"GENERAL";"TAB5",#N/A,TRUE,"GENERAL"}</definedName>
    <definedName name="i8i" localSheetId="19">{"TAB1",#N/A,TRUE,"GENERAL";"TAB2",#N/A,TRUE,"GENERAL";"TAB3",#N/A,TRUE,"GENERAL";"TAB4",#N/A,TRUE,"GENERAL";"TAB5",#N/A,TRUE,"GENERAL"}</definedName>
    <definedName name="i8i" localSheetId="20">{"TAB1",#N/A,TRUE,"GENERAL";"TAB2",#N/A,TRUE,"GENERAL";"TAB3",#N/A,TRUE,"GENERAL";"TAB4",#N/A,TRUE,"GENERAL";"TAB5",#N/A,TRUE,"GENERAL"}</definedName>
    <definedName name="i8i" localSheetId="25">{"TAB1",#N/A,TRUE,"GENERAL";"TAB2",#N/A,TRUE,"GENERAL";"TAB3",#N/A,TRUE,"GENERAL";"TAB4",#N/A,TRUE,"GENERAL";"TAB5",#N/A,TRUE,"GENERAL"}</definedName>
    <definedName name="i8i" localSheetId="33">{"TAB1",#N/A,TRUE,"GENERAL";"TAB2",#N/A,TRUE,"GENERAL";"TAB3",#N/A,TRUE,"GENERAL";"TAB4",#N/A,TRUE,"GENERAL";"TAB5",#N/A,TRUE,"GENERAL"}</definedName>
    <definedName name="i8i" localSheetId="34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name="IANC">#REF!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HS">#REF!</definedName>
    <definedName name="ii">#REF!</definedName>
    <definedName name="iii" localSheetId="14">{"via1",#N/A,TRUE,"general";"via2",#N/A,TRUE,"general";"via3",#N/A,TRUE,"general"}</definedName>
    <definedName name="iii" localSheetId="19">{"via1",#N/A,TRUE,"general";"via2",#N/A,TRUE,"general";"via3",#N/A,TRUE,"general"}</definedName>
    <definedName name="iii" localSheetId="20">{"via1",#N/A,TRUE,"general";"via2",#N/A,TRUE,"general";"via3",#N/A,TRUE,"general"}</definedName>
    <definedName name="iii" localSheetId="25">{"via1",#N/A,TRUE,"general";"via2",#N/A,TRUE,"general";"via3",#N/A,TRUE,"general"}</definedName>
    <definedName name="iii" localSheetId="33">{"via1",#N/A,TRUE,"general";"via2",#N/A,TRUE,"general";"via3",#N/A,TRUE,"general"}</definedName>
    <definedName name="iii" localSheetId="34">{"via1",#N/A,TRUE,"general";"via2",#N/A,TRUE,"general";"via3",#N/A,TRUE,"general"}</definedName>
    <definedName name="iii">{"via1",#N/A,TRUE,"general";"via2",#N/A,TRUE,"general";"via3",#N/A,TRUE,"general"}</definedName>
    <definedName name="iiii" localSheetId="14">{"via1",#N/A,TRUE,"general";"via2",#N/A,TRUE,"general";"via3",#N/A,TRUE,"general"}</definedName>
    <definedName name="iiii" localSheetId="19">{"via1",#N/A,TRUE,"general";"via2",#N/A,TRUE,"general";"via3",#N/A,TRUE,"general"}</definedName>
    <definedName name="iiii" localSheetId="20">{"via1",#N/A,TRUE,"general";"via2",#N/A,TRUE,"general";"via3",#N/A,TRUE,"general"}</definedName>
    <definedName name="iiii" localSheetId="25">{"via1",#N/A,TRUE,"general";"via2",#N/A,TRUE,"general";"via3",#N/A,TRUE,"general"}</definedName>
    <definedName name="iiii" localSheetId="33">{"via1",#N/A,TRUE,"general";"via2",#N/A,TRUE,"general";"via3",#N/A,TRUE,"general"}</definedName>
    <definedName name="iiii" localSheetId="34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IIIIIIIII">#REF!</definedName>
    <definedName name="iiiiiiik" localSheetId="14">{"via1",#N/A,TRUE,"general";"via2",#N/A,TRUE,"general";"via3",#N/A,TRUE,"general"}</definedName>
    <definedName name="iiiiiiik" localSheetId="19">{"via1",#N/A,TRUE,"general";"via2",#N/A,TRUE,"general";"via3",#N/A,TRUE,"general"}</definedName>
    <definedName name="iiiiiiik" localSheetId="20">{"via1",#N/A,TRUE,"general";"via2",#N/A,TRUE,"general";"via3",#N/A,TRUE,"general"}</definedName>
    <definedName name="iiiiiiik" localSheetId="25">{"via1",#N/A,TRUE,"general";"via2",#N/A,TRUE,"general";"via3",#N/A,TRUE,"general"}</definedName>
    <definedName name="iiiiiiik" localSheetId="33">{"via1",#N/A,TRUE,"general";"via2",#N/A,TRUE,"general";"via3",#N/A,TRUE,"general"}</definedName>
    <definedName name="iiiiiiik" localSheetId="34">{"via1",#N/A,TRUE,"general";"via2",#N/A,TRUE,"general";"via3",#N/A,TRUE,"general"}</definedName>
    <definedName name="iiiiiiik">{"via1",#N/A,TRUE,"general";"via2",#N/A,TRUE,"general";"via3",#N/A,TRUE,"general"}</definedName>
    <definedName name="iiiiuh" localSheetId="14">{"TAB1",#N/A,TRUE,"GENERAL";"TAB2",#N/A,TRUE,"GENERAL";"TAB3",#N/A,TRUE,"GENERAL";"TAB4",#N/A,TRUE,"GENERAL";"TAB5",#N/A,TRUE,"GENERAL"}</definedName>
    <definedName name="iiiiuh" localSheetId="19">{"TAB1",#N/A,TRUE,"GENERAL";"TAB2",#N/A,TRUE,"GENERAL";"TAB3",#N/A,TRUE,"GENERAL";"TAB4",#N/A,TRUE,"GENERAL";"TAB5",#N/A,TRUE,"GENERAL"}</definedName>
    <definedName name="iiiiuh" localSheetId="20">{"TAB1",#N/A,TRUE,"GENERAL";"TAB2",#N/A,TRUE,"GENERAL";"TAB3",#N/A,TRUE,"GENERAL";"TAB4",#N/A,TRUE,"GENERAL";"TAB5",#N/A,TRUE,"GENERAL"}</definedName>
    <definedName name="iiiiuh" localSheetId="25">{"TAB1",#N/A,TRUE,"GENERAL";"TAB2",#N/A,TRUE,"GENERAL";"TAB3",#N/A,TRUE,"GENERAL";"TAB4",#N/A,TRUE,"GENERAL";"TAB5",#N/A,TRUE,"GENERAL"}</definedName>
    <definedName name="iiiiuh" localSheetId="33">{"TAB1",#N/A,TRUE,"GENERAL";"TAB2",#N/A,TRUE,"GENERAL";"TAB3",#N/A,TRUE,"GENERAL";"TAB4",#N/A,TRUE,"GENERAL";"TAB5",#N/A,TRUE,"GENERAL"}</definedName>
    <definedName name="iiiiuh" localSheetId="34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4">{"TAB1",#N/A,TRUE,"GENERAL";"TAB2",#N/A,TRUE,"GENERAL";"TAB3",#N/A,TRUE,"GENERAL";"TAB4",#N/A,TRUE,"GENERAL";"TAB5",#N/A,TRUE,"GENERAL"}</definedName>
    <definedName name="iktgvfmu" localSheetId="19">{"TAB1",#N/A,TRUE,"GENERAL";"TAB2",#N/A,TRUE,"GENERAL";"TAB3",#N/A,TRUE,"GENERAL";"TAB4",#N/A,TRUE,"GENERAL";"TAB5",#N/A,TRUE,"GENERAL"}</definedName>
    <definedName name="iktgvfmu" localSheetId="20">{"TAB1",#N/A,TRUE,"GENERAL";"TAB2",#N/A,TRUE,"GENERAL";"TAB3",#N/A,TRUE,"GENERAL";"TAB4",#N/A,TRUE,"GENERAL";"TAB5",#N/A,TRUE,"GENERAL"}</definedName>
    <definedName name="iktgvfmu" localSheetId="25">{"TAB1",#N/A,TRUE,"GENERAL";"TAB2",#N/A,TRUE,"GENERAL";"TAB3",#N/A,TRUE,"GENERAL";"TAB4",#N/A,TRUE,"GENERAL";"TAB5",#N/A,TRUE,"GENERAL"}</definedName>
    <definedName name="iktgvfmu" localSheetId="33">{"TAB1",#N/A,TRUE,"GENERAL";"TAB2",#N/A,TRUE,"GENERAL";"TAB3",#N/A,TRUE,"GENERAL";"TAB4",#N/A,TRUE,"GENERAL";"TAB5",#N/A,TRUE,"GENERAL"}</definedName>
    <definedName name="iktgvfmu" localSheetId="34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L">#REF!</definedName>
    <definedName name="im">#REF!</definedName>
    <definedName name="Im_Un">#REF!</definedName>
    <definedName name="Imp">#REF!</definedName>
    <definedName name="impacto">#REF!</definedName>
    <definedName name="ImpdosporMilCostos">#REF!</definedName>
    <definedName name="Impdosxmil">#REF!</definedName>
    <definedName name="IMPER">#REF!</definedName>
    <definedName name="ImpPolizasConsultoria">#REF!</definedName>
    <definedName name="ImpPolizasObra">#REF!</definedName>
    <definedName name="IMPRE">#REF!</definedName>
    <definedName name="IMPRESSION">#REF!</definedName>
    <definedName name="Imprev" localSheetId="25">#REF!</definedName>
    <definedName name="Imprev">#REF!</definedName>
    <definedName name="IMPREVISTOS">#REF!</definedName>
    <definedName name="Imprevistos_mmto_año1">#REF!</definedName>
    <definedName name="imprimir">#REF!</definedName>
    <definedName name="Imprimir_área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NC">#REF!</definedName>
    <definedName name="Incomepb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ustaciones">#REF!</definedName>
    <definedName name="IND_GEN_EQUIP">#REF!</definedName>
    <definedName name="IND_GEN_M.O.">#REF!</definedName>
    <definedName name="IND_GEN_MAT">#REF!</definedName>
    <definedName name="INDI">#REF!</definedName>
    <definedName name="indicador">#REF!</definedName>
    <definedName name="INDICE">#REF!</definedName>
    <definedName name="INDICEPRECIOSCONSUMIDOR">#REF!</definedName>
    <definedName name="INDIE">#REF!</definedName>
    <definedName name="INDIREC">#REF!</definedName>
    <definedName name="INDJA1">#REF!</definedName>
    <definedName name="induccion">#REF!</definedName>
    <definedName name="inf">#REF!</definedName>
    <definedName name="INFF">#REF!</definedName>
    <definedName name="INFG">#REF!</definedName>
    <definedName name="infi">#REF!</definedName>
    <definedName name="INFORME">#REF!</definedName>
    <definedName name="Informe_semanal">#REF!</definedName>
    <definedName name="Ing">#REF!</definedName>
    <definedName name="Ing_Amb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IA1" hidden="1">#REF!</definedName>
    <definedName name="INGENIERIA11" hidden="1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les" localSheetId="14">#REF!,#REF!,#REF!,#REF!</definedName>
    <definedName name="iniciales" localSheetId="19">#REF!,#REF!,#REF!,#REF!</definedName>
    <definedName name="iniciales" localSheetId="20">#REF!,#REF!,#REF!,#REF!</definedName>
    <definedName name="iniciales" localSheetId="33">#REF!,#REF!,#REF!,#REF!</definedName>
    <definedName name="iniciales" localSheetId="34">#REF!,#REF!,#REF!,#REF!</definedName>
    <definedName name="iniciales">#REF!,#REF!,#REF!,#REF!</definedName>
    <definedName name="Inicio">#REF!</definedName>
    <definedName name="INICIOPPTO">#REF!</definedName>
    <definedName name="InitFleet">#REF!</definedName>
    <definedName name="InitPurch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t_Hidrosanitarias" comment="10_Hs">#REF!</definedName>
    <definedName name="Instalacion">#REF!</definedName>
    <definedName name="Instalación_TM_incluye15Breake">#REF!</definedName>
    <definedName name="INSTALACIONES_HIDRAULICAS">#REF!</definedName>
    <definedName name="instalaciontuberia3">#REF!</definedName>
    <definedName name="institucional">#REF!,#REF!,#REF!,#REF!,#REF!,#REF!,#REF!,#REF!,#REF!,#REF!,#REF!,#REF!,#REF!</definedName>
    <definedName name="INSU">#REF!</definedName>
    <definedName name="INSUBANCO">#REF!</definedName>
    <definedName name="INSUMO">#REF!</definedName>
    <definedName name="INSUMOS">#REF!</definedName>
    <definedName name="Insumos_auxiliares">#REF!</definedName>
    <definedName name="Insumos_basicos">#REF!</definedName>
    <definedName name="Insumos_D18">#REF!</definedName>
    <definedName name="Insumos_Par17">#REF!</definedName>
    <definedName name="InsumosAT">#REF!</definedName>
    <definedName name="INSUMOSTOTAL">#REF!</definedName>
    <definedName name="InsuranceRate">#REF!</definedName>
    <definedName name="int">#REF!</definedName>
    <definedName name="InTap">#REF!</definedName>
    <definedName name="intCosteoMmto">#REF!</definedName>
    <definedName name="intDiasPagoFactura">#REF!</definedName>
    <definedName name="intensidad">#REF!</definedName>
    <definedName name="INTER">#REF!</definedName>
    <definedName name="Intercambiadores">#REF!</definedName>
    <definedName name="Interest_Rate">#REF!</definedName>
    <definedName name="InterestRate">#REF!</definedName>
    <definedName name="INTERMEDIA_I">#REF!</definedName>
    <definedName name="Interventor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">#REF!</definedName>
    <definedName name="INVERSION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PC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>#REF!</definedName>
    <definedName name="IREM13.4">#REF!</definedName>
    <definedName name="IRMA">#REF!</definedName>
    <definedName name="irng" hidden="1">#REF!</definedName>
    <definedName name="irrigador">#REF!</definedName>
    <definedName name="IsColHidden">FALSE</definedName>
    <definedName name="IsLTMColHidden">FALSE</definedName>
    <definedName name="Iss">#REF!</definedName>
    <definedName name="issafp">#REF!</definedName>
    <definedName name="isscs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sseps">#REF!</definedName>
    <definedName name="it.">#REF!</definedName>
    <definedName name="ITAGUI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00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#REF!</definedName>
    <definedName name="Ítems">#REF!</definedName>
    <definedName name="ITEMS2">#REF!</definedName>
    <definedName name="ITEMS3">#REF!</definedName>
    <definedName name="ITEMSRESUMEN">#REF!</definedName>
    <definedName name="ITEN_2_FILTRO">#REF!</definedName>
    <definedName name="ITEN320">#REF!</definedName>
    <definedName name="ITENM_DOMIC">#REF!</definedName>
    <definedName name="IUI" localSheetId="14">{"TAB1",#N/A,TRUE,"GENERAL";"TAB2",#N/A,TRUE,"GENERAL";"TAB3",#N/A,TRUE,"GENERAL";"TAB4",#N/A,TRUE,"GENERAL";"TAB5",#N/A,TRUE,"GENERAL"}</definedName>
    <definedName name="IUI" localSheetId="19">{"TAB1",#N/A,TRUE,"GENERAL";"TAB2",#N/A,TRUE,"GENERAL";"TAB3",#N/A,TRUE,"GENERAL";"TAB4",#N/A,TRUE,"GENERAL";"TAB5",#N/A,TRUE,"GENERAL"}</definedName>
    <definedName name="IUI" localSheetId="20">{"TAB1",#N/A,TRUE,"GENERAL";"TAB2",#N/A,TRUE,"GENERAL";"TAB3",#N/A,TRUE,"GENERAL";"TAB4",#N/A,TRUE,"GENERAL";"TAB5",#N/A,TRUE,"GENERAL"}</definedName>
    <definedName name="IUI" localSheetId="25">{"TAB1",#N/A,TRUE,"GENERAL";"TAB2",#N/A,TRUE,"GENERAL";"TAB3",#N/A,TRUE,"GENERAL";"TAB4",#N/A,TRUE,"GENERAL";"TAB5",#N/A,TRUE,"GENERAL"}</definedName>
    <definedName name="IUI" localSheetId="33">{"TAB1",#N/A,TRUE,"GENERAL";"TAB2",#N/A,TRUE,"GENERAL";"TAB3",#N/A,TRUE,"GENERAL";"TAB4",#N/A,TRUE,"GENERAL";"TAB5",#N/A,TRUE,"GENERAL"}</definedName>
    <definedName name="IUI" localSheetId="34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name="iuit7" localSheetId="14">{"TAB1",#N/A,TRUE,"GENERAL";"TAB2",#N/A,TRUE,"GENERAL";"TAB3",#N/A,TRUE,"GENERAL";"TAB4",#N/A,TRUE,"GENERAL";"TAB5",#N/A,TRUE,"GENERAL"}</definedName>
    <definedName name="iuit7" localSheetId="19">{"TAB1",#N/A,TRUE,"GENERAL";"TAB2",#N/A,TRUE,"GENERAL";"TAB3",#N/A,TRUE,"GENERAL";"TAB4",#N/A,TRUE,"GENERAL";"TAB5",#N/A,TRUE,"GENERAL"}</definedName>
    <definedName name="iuit7" localSheetId="20">{"TAB1",#N/A,TRUE,"GENERAL";"TAB2",#N/A,TRUE,"GENERAL";"TAB3",#N/A,TRUE,"GENERAL";"TAB4",#N/A,TRUE,"GENERAL";"TAB5",#N/A,TRUE,"GENERAL"}</definedName>
    <definedName name="iuit7" localSheetId="25">{"TAB1",#N/A,TRUE,"GENERAL";"TAB2",#N/A,TRUE,"GENERAL";"TAB3",#N/A,TRUE,"GENERAL";"TAB4",#N/A,TRUE,"GENERAL";"TAB5",#N/A,TRUE,"GENERAL"}</definedName>
    <definedName name="iuit7" localSheetId="33">{"TAB1",#N/A,TRUE,"GENERAL";"TAB2",#N/A,TRUE,"GENERAL";"TAB3",#N/A,TRUE,"GENERAL";"TAB4",#N/A,TRUE,"GENERAL";"TAB5",#N/A,TRUE,"GENERAL"}</definedName>
    <definedName name="iuit7" localSheetId="34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 localSheetId="14">{"via1",#N/A,TRUE,"general";"via2",#N/A,TRUE,"general";"via3",#N/A,TRUE,"general"}</definedName>
    <definedName name="iul" localSheetId="19">{"via1",#N/A,TRUE,"general";"via2",#N/A,TRUE,"general";"via3",#N/A,TRUE,"general"}</definedName>
    <definedName name="iul" localSheetId="20">{"via1",#N/A,TRUE,"general";"via2",#N/A,TRUE,"general";"via3",#N/A,TRUE,"general"}</definedName>
    <definedName name="iul" localSheetId="25">{"via1",#N/A,TRUE,"general";"via2",#N/A,TRUE,"general";"via3",#N/A,TRUE,"general"}</definedName>
    <definedName name="iul" localSheetId="33">{"via1",#N/A,TRUE,"general";"via2",#N/A,TRUE,"general";"via3",#N/A,TRUE,"general"}</definedName>
    <definedName name="iul" localSheetId="34">{"via1",#N/A,TRUE,"general";"via2",#N/A,TRUE,"general";"via3",#N/A,TRUE,"general"}</definedName>
    <definedName name="iul">{"via1",#N/A,TRUE,"general";"via2",#N/A,TRUE,"general";"via3",#N/A,TRUE,"general"}</definedName>
    <definedName name="iuouio" localSheetId="14">{"via1",#N/A,TRUE,"general";"via2",#N/A,TRUE,"general";"via3",#N/A,TRUE,"general"}</definedName>
    <definedName name="iuouio" localSheetId="19">{"via1",#N/A,TRUE,"general";"via2",#N/A,TRUE,"general";"via3",#N/A,TRUE,"general"}</definedName>
    <definedName name="iuouio" localSheetId="20">{"via1",#N/A,TRUE,"general";"via2",#N/A,TRUE,"general";"via3",#N/A,TRUE,"general"}</definedName>
    <definedName name="iuouio" localSheetId="25">{"via1",#N/A,TRUE,"general";"via2",#N/A,TRUE,"general";"via3",#N/A,TRUE,"general"}</definedName>
    <definedName name="iuouio" localSheetId="33">{"via1",#N/A,TRUE,"general";"via2",#N/A,TRUE,"general";"via3",#N/A,TRUE,"general"}</definedName>
    <definedName name="iuouio" localSheetId="34">{"via1",#N/A,TRUE,"general";"via2",#N/A,TRUE,"general";"via3",#N/A,TRUE,"general"}</definedName>
    <definedName name="iuouio">{"via1",#N/A,TRUE,"general";"via2",#N/A,TRUE,"general";"via3",#N/A,TRUE,"general"}</definedName>
    <definedName name="iuyi9" localSheetId="14">{"TAB1",#N/A,TRUE,"GENERAL";"TAB2",#N/A,TRUE,"GENERAL";"TAB3",#N/A,TRUE,"GENERAL";"TAB4",#N/A,TRUE,"GENERAL";"TAB5",#N/A,TRUE,"GENERAL"}</definedName>
    <definedName name="iuyi9" localSheetId="19">{"TAB1",#N/A,TRUE,"GENERAL";"TAB2",#N/A,TRUE,"GENERAL";"TAB3",#N/A,TRUE,"GENERAL";"TAB4",#N/A,TRUE,"GENERAL";"TAB5",#N/A,TRUE,"GENERAL"}</definedName>
    <definedName name="iuyi9" localSheetId="20">{"TAB1",#N/A,TRUE,"GENERAL";"TAB2",#N/A,TRUE,"GENERAL";"TAB3",#N/A,TRUE,"GENERAL";"TAB4",#N/A,TRUE,"GENERAL";"TAB5",#N/A,TRUE,"GENERAL"}</definedName>
    <definedName name="iuyi9" localSheetId="25">{"TAB1",#N/A,TRUE,"GENERAL";"TAB2",#N/A,TRUE,"GENERAL";"TAB3",#N/A,TRUE,"GENERAL";"TAB4",#N/A,TRUE,"GENERAL";"TAB5",#N/A,TRUE,"GENERAL"}</definedName>
    <definedName name="iuyi9" localSheetId="33">{"TAB1",#N/A,TRUE,"GENERAL";"TAB2",#N/A,TRUE,"GENERAL";"TAB3",#N/A,TRUE,"GENERAL";"TAB4",#N/A,TRUE,"GENERAL";"TAB5",#N/A,TRUE,"GENERAL"}</definedName>
    <definedName name="iuyi9" localSheetId="34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obreUtilidad">#REF!</definedName>
    <definedName name="IvaSUtl">#REF!</definedName>
    <definedName name="iwjer">#REF!</definedName>
    <definedName name="iyuiuyi" localSheetId="14">{"via1",#N/A,TRUE,"general";"via2",#N/A,TRUE,"general";"via3",#N/A,TRUE,"general"}</definedName>
    <definedName name="iyuiuyi" localSheetId="19">{"via1",#N/A,TRUE,"general";"via2",#N/A,TRUE,"general";"via3",#N/A,TRUE,"general"}</definedName>
    <definedName name="iyuiuyi" localSheetId="20">{"via1",#N/A,TRUE,"general";"via2",#N/A,TRUE,"general";"via3",#N/A,TRUE,"general"}</definedName>
    <definedName name="iyuiuyi" localSheetId="25">{"via1",#N/A,TRUE,"general";"via2",#N/A,TRUE,"general";"via3",#N/A,TRUE,"general"}</definedName>
    <definedName name="iyuiuyi" localSheetId="33">{"via1",#N/A,TRUE,"general";"via2",#N/A,TRUE,"general";"via3",#N/A,TRUE,"general"}</definedName>
    <definedName name="iyuiuyi" localSheetId="34">{"via1",#N/A,TRUE,"general";"via2",#N/A,TRUE,"general";"via3",#N/A,TRUE,"general"}</definedName>
    <definedName name="iyuiuyi">{"via1",#N/A,TRUE,"general";"via2",#N/A,TRUE,"general";"via3",#N/A,TRUE,"general"}</definedName>
    <definedName name="IZQ">#REF!</definedName>
    <definedName name="j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h" localSheetId="14">{"TAB1",#N/A,TRUE,"GENERAL";"TAB2",#N/A,TRUE,"GENERAL";"TAB3",#N/A,TRUE,"GENERAL";"TAB4",#N/A,TRUE,"GENERAL";"TAB5",#N/A,TRUE,"GENERAL"}</definedName>
    <definedName name="jdh" localSheetId="19">{"TAB1",#N/A,TRUE,"GENERAL";"TAB2",#N/A,TRUE,"GENERAL";"TAB3",#N/A,TRUE,"GENERAL";"TAB4",#N/A,TRUE,"GENERAL";"TAB5",#N/A,TRUE,"GENERAL"}</definedName>
    <definedName name="jdh" localSheetId="20">{"TAB1",#N/A,TRUE,"GENERAL";"TAB2",#N/A,TRUE,"GENERAL";"TAB3",#N/A,TRUE,"GENERAL";"TAB4",#N/A,TRUE,"GENERAL";"TAB5",#N/A,TRUE,"GENERAL"}</definedName>
    <definedName name="jdh" localSheetId="25">{"TAB1",#N/A,TRUE,"GENERAL";"TAB2",#N/A,TRUE,"GENERAL";"TAB3",#N/A,TRUE,"GENERAL";"TAB4",#N/A,TRUE,"GENERAL";"TAB5",#N/A,TRUE,"GENERAL"}</definedName>
    <definedName name="jdh" localSheetId="33">{"TAB1",#N/A,TRUE,"GENERAL";"TAB2",#N/A,TRUE,"GENERAL";"TAB3",#N/A,TRUE,"GENERAL";"TAB4",#N/A,TRUE,"GENERAL";"TAB5",#N/A,TRUE,"GENERAL"}</definedName>
    <definedName name="jdh" localSheetId="34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name="Je">#REF!</definedName>
    <definedName name="JEFEINM">#REF!</definedName>
    <definedName name="jeytj" localSheetId="14">{"TAB1",#N/A,TRUE,"GENERAL";"TAB2",#N/A,TRUE,"GENERAL";"TAB3",#N/A,TRUE,"GENERAL";"TAB4",#N/A,TRUE,"GENERAL";"TAB5",#N/A,TRUE,"GENERAL"}</definedName>
    <definedName name="jeytj" localSheetId="19">{"TAB1",#N/A,TRUE,"GENERAL";"TAB2",#N/A,TRUE,"GENERAL";"TAB3",#N/A,TRUE,"GENERAL";"TAB4",#N/A,TRUE,"GENERAL";"TAB5",#N/A,TRUE,"GENERAL"}</definedName>
    <definedName name="jeytj" localSheetId="20">{"TAB1",#N/A,TRUE,"GENERAL";"TAB2",#N/A,TRUE,"GENERAL";"TAB3",#N/A,TRUE,"GENERAL";"TAB4",#N/A,TRUE,"GENERAL";"TAB5",#N/A,TRUE,"GENERAL"}</definedName>
    <definedName name="jeytj" localSheetId="25">{"TAB1",#N/A,TRUE,"GENERAL";"TAB2",#N/A,TRUE,"GENERAL";"TAB3",#N/A,TRUE,"GENERAL";"TAB4",#N/A,TRUE,"GENERAL";"TAB5",#N/A,TRUE,"GENERAL"}</definedName>
    <definedName name="jeytj" localSheetId="33">{"TAB1",#N/A,TRUE,"GENERAL";"TAB2",#N/A,TRUE,"GENERAL";"TAB3",#N/A,TRUE,"GENERAL";"TAB4",#N/A,TRUE,"GENERAL";"TAB5",#N/A,TRUE,"GENERAL"}</definedName>
    <definedName name="jeytj" localSheetId="34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localSheetId="14">{"TAB1",#N/A,TRUE,"GENERAL";"TAB2",#N/A,TRUE,"GENERAL";"TAB3",#N/A,TRUE,"GENERAL";"TAB4",#N/A,TRUE,"GENERAL";"TAB5",#N/A,TRUE,"GENERAL"}</definedName>
    <definedName name="jfhjfrt" localSheetId="19">{"TAB1",#N/A,TRUE,"GENERAL";"TAB2",#N/A,TRUE,"GENERAL";"TAB3",#N/A,TRUE,"GENERAL";"TAB4",#N/A,TRUE,"GENERAL";"TAB5",#N/A,TRUE,"GENERAL"}</definedName>
    <definedName name="jfhjfrt" localSheetId="20">{"TAB1",#N/A,TRUE,"GENERAL";"TAB2",#N/A,TRUE,"GENERAL";"TAB3",#N/A,TRUE,"GENERAL";"TAB4",#N/A,TRUE,"GENERAL";"TAB5",#N/A,TRUE,"GENERAL"}</definedName>
    <definedName name="jfhjfrt" localSheetId="25">{"TAB1",#N/A,TRUE,"GENERAL";"TAB2",#N/A,TRUE,"GENERAL";"TAB3",#N/A,TRUE,"GENERAL";"TAB4",#N/A,TRUE,"GENERAL";"TAB5",#N/A,TRUE,"GENERAL"}</definedName>
    <definedName name="jfhjfrt" localSheetId="33">{"TAB1",#N/A,TRUE,"GENERAL";"TAB2",#N/A,TRUE,"GENERAL";"TAB3",#N/A,TRUE,"GENERAL";"TAB4",#N/A,TRUE,"GENERAL";"TAB5",#N/A,TRUE,"GENERAL"}</definedName>
    <definedName name="jfhjfrt" localSheetId="34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 localSheetId="14">{"via1",#N/A,TRUE,"general";"via2",#N/A,TRUE,"general";"via3",#N/A,TRUE,"general"}</definedName>
    <definedName name="jgfj" localSheetId="19">{"via1",#N/A,TRUE,"general";"via2",#N/A,TRUE,"general";"via3",#N/A,TRUE,"general"}</definedName>
    <definedName name="jgfj" localSheetId="20">{"via1",#N/A,TRUE,"general";"via2",#N/A,TRUE,"general";"via3",#N/A,TRUE,"general"}</definedName>
    <definedName name="jgfj" localSheetId="25">{"via1",#N/A,TRUE,"general";"via2",#N/A,TRUE,"general";"via3",#N/A,TRUE,"general"}</definedName>
    <definedName name="jgfj" localSheetId="33">{"via1",#N/A,TRUE,"general";"via2",#N/A,TRUE,"general";"via3",#N/A,TRUE,"general"}</definedName>
    <definedName name="jgfj" localSheetId="34">{"via1",#N/A,TRUE,"general";"via2",#N/A,TRUE,"general";"via3",#N/A,TRUE,"general"}</definedName>
    <definedName name="jgfj">{"via1",#N/A,TRUE,"general";"via2",#N/A,TRUE,"general";"via3",#N/A,TRUE,"general"}</definedName>
    <definedName name="jghj" localSheetId="14">{"TAB1",#N/A,TRUE,"GENERAL";"TAB2",#N/A,TRUE,"GENERAL";"TAB3",#N/A,TRUE,"GENERAL";"TAB4",#N/A,TRUE,"GENERAL";"TAB5",#N/A,TRUE,"GENERAL"}</definedName>
    <definedName name="jghj" localSheetId="19">{"TAB1",#N/A,TRUE,"GENERAL";"TAB2",#N/A,TRUE,"GENERAL";"TAB3",#N/A,TRUE,"GENERAL";"TAB4",#N/A,TRUE,"GENERAL";"TAB5",#N/A,TRUE,"GENERAL"}</definedName>
    <definedName name="jghj" localSheetId="20">{"TAB1",#N/A,TRUE,"GENERAL";"TAB2",#N/A,TRUE,"GENERAL";"TAB3",#N/A,TRUE,"GENERAL";"TAB4",#N/A,TRUE,"GENERAL";"TAB5",#N/A,TRUE,"GENERAL"}</definedName>
    <definedName name="jghj" localSheetId="25">{"TAB1",#N/A,TRUE,"GENERAL";"TAB2",#N/A,TRUE,"GENERAL";"TAB3",#N/A,TRUE,"GENERAL";"TAB4",#N/A,TRUE,"GENERAL";"TAB5",#N/A,TRUE,"GENERAL"}</definedName>
    <definedName name="jghj" localSheetId="33">{"TAB1",#N/A,TRUE,"GENERAL";"TAB2",#N/A,TRUE,"GENERAL";"TAB3",#N/A,TRUE,"GENERAL";"TAB4",#N/A,TRUE,"GENERAL";"TAB5",#N/A,TRUE,"GENERAL"}</definedName>
    <definedName name="jghj" localSheetId="34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name="jgj" localSheetId="14">{"TAB1",#N/A,TRUE,"GENERAL";"TAB2",#N/A,TRUE,"GENERAL";"TAB3",#N/A,TRUE,"GENERAL";"TAB4",#N/A,TRUE,"GENERAL";"TAB5",#N/A,TRUE,"GENERAL"}</definedName>
    <definedName name="jgj" localSheetId="19">{"TAB1",#N/A,TRUE,"GENERAL";"TAB2",#N/A,TRUE,"GENERAL";"TAB3",#N/A,TRUE,"GENERAL";"TAB4",#N/A,TRUE,"GENERAL";"TAB5",#N/A,TRUE,"GENERAL"}</definedName>
    <definedName name="jgj" localSheetId="20">{"TAB1",#N/A,TRUE,"GENERAL";"TAB2",#N/A,TRUE,"GENERAL";"TAB3",#N/A,TRUE,"GENERAL";"TAB4",#N/A,TRUE,"GENERAL";"TAB5",#N/A,TRUE,"GENERAL"}</definedName>
    <definedName name="jgj" localSheetId="25">{"TAB1",#N/A,TRUE,"GENERAL";"TAB2",#N/A,TRUE,"GENERAL";"TAB3",#N/A,TRUE,"GENERAL";"TAB4",#N/A,TRUE,"GENERAL";"TAB5",#N/A,TRUE,"GENERAL"}</definedName>
    <definedName name="jgj" localSheetId="33">{"TAB1",#N/A,TRUE,"GENERAL";"TAB2",#N/A,TRUE,"GENERAL";"TAB3",#N/A,TRUE,"GENERAL";"TAB4",#N/A,TRUE,"GENERAL";"TAB5",#N/A,TRUE,"GENERAL"}</definedName>
    <definedName name="jgj" localSheetId="34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GJG">#REF!</definedName>
    <definedName name="JGKGF">#REF!</definedName>
    <definedName name="jh">#REF!</definedName>
    <definedName name="jhg" localSheetId="14">{"TAB1",#N/A,TRUE,"GENERAL";"TAB2",#N/A,TRUE,"GENERAL";"TAB3",#N/A,TRUE,"GENERAL";"TAB4",#N/A,TRUE,"GENERAL";"TAB5",#N/A,TRUE,"GENERAL"}</definedName>
    <definedName name="jhg" localSheetId="19">{"TAB1",#N/A,TRUE,"GENERAL";"TAB2",#N/A,TRUE,"GENERAL";"TAB3",#N/A,TRUE,"GENERAL";"TAB4",#N/A,TRUE,"GENERAL";"TAB5",#N/A,TRUE,"GENERAL"}</definedName>
    <definedName name="jhg" localSheetId="20">{"TAB1",#N/A,TRUE,"GENERAL";"TAB2",#N/A,TRUE,"GENERAL";"TAB3",#N/A,TRUE,"GENERAL";"TAB4",#N/A,TRUE,"GENERAL";"TAB5",#N/A,TRUE,"GENERAL"}</definedName>
    <definedName name="jhg" localSheetId="25">{"TAB1",#N/A,TRUE,"GENERAL";"TAB2",#N/A,TRUE,"GENERAL";"TAB3",#N/A,TRUE,"GENERAL";"TAB4",#N/A,TRUE,"GENERAL";"TAB5",#N/A,TRUE,"GENERAL"}</definedName>
    <definedName name="jhg" localSheetId="33">{"TAB1",#N/A,TRUE,"GENERAL";"TAB2",#N/A,TRUE,"GENERAL";"TAB3",#N/A,TRUE,"GENERAL";"TAB4",#N/A,TRUE,"GENERAL";"TAB5",#N/A,TRUE,"GENERAL"}</definedName>
    <definedName name="jhg" localSheetId="34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H">#REF!</definedName>
    <definedName name="jhjyj" localSheetId="14">{"via1",#N/A,TRUE,"general";"via2",#N/A,TRUE,"general";"via3",#N/A,TRUE,"general"}</definedName>
    <definedName name="jhjyj" localSheetId="19">{"via1",#N/A,TRUE,"general";"via2",#N/A,TRUE,"general";"via3",#N/A,TRUE,"general"}</definedName>
    <definedName name="jhjyj" localSheetId="20">{"via1",#N/A,TRUE,"general";"via2",#N/A,TRUE,"general";"via3",#N/A,TRUE,"general"}</definedName>
    <definedName name="jhjyj" localSheetId="25">{"via1",#N/A,TRUE,"general";"via2",#N/A,TRUE,"general";"via3",#N/A,TRUE,"general"}</definedName>
    <definedName name="jhjyj" localSheetId="33">{"via1",#N/A,TRUE,"general";"via2",#N/A,TRUE,"general";"via3",#N/A,TRUE,"general"}</definedName>
    <definedName name="jhjyj" localSheetId="34">{"via1",#N/A,TRUE,"general";"via2",#N/A,TRUE,"general";"via3",#N/A,TRUE,"general"}</definedName>
    <definedName name="jhjyj">{"via1",#N/A,TRUE,"general";"via2",#N/A,TRUE,"general";"via3",#N/A,TRUE,"general"}</definedName>
    <definedName name="JHK" localSheetId="14">{"TAB1",#N/A,TRUE,"GENERAL";"TAB2",#N/A,TRUE,"GENERAL";"TAB3",#N/A,TRUE,"GENERAL";"TAB4",#N/A,TRUE,"GENERAL";"TAB5",#N/A,TRUE,"GENERAL"}</definedName>
    <definedName name="JHK" localSheetId="19">{"TAB1",#N/A,TRUE,"GENERAL";"TAB2",#N/A,TRUE,"GENERAL";"TAB3",#N/A,TRUE,"GENERAL";"TAB4",#N/A,TRUE,"GENERAL";"TAB5",#N/A,TRUE,"GENERAL"}</definedName>
    <definedName name="JHK" localSheetId="20">{"TAB1",#N/A,TRUE,"GENERAL";"TAB2",#N/A,TRUE,"GENERAL";"TAB3",#N/A,TRUE,"GENERAL";"TAB4",#N/A,TRUE,"GENERAL";"TAB5",#N/A,TRUE,"GENERAL"}</definedName>
    <definedName name="JHK" localSheetId="25">{"TAB1",#N/A,TRUE,"GENERAL";"TAB2",#N/A,TRUE,"GENERAL";"TAB3",#N/A,TRUE,"GENERAL";"TAB4",#N/A,TRUE,"GENERAL";"TAB5",#N/A,TRUE,"GENERAL"}</definedName>
    <definedName name="JHK" localSheetId="33">{"TAB1",#N/A,TRUE,"GENERAL";"TAB2",#N/A,TRUE,"GENERAL";"TAB3",#N/A,TRUE,"GENERAL";"TAB4",#N/A,TRUE,"GENERAL";"TAB5",#N/A,TRUE,"GENERAL"}</definedName>
    <definedName name="JHK" localSheetId="34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name="jhkgjkvf" localSheetId="14">{"TAB1",#N/A,TRUE,"GENERAL";"TAB2",#N/A,TRUE,"GENERAL";"TAB3",#N/A,TRUE,"GENERAL";"TAB4",#N/A,TRUE,"GENERAL";"TAB5",#N/A,TRUE,"GENERAL"}</definedName>
    <definedName name="jhkgjkvf" localSheetId="19">{"TAB1",#N/A,TRUE,"GENERAL";"TAB2",#N/A,TRUE,"GENERAL";"TAB3",#N/A,TRUE,"GENERAL";"TAB4",#N/A,TRUE,"GENERAL";"TAB5",#N/A,TRUE,"GENERAL"}</definedName>
    <definedName name="jhkgjkvf" localSheetId="20">{"TAB1",#N/A,TRUE,"GENERAL";"TAB2",#N/A,TRUE,"GENERAL";"TAB3",#N/A,TRUE,"GENERAL";"TAB4",#N/A,TRUE,"GENERAL";"TAB5",#N/A,TRUE,"GENERAL"}</definedName>
    <definedName name="jhkgjkvf" localSheetId="25">{"TAB1",#N/A,TRUE,"GENERAL";"TAB2",#N/A,TRUE,"GENERAL";"TAB3",#N/A,TRUE,"GENERAL";"TAB4",#N/A,TRUE,"GENERAL";"TAB5",#N/A,TRUE,"GENERAL"}</definedName>
    <definedName name="jhkgjkvf" localSheetId="33">{"TAB1",#N/A,TRUE,"GENERAL";"TAB2",#N/A,TRUE,"GENERAL";"TAB3",#N/A,TRUE,"GENERAL";"TAB4",#N/A,TRUE,"GENERAL";"TAB5",#N/A,TRUE,"GENERAL"}</definedName>
    <definedName name="jhkgjkvf" localSheetId="34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#REF!</definedName>
    <definedName name="jjfq" localSheetId="14">{"via1",#N/A,TRUE,"general";"via2",#N/A,TRUE,"general";"via3",#N/A,TRUE,"general"}</definedName>
    <definedName name="jjfq" localSheetId="19">{"via1",#N/A,TRUE,"general";"via2",#N/A,TRUE,"general";"via3",#N/A,TRUE,"general"}</definedName>
    <definedName name="jjfq" localSheetId="20">{"via1",#N/A,TRUE,"general";"via2",#N/A,TRUE,"general";"via3",#N/A,TRUE,"general"}</definedName>
    <definedName name="jjfq" localSheetId="25">{"via1",#N/A,TRUE,"general";"via2",#N/A,TRUE,"general";"via3",#N/A,TRUE,"general"}</definedName>
    <definedName name="jjfq" localSheetId="33">{"via1",#N/A,TRUE,"general";"via2",#N/A,TRUE,"general";"via3",#N/A,TRUE,"general"}</definedName>
    <definedName name="jjfq" localSheetId="34">{"via1",#N/A,TRUE,"general";"via2",#N/A,TRUE,"general";"via3",#N/A,TRUE,"general"}</definedName>
    <definedName name="jjfq">{"via1",#N/A,TRUE,"general";"via2",#N/A,TRUE,"general";"via3",#N/A,TRUE,"general"}</definedName>
    <definedName name="jjj">#REF!</definedName>
    <definedName name="jjjhjddfg" localSheetId="14">{"via1",#N/A,TRUE,"general";"via2",#N/A,TRUE,"general";"via3",#N/A,TRUE,"general"}</definedName>
    <definedName name="jjjhjddfg" localSheetId="19">{"via1",#N/A,TRUE,"general";"via2",#N/A,TRUE,"general";"via3",#N/A,TRUE,"general"}</definedName>
    <definedName name="jjjhjddfg" localSheetId="20">{"via1",#N/A,TRUE,"general";"via2",#N/A,TRUE,"general";"via3",#N/A,TRUE,"general"}</definedName>
    <definedName name="jjjhjddfg" localSheetId="25">{"via1",#N/A,TRUE,"general";"via2",#N/A,TRUE,"general";"via3",#N/A,TRUE,"general"}</definedName>
    <definedName name="jjjhjddfg" localSheetId="33">{"via1",#N/A,TRUE,"general";"via2",#N/A,TRUE,"general";"via3",#N/A,TRUE,"general"}</definedName>
    <definedName name="jjjhjddfg" localSheetId="34">{"via1",#N/A,TRUE,"general";"via2",#N/A,TRUE,"general";"via3",#N/A,TRUE,"general"}</definedName>
    <definedName name="jjjhjddfg">{"via1",#N/A,TRUE,"general";"via2",#N/A,TRUE,"general";"via3",#N/A,TRUE,"general"}</definedName>
    <definedName name="JJJJ">#REF!</definedName>
    <definedName name="JJJJJ">#REF!</definedName>
    <definedName name="jjjjjjjjjjjjjjj">#REF!</definedName>
    <definedName name="jjjjju" localSheetId="14">{"via1",#N/A,TRUE,"general";"via2",#N/A,TRUE,"general";"via3",#N/A,TRUE,"general"}</definedName>
    <definedName name="jjjjju" localSheetId="19">{"via1",#N/A,TRUE,"general";"via2",#N/A,TRUE,"general";"via3",#N/A,TRUE,"general"}</definedName>
    <definedName name="jjjjju" localSheetId="20">{"via1",#N/A,TRUE,"general";"via2",#N/A,TRUE,"general";"via3",#N/A,TRUE,"general"}</definedName>
    <definedName name="jjjjju" localSheetId="25">{"via1",#N/A,TRUE,"general";"via2",#N/A,TRUE,"general";"via3",#N/A,TRUE,"general"}</definedName>
    <definedName name="jjjjju" localSheetId="33">{"via1",#N/A,TRUE,"general";"via2",#N/A,TRUE,"general";"via3",#N/A,TRUE,"general"}</definedName>
    <definedName name="jjjjju" localSheetId="34">{"via1",#N/A,TRUE,"general";"via2",#N/A,TRUE,"general";"via3",#N/A,TRUE,"general"}</definedName>
    <definedName name="jjjjju">{"via1",#N/A,TRUE,"general";"via2",#N/A,TRUE,"general";"via3",#N/A,TRUE,"general"}</definedName>
    <definedName name="jjujujty" localSheetId="14">{"TAB1",#N/A,TRUE,"GENERAL";"TAB2",#N/A,TRUE,"GENERAL";"TAB3",#N/A,TRUE,"GENERAL";"TAB4",#N/A,TRUE,"GENERAL";"TAB5",#N/A,TRUE,"GENERAL"}</definedName>
    <definedName name="jjujujty" localSheetId="19">{"TAB1",#N/A,TRUE,"GENERAL";"TAB2",#N/A,TRUE,"GENERAL";"TAB3",#N/A,TRUE,"GENERAL";"TAB4",#N/A,TRUE,"GENERAL";"TAB5",#N/A,TRUE,"GENERAL"}</definedName>
    <definedName name="jjujujty" localSheetId="20">{"TAB1",#N/A,TRUE,"GENERAL";"TAB2",#N/A,TRUE,"GENERAL";"TAB3",#N/A,TRUE,"GENERAL";"TAB4",#N/A,TRUE,"GENERAL";"TAB5",#N/A,TRUE,"GENERAL"}</definedName>
    <definedName name="jjujujty" localSheetId="25">{"TAB1",#N/A,TRUE,"GENERAL";"TAB2",#N/A,TRUE,"GENERAL";"TAB3",#N/A,TRUE,"GENERAL";"TAB4",#N/A,TRUE,"GENERAL";"TAB5",#N/A,TRUE,"GENERAL"}</definedName>
    <definedName name="jjujujty" localSheetId="33">{"TAB1",#N/A,TRUE,"GENERAL";"TAB2",#N/A,TRUE,"GENERAL";"TAB3",#N/A,TRUE,"GENERAL";"TAB4",#N/A,TRUE,"GENERAL";"TAB5",#N/A,TRUE,"GENERAL"}</definedName>
    <definedName name="jjujujty" localSheetId="34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name="jjyjy" localSheetId="14">{"via1",#N/A,TRUE,"general";"via2",#N/A,TRUE,"general";"via3",#N/A,TRUE,"general"}</definedName>
    <definedName name="jjyjy" localSheetId="19">{"via1",#N/A,TRUE,"general";"via2",#N/A,TRUE,"general";"via3",#N/A,TRUE,"general"}</definedName>
    <definedName name="jjyjy" localSheetId="20">{"via1",#N/A,TRUE,"general";"via2",#N/A,TRUE,"general";"via3",#N/A,TRUE,"general"}</definedName>
    <definedName name="jjyjy" localSheetId="25">{"via1",#N/A,TRUE,"general";"via2",#N/A,TRUE,"general";"via3",#N/A,TRUE,"general"}</definedName>
    <definedName name="jjyjy" localSheetId="33">{"via1",#N/A,TRUE,"general";"via2",#N/A,TRUE,"general";"via3",#N/A,TRUE,"general"}</definedName>
    <definedName name="jjyjy" localSheetId="34">{"via1",#N/A,TRUE,"general";"via2",#N/A,TRUE,"general";"via3",#N/A,TRUE,"general"}</definedName>
    <definedName name="jjyjy">{"via1",#N/A,TRUE,"general";"via2",#N/A,TRUE,"general";"via3",#N/A,TRUE,"general"}</definedName>
    <definedName name="jk">#REF!</definedName>
    <definedName name="jkjh">#REF!</definedName>
    <definedName name="jkk" localSheetId="14">{"TAB1",#N/A,TRUE,"GENERAL";"TAB2",#N/A,TRUE,"GENERAL";"TAB3",#N/A,TRUE,"GENERAL";"TAB4",#N/A,TRUE,"GENERAL";"TAB5",#N/A,TRUE,"GENERAL"}</definedName>
    <definedName name="jkk" localSheetId="19">{"TAB1",#N/A,TRUE,"GENERAL";"TAB2",#N/A,TRUE,"GENERAL";"TAB3",#N/A,TRUE,"GENERAL";"TAB4",#N/A,TRUE,"GENERAL";"TAB5",#N/A,TRUE,"GENERAL"}</definedName>
    <definedName name="jkk" localSheetId="20">{"TAB1",#N/A,TRUE,"GENERAL";"TAB2",#N/A,TRUE,"GENERAL";"TAB3",#N/A,TRUE,"GENERAL";"TAB4",#N/A,TRUE,"GENERAL";"TAB5",#N/A,TRUE,"GENERAL"}</definedName>
    <definedName name="jkk" localSheetId="25">{"TAB1",#N/A,TRUE,"GENERAL";"TAB2",#N/A,TRUE,"GENERAL";"TAB3",#N/A,TRUE,"GENERAL";"TAB4",#N/A,TRUE,"GENERAL";"TAB5",#N/A,TRUE,"GENERAL"}</definedName>
    <definedName name="jkk" localSheetId="33">{"TAB1",#N/A,TRUE,"GENERAL";"TAB2",#N/A,TRUE,"GENERAL";"TAB3",#N/A,TRUE,"GENERAL";"TAB4",#N/A,TRUE,"GENERAL";"TAB5",#N/A,TRUE,"GENERAL"}</definedName>
    <definedName name="jkk" localSheetId="34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name="jkl" localSheetId="14">{"TAB1",#N/A,TRUE,"GENERAL";"TAB2",#N/A,TRUE,"GENERAL";"TAB3",#N/A,TRUE,"GENERAL";"TAB4",#N/A,TRUE,"GENERAL";"TAB5",#N/A,TRUE,"GENERAL"}</definedName>
    <definedName name="jkl" localSheetId="19">{"TAB1",#N/A,TRUE,"GENERAL";"TAB2",#N/A,TRUE,"GENERAL";"TAB3",#N/A,TRUE,"GENERAL";"TAB4",#N/A,TRUE,"GENERAL";"TAB5",#N/A,TRUE,"GENERAL"}</definedName>
    <definedName name="jkl" localSheetId="20">{"TAB1",#N/A,TRUE,"GENERAL";"TAB2",#N/A,TRUE,"GENERAL";"TAB3",#N/A,TRUE,"GENERAL";"TAB4",#N/A,TRUE,"GENERAL";"TAB5",#N/A,TRUE,"GENERAL"}</definedName>
    <definedName name="jkl" localSheetId="25">{"TAB1",#N/A,TRUE,"GENERAL";"TAB2",#N/A,TRUE,"GENERAL";"TAB3",#N/A,TRUE,"GENERAL";"TAB4",#N/A,TRUE,"GENERAL";"TAB5",#N/A,TRUE,"GENERAL"}</definedName>
    <definedName name="jkl" localSheetId="33">{"TAB1",#N/A,TRUE,"GENERAL";"TAB2",#N/A,TRUE,"GENERAL";"TAB3",#N/A,TRUE,"GENERAL";"TAB4",#N/A,TRUE,"GENERAL";"TAB5",#N/A,TRUE,"GENERAL"}</definedName>
    <definedName name="jkl" localSheetId="34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klj">#REF!</definedName>
    <definedName name="JKMJM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>#REF!</definedName>
    <definedName name="JORGE">#REF!</definedName>
    <definedName name="Jornal">#REF!</definedName>
    <definedName name="jose">#REF!</definedName>
    <definedName name="JPR">#REF!</definedName>
    <definedName name="JRYJ" localSheetId="14">{"via1",#N/A,TRUE,"general";"via2",#N/A,TRUE,"general";"via3",#N/A,TRUE,"general"}</definedName>
    <definedName name="JRYJ" localSheetId="19">{"via1",#N/A,TRUE,"general";"via2",#N/A,TRUE,"general";"via3",#N/A,TRUE,"general"}</definedName>
    <definedName name="JRYJ" localSheetId="20">{"via1",#N/A,TRUE,"general";"via2",#N/A,TRUE,"general";"via3",#N/A,TRUE,"general"}</definedName>
    <definedName name="JRYJ" localSheetId="25">{"via1",#N/A,TRUE,"general";"via2",#N/A,TRUE,"general";"via3",#N/A,TRUE,"general"}</definedName>
    <definedName name="JRYJ" localSheetId="33">{"via1",#N/A,TRUE,"general";"via2",#N/A,TRUE,"general";"via3",#N/A,TRUE,"general"}</definedName>
    <definedName name="JRYJ" localSheetId="34">{"via1",#N/A,TRUE,"general";"via2",#N/A,TRUE,"general";"via3",#N/A,TRUE,"general"}</definedName>
    <definedName name="JRYJ">{"via1",#N/A,TRUE,"general";"via2",#N/A,TRUE,"general";"via3",#N/A,TRUE,"general"}</definedName>
    <definedName name="jt">#REF!</definedName>
    <definedName name="jtyj" localSheetId="14">{"TAB1",#N/A,TRUE,"GENERAL";"TAB2",#N/A,TRUE,"GENERAL";"TAB3",#N/A,TRUE,"GENERAL";"TAB4",#N/A,TRUE,"GENERAL";"TAB5",#N/A,TRUE,"GENERAL"}</definedName>
    <definedName name="jtyj" localSheetId="19">{"TAB1",#N/A,TRUE,"GENERAL";"TAB2",#N/A,TRUE,"GENERAL";"TAB3",#N/A,TRUE,"GENERAL";"TAB4",#N/A,TRUE,"GENERAL";"TAB5",#N/A,TRUE,"GENERAL"}</definedName>
    <definedName name="jtyj" localSheetId="20">{"TAB1",#N/A,TRUE,"GENERAL";"TAB2",#N/A,TRUE,"GENERAL";"TAB3",#N/A,TRUE,"GENERAL";"TAB4",#N/A,TRUE,"GENERAL";"TAB5",#N/A,TRUE,"GENERAL"}</definedName>
    <definedName name="jtyj" localSheetId="25">{"TAB1",#N/A,TRUE,"GENERAL";"TAB2",#N/A,TRUE,"GENERAL";"TAB3",#N/A,TRUE,"GENERAL";"TAB4",#N/A,TRUE,"GENERAL";"TAB5",#N/A,TRUE,"GENERAL"}</definedName>
    <definedName name="jtyj" localSheetId="33">{"TAB1",#N/A,TRUE,"GENERAL";"TAB2",#N/A,TRUE,"GENERAL";"TAB3",#N/A,TRUE,"GENERAL";"TAB4",#N/A,TRUE,"GENERAL";"TAB5",#N/A,TRUE,"GENERAL"}</definedName>
    <definedName name="jtyj" localSheetId="34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name="jtyry" localSheetId="14">{"TAB1",#N/A,TRUE,"GENERAL";"TAB2",#N/A,TRUE,"GENERAL";"TAB3",#N/A,TRUE,"GENERAL";"TAB4",#N/A,TRUE,"GENERAL";"TAB5",#N/A,TRUE,"GENERAL"}</definedName>
    <definedName name="jtyry" localSheetId="19">{"TAB1",#N/A,TRUE,"GENERAL";"TAB2",#N/A,TRUE,"GENERAL";"TAB3",#N/A,TRUE,"GENERAL";"TAB4",#N/A,TRUE,"GENERAL";"TAB5",#N/A,TRUE,"GENERAL"}</definedName>
    <definedName name="jtyry" localSheetId="20">{"TAB1",#N/A,TRUE,"GENERAL";"TAB2",#N/A,TRUE,"GENERAL";"TAB3",#N/A,TRUE,"GENERAL";"TAB4",#N/A,TRUE,"GENERAL";"TAB5",#N/A,TRUE,"GENERAL"}</definedName>
    <definedName name="jtyry" localSheetId="25">{"TAB1",#N/A,TRUE,"GENERAL";"TAB2",#N/A,TRUE,"GENERAL";"TAB3",#N/A,TRUE,"GENERAL";"TAB4",#N/A,TRUE,"GENERAL";"TAB5",#N/A,TRUE,"GENERAL"}</definedName>
    <definedName name="jtyry" localSheetId="33">{"TAB1",#N/A,TRUE,"GENERAL";"TAB2",#N/A,TRUE,"GENERAL";"TAB3",#N/A,TRUE,"GENERAL";"TAB4",#N/A,TRUE,"GENERAL";"TAB5",#N/A,TRUE,"GENERAL"}</definedName>
    <definedName name="jtyry" localSheetId="34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ego_Madera">#REF!</definedName>
    <definedName name="jui">#REF!</definedName>
    <definedName name="juj" localSheetId="14">{"via1",#N/A,TRUE,"general";"via2",#N/A,TRUE,"general";"via3",#N/A,TRUE,"general"}</definedName>
    <definedName name="juj" localSheetId="19">{"via1",#N/A,TRUE,"general";"via2",#N/A,TRUE,"general";"via3",#N/A,TRUE,"general"}</definedName>
    <definedName name="juj" localSheetId="20">{"via1",#N/A,TRUE,"general";"via2",#N/A,TRUE,"general";"via3",#N/A,TRUE,"general"}</definedName>
    <definedName name="juj" localSheetId="25">{"via1",#N/A,TRUE,"general";"via2",#N/A,TRUE,"general";"via3",#N/A,TRUE,"general"}</definedName>
    <definedName name="juj" localSheetId="33">{"via1",#N/A,TRUE,"general";"via2",#N/A,TRUE,"general";"via3",#N/A,TRUE,"general"}</definedName>
    <definedName name="juj" localSheetId="34">{"via1",#N/A,TRUE,"general";"via2",#N/A,TRUE,"general";"via3",#N/A,TRUE,"general"}</definedName>
    <definedName name="juj">{"via1",#N/A,TRUE,"general";"via2",#N/A,TRUE,"general";"via3",#N/A,TRUE,"general"}</definedName>
    <definedName name="jujcx" localSheetId="14">{"via1",#N/A,TRUE,"general";"via2",#N/A,TRUE,"general";"via3",#N/A,TRUE,"general"}</definedName>
    <definedName name="jujcx" localSheetId="19">{"via1",#N/A,TRUE,"general";"via2",#N/A,TRUE,"general";"via3",#N/A,TRUE,"general"}</definedName>
    <definedName name="jujcx" localSheetId="20">{"via1",#N/A,TRUE,"general";"via2",#N/A,TRUE,"general";"via3",#N/A,TRUE,"general"}</definedName>
    <definedName name="jujcx" localSheetId="25">{"via1",#N/A,TRUE,"general";"via2",#N/A,TRUE,"general";"via3",#N/A,TRUE,"general"}</definedName>
    <definedName name="jujcx" localSheetId="33">{"via1",#N/A,TRUE,"general";"via2",#N/A,TRUE,"general";"via3",#N/A,TRUE,"general"}</definedName>
    <definedName name="jujcx" localSheetId="34">{"via1",#N/A,TRUE,"general";"via2",#N/A,TRUE,"general";"via3",#N/A,TRUE,"general"}</definedName>
    <definedName name="jujcx">{"via1",#N/A,TRUE,"general";"via2",#N/A,TRUE,"general";"via3",#N/A,TRUE,"general"}</definedName>
    <definedName name="jujuj" localSheetId="14">{"via1",#N/A,TRUE,"general";"via2",#N/A,TRUE,"general";"via3",#N/A,TRUE,"general"}</definedName>
    <definedName name="jujuj" localSheetId="19">{"via1",#N/A,TRUE,"general";"via2",#N/A,TRUE,"general";"via3",#N/A,TRUE,"general"}</definedName>
    <definedName name="jujuj" localSheetId="20">{"via1",#N/A,TRUE,"general";"via2",#N/A,TRUE,"general";"via3",#N/A,TRUE,"general"}</definedName>
    <definedName name="jujuj" localSheetId="25">{"via1",#N/A,TRUE,"general";"via2",#N/A,TRUE,"general";"via3",#N/A,TRUE,"general"}</definedName>
    <definedName name="jujuj" localSheetId="33">{"via1",#N/A,TRUE,"general";"via2",#N/A,TRUE,"general";"via3",#N/A,TRUE,"general"}</definedName>
    <definedName name="jujuj" localSheetId="34">{"via1",#N/A,TRUE,"general";"via2",#N/A,TRUE,"general";"via3",#N/A,TRUE,"general"}</definedName>
    <definedName name="jujuj">{"via1",#N/A,TRUE,"general";"via2",#N/A,TRUE,"general";"via3",#N/A,TRUE,"general"}</definedName>
    <definedName name="jujujuju" localSheetId="14">{"TAB1",#N/A,TRUE,"GENERAL";"TAB2",#N/A,TRUE,"GENERAL";"TAB3",#N/A,TRUE,"GENERAL";"TAB4",#N/A,TRUE,"GENERAL";"TAB5",#N/A,TRUE,"GENERAL"}</definedName>
    <definedName name="jujujuju" localSheetId="19">{"TAB1",#N/A,TRUE,"GENERAL";"TAB2",#N/A,TRUE,"GENERAL";"TAB3",#N/A,TRUE,"GENERAL";"TAB4",#N/A,TRUE,"GENERAL";"TAB5",#N/A,TRUE,"GENERAL"}</definedName>
    <definedName name="jujujuju" localSheetId="20">{"TAB1",#N/A,TRUE,"GENERAL";"TAB2",#N/A,TRUE,"GENERAL";"TAB3",#N/A,TRUE,"GENERAL";"TAB4",#N/A,TRUE,"GENERAL";"TAB5",#N/A,TRUE,"GENERAL"}</definedName>
    <definedName name="jujujuju" localSheetId="25">{"TAB1",#N/A,TRUE,"GENERAL";"TAB2",#N/A,TRUE,"GENERAL";"TAB3",#N/A,TRUE,"GENERAL";"TAB4",#N/A,TRUE,"GENERAL";"TAB5",#N/A,TRUE,"GENERAL"}</definedName>
    <definedName name="jujujuju" localSheetId="33">{"TAB1",#N/A,TRUE,"GENERAL";"TAB2",#N/A,TRUE,"GENERAL";"TAB3",#N/A,TRUE,"GENERAL";"TAB4",#N/A,TRUE,"GENERAL";"TAB5",#N/A,TRUE,"GENERAL"}</definedName>
    <definedName name="jujujuju" localSheetId="34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name="JUL">#REF!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localSheetId="14">{"TAB1",#N/A,TRUE,"GENERAL";"TAB2",#N/A,TRUE,"GENERAL";"TAB3",#N/A,TRUE,"GENERAL";"TAB4",#N/A,TRUE,"GENERAL";"TAB5",#N/A,TRUE,"GENERAL"}</definedName>
    <definedName name="juuuhb" localSheetId="19">{"TAB1",#N/A,TRUE,"GENERAL";"TAB2",#N/A,TRUE,"GENERAL";"TAB3",#N/A,TRUE,"GENERAL";"TAB4",#N/A,TRUE,"GENERAL";"TAB5",#N/A,TRUE,"GENERAL"}</definedName>
    <definedName name="juuuhb" localSheetId="20">{"TAB1",#N/A,TRUE,"GENERAL";"TAB2",#N/A,TRUE,"GENERAL";"TAB3",#N/A,TRUE,"GENERAL";"TAB4",#N/A,TRUE,"GENERAL";"TAB5",#N/A,TRUE,"GENERAL"}</definedName>
    <definedName name="juuuhb" localSheetId="25">{"TAB1",#N/A,TRUE,"GENERAL";"TAB2",#N/A,TRUE,"GENERAL";"TAB3",#N/A,TRUE,"GENERAL";"TAB4",#N/A,TRUE,"GENERAL";"TAB5",#N/A,TRUE,"GENERAL"}</definedName>
    <definedName name="juuuhb" localSheetId="33">{"TAB1",#N/A,TRUE,"GENERAL";"TAB2",#N/A,TRUE,"GENERAL";"TAB3",#N/A,TRUE,"GENERAL";"TAB4",#N/A,TRUE,"GENERAL";"TAB5",#N/A,TRUE,"GENERAL"}</definedName>
    <definedName name="juuuhb" localSheetId="34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4">{"via1",#N/A,TRUE,"general";"via2",#N/A,TRUE,"general";"via3",#N/A,TRUE,"general"}</definedName>
    <definedName name="jyjt7" localSheetId="19">{"via1",#N/A,TRUE,"general";"via2",#N/A,TRUE,"general";"via3",#N/A,TRUE,"general"}</definedName>
    <definedName name="jyjt7" localSheetId="20">{"via1",#N/A,TRUE,"general";"via2",#N/A,TRUE,"general";"via3",#N/A,TRUE,"general"}</definedName>
    <definedName name="jyjt7" localSheetId="25">{"via1",#N/A,TRUE,"general";"via2",#N/A,TRUE,"general";"via3",#N/A,TRUE,"general"}</definedName>
    <definedName name="jyjt7" localSheetId="33">{"via1",#N/A,TRUE,"general";"via2",#N/A,TRUE,"general";"via3",#N/A,TRUE,"general"}</definedName>
    <definedName name="jyjt7" localSheetId="34">{"via1",#N/A,TRUE,"general";"via2",#N/A,TRUE,"general";"via3",#N/A,TRUE,"general"}</definedName>
    <definedName name="jyjt7">{"via1",#N/A,TRUE,"general";"via2",#N/A,TRUE,"general";"via3",#N/A,TRUE,"general"}</definedName>
    <definedName name="jyt" localSheetId="14">{"via1",#N/A,TRUE,"general";"via2",#N/A,TRUE,"general";"via3",#N/A,TRUE,"general"}</definedName>
    <definedName name="jyt" localSheetId="19">{"via1",#N/A,TRUE,"general";"via2",#N/A,TRUE,"general";"via3",#N/A,TRUE,"general"}</definedName>
    <definedName name="jyt" localSheetId="20">{"via1",#N/A,TRUE,"general";"via2",#N/A,TRUE,"general";"via3",#N/A,TRUE,"general"}</definedName>
    <definedName name="jyt" localSheetId="25">{"via1",#N/A,TRUE,"general";"via2",#N/A,TRUE,"general";"via3",#N/A,TRUE,"general"}</definedName>
    <definedName name="jyt" localSheetId="33">{"via1",#N/A,TRUE,"general";"via2",#N/A,TRUE,"general";"via3",#N/A,TRUE,"general"}</definedName>
    <definedName name="jyt" localSheetId="34">{"via1",#N/A,TRUE,"general";"via2",#N/A,TRUE,"general";"via3",#N/A,TRUE,"general"}</definedName>
    <definedName name="jyt">{"via1",#N/A,TRUE,"general";"via2",#N/A,TRUE,"general";"via3",#N/A,TRUE,"general"}</definedName>
    <definedName name="jytj" localSheetId="14">{"via1",#N/A,TRUE,"general";"via2",#N/A,TRUE,"general";"via3",#N/A,TRUE,"general"}</definedName>
    <definedName name="jytj" localSheetId="19">{"via1",#N/A,TRUE,"general";"via2",#N/A,TRUE,"general";"via3",#N/A,TRUE,"general"}</definedName>
    <definedName name="jytj" localSheetId="20">{"via1",#N/A,TRUE,"general";"via2",#N/A,TRUE,"general";"via3",#N/A,TRUE,"general"}</definedName>
    <definedName name="jytj" localSheetId="25">{"via1",#N/A,TRUE,"general";"via2",#N/A,TRUE,"general";"via3",#N/A,TRUE,"general"}</definedName>
    <definedName name="jytj" localSheetId="33">{"via1",#N/A,TRUE,"general";"via2",#N/A,TRUE,"general";"via3",#N/A,TRUE,"general"}</definedName>
    <definedName name="jytj" localSheetId="34">{"via1",#N/A,TRUE,"general";"via2",#N/A,TRUE,"general";"via3",#N/A,TRUE,"general"}</definedName>
    <definedName name="jytj">{"via1",#N/A,TRUE,"general";"via2",#N/A,TRUE,"general";"via3",#N/A,TRUE,"general"}</definedName>
    <definedName name="jyuju" localSheetId="14">{"via1",#N/A,TRUE,"general";"via2",#N/A,TRUE,"general";"via3",#N/A,TRUE,"general"}</definedName>
    <definedName name="jyuju" localSheetId="19">{"via1",#N/A,TRUE,"general";"via2",#N/A,TRUE,"general";"via3",#N/A,TRUE,"general"}</definedName>
    <definedName name="jyuju" localSheetId="20">{"via1",#N/A,TRUE,"general";"via2",#N/A,TRUE,"general";"via3",#N/A,TRUE,"general"}</definedName>
    <definedName name="jyuju" localSheetId="25">{"via1",#N/A,TRUE,"general";"via2",#N/A,TRUE,"general";"via3",#N/A,TRUE,"general"}</definedName>
    <definedName name="jyuju" localSheetId="33">{"via1",#N/A,TRUE,"general";"via2",#N/A,TRUE,"general";"via3",#N/A,TRUE,"general"}</definedName>
    <definedName name="jyuju" localSheetId="34">{"via1",#N/A,TRUE,"general";"via2",#N/A,TRUE,"general";"via3",#N/A,TRUE,"general"}</definedName>
    <definedName name="jyuju">{"via1",#N/A,TRUE,"general";"via2",#N/A,TRUE,"general";"via3",#N/A,TRUE,"general"}</definedName>
    <definedName name="jyujyuj" localSheetId="14">{"via1",#N/A,TRUE,"general";"via2",#N/A,TRUE,"general";"via3",#N/A,TRUE,"general"}</definedName>
    <definedName name="jyujyuj" localSheetId="19">{"via1",#N/A,TRUE,"general";"via2",#N/A,TRUE,"general";"via3",#N/A,TRUE,"general"}</definedName>
    <definedName name="jyujyuj" localSheetId="20">{"via1",#N/A,TRUE,"general";"via2",#N/A,TRUE,"general";"via3",#N/A,TRUE,"general"}</definedName>
    <definedName name="jyujyuj" localSheetId="25">{"via1",#N/A,TRUE,"general";"via2",#N/A,TRUE,"general";"via3",#N/A,TRUE,"general"}</definedName>
    <definedName name="jyujyuj" localSheetId="33">{"via1",#N/A,TRUE,"general";"via2",#N/A,TRUE,"general";"via3",#N/A,TRUE,"general"}</definedName>
    <definedName name="jyujyuj" localSheetId="34">{"via1",#N/A,TRUE,"general";"via2",#N/A,TRUE,"general";"via3",#N/A,TRUE,"general"}</definedName>
    <definedName name="jyujyuj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ren" localSheetId="14">#REF!,#REF!</definedName>
    <definedName name="karen" localSheetId="19">#REF!,#REF!</definedName>
    <definedName name="karen" localSheetId="20">#REF!,#REF!</definedName>
    <definedName name="karen" localSheetId="33">#REF!,#REF!</definedName>
    <definedName name="karen" localSheetId="34">#REF!,#REF!</definedName>
    <definedName name="karen">#REF!,#REF!</definedName>
    <definedName name="kdmfm" hidden="1">#REF!</definedName>
    <definedName name="kf">#REF!</definedName>
    <definedName name="KG">#REF!</definedName>
    <definedName name="kh">#REF!</definedName>
    <definedName name="KHGGH" localSheetId="14">{"via1",#N/A,TRUE,"general";"via2",#N/A,TRUE,"general";"via3",#N/A,TRUE,"general"}</definedName>
    <definedName name="KHGGH" localSheetId="19">{"via1",#N/A,TRUE,"general";"via2",#N/A,TRUE,"general";"via3",#N/A,TRUE,"general"}</definedName>
    <definedName name="KHGGH" localSheetId="20">{"via1",#N/A,TRUE,"general";"via2",#N/A,TRUE,"general";"via3",#N/A,TRUE,"general"}</definedName>
    <definedName name="KHGGH" localSheetId="25">{"via1",#N/A,TRUE,"general";"via2",#N/A,TRUE,"general";"via3",#N/A,TRUE,"general"}</definedName>
    <definedName name="KHGGH" localSheetId="33">{"via1",#N/A,TRUE,"general";"via2",#N/A,TRUE,"general";"via3",#N/A,TRUE,"general"}</definedName>
    <definedName name="KHGGH" localSheetId="34">{"via1",#N/A,TRUE,"general";"via2",#N/A,TRUE,"general";"via3",#N/A,TRUE,"general"}</definedName>
    <definedName name="KHGGH">{"via1",#N/A,TRUE,"general";"via2",#N/A,TRUE,"general";"via3",#N/A,TRUE,"general"}</definedName>
    <definedName name="KHJ">#REF!</definedName>
    <definedName name="khjk7" localSheetId="14">{"TAB1",#N/A,TRUE,"GENERAL";"TAB2",#N/A,TRUE,"GENERAL";"TAB3",#N/A,TRUE,"GENERAL";"TAB4",#N/A,TRUE,"GENERAL";"TAB5",#N/A,TRUE,"GENERAL"}</definedName>
    <definedName name="khjk7" localSheetId="19">{"TAB1",#N/A,TRUE,"GENERAL";"TAB2",#N/A,TRUE,"GENERAL";"TAB3",#N/A,TRUE,"GENERAL";"TAB4",#N/A,TRUE,"GENERAL";"TAB5",#N/A,TRUE,"GENERAL"}</definedName>
    <definedName name="khjk7" localSheetId="20">{"TAB1",#N/A,TRUE,"GENERAL";"TAB2",#N/A,TRUE,"GENERAL";"TAB3",#N/A,TRUE,"GENERAL";"TAB4",#N/A,TRUE,"GENERAL";"TAB5",#N/A,TRUE,"GENERAL"}</definedName>
    <definedName name="khjk7" localSheetId="25">{"TAB1",#N/A,TRUE,"GENERAL";"TAB2",#N/A,TRUE,"GENERAL";"TAB3",#N/A,TRUE,"GENERAL";"TAB4",#N/A,TRUE,"GENERAL";"TAB5",#N/A,TRUE,"GENERAL"}</definedName>
    <definedName name="khjk7" localSheetId="33">{"TAB1",#N/A,TRUE,"GENERAL";"TAB2",#N/A,TRUE,"GENERAL";"TAB3",#N/A,TRUE,"GENERAL";"TAB4",#N/A,TRUE,"GENERAL";"TAB5",#N/A,TRUE,"GENERAL"}</definedName>
    <definedName name="khjk7" localSheetId="34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name="kikik" localSheetId="14">{"via1",#N/A,TRUE,"general";"via2",#N/A,TRUE,"general";"via3",#N/A,TRUE,"general"}</definedName>
    <definedName name="kikik" localSheetId="19">{"via1",#N/A,TRUE,"general";"via2",#N/A,TRUE,"general";"via3",#N/A,TRUE,"general"}</definedName>
    <definedName name="kikik" localSheetId="20">{"via1",#N/A,TRUE,"general";"via2",#N/A,TRUE,"general";"via3",#N/A,TRUE,"general"}</definedName>
    <definedName name="kikik" localSheetId="25">{"via1",#N/A,TRUE,"general";"via2",#N/A,TRUE,"general";"via3",#N/A,TRUE,"general"}</definedName>
    <definedName name="kikik" localSheetId="33">{"via1",#N/A,TRUE,"general";"via2",#N/A,TRUE,"general";"via3",#N/A,TRUE,"general"}</definedName>
    <definedName name="kikik" localSheetId="34">{"via1",#N/A,TRUE,"general";"via2",#N/A,TRUE,"general";"via3",#N/A,TRUE,"general"}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">#REF!</definedName>
    <definedName name="KJH">#REF!</definedName>
    <definedName name="KJHG">#REF!</definedName>
    <definedName name="kjhkd" localSheetId="14">{"via1",#N/A,TRUE,"general";"via2",#N/A,TRUE,"general";"via3",#N/A,TRUE,"general"}</definedName>
    <definedName name="kjhkd" localSheetId="19">{"via1",#N/A,TRUE,"general";"via2",#N/A,TRUE,"general";"via3",#N/A,TRUE,"general"}</definedName>
    <definedName name="kjhkd" localSheetId="20">{"via1",#N/A,TRUE,"general";"via2",#N/A,TRUE,"general";"via3",#N/A,TRUE,"general"}</definedName>
    <definedName name="kjhkd" localSheetId="25">{"via1",#N/A,TRUE,"general";"via2",#N/A,TRUE,"general";"via3",#N/A,TRUE,"general"}</definedName>
    <definedName name="kjhkd" localSheetId="33">{"via1",#N/A,TRUE,"general";"via2",#N/A,TRUE,"general";"via3",#N/A,TRUE,"general"}</definedName>
    <definedName name="kjhkd" localSheetId="34">{"via1",#N/A,TRUE,"general";"via2",#N/A,TRUE,"general";"via3",#N/A,TRUE,"general"}</definedName>
    <definedName name="kjhkd">{"via1",#N/A,TRUE,"general";"via2",#N/A,TRUE,"general";"via3",#N/A,TRUE,"general"}</definedName>
    <definedName name="kjj">#REF!</definedName>
    <definedName name="kjk" localSheetId="14">{"via1",#N/A,TRUE,"general";"via2",#N/A,TRUE,"general";"via3",#N/A,TRUE,"general"}</definedName>
    <definedName name="kjk" localSheetId="19">{"via1",#N/A,TRUE,"general";"via2",#N/A,TRUE,"general";"via3",#N/A,TRUE,"general"}</definedName>
    <definedName name="kjk" localSheetId="20">{"via1",#N/A,TRUE,"general";"via2",#N/A,TRUE,"general";"via3",#N/A,TRUE,"general"}</definedName>
    <definedName name="kjk" localSheetId="25">{"via1",#N/A,TRUE,"general";"via2",#N/A,TRUE,"general";"via3",#N/A,TRUE,"general"}</definedName>
    <definedName name="kjk" localSheetId="33">{"via1",#N/A,TRUE,"general";"via2",#N/A,TRUE,"general";"via3",#N/A,TRUE,"general"}</definedName>
    <definedName name="kjk" localSheetId="34">{"via1",#N/A,TRUE,"general";"via2",#N/A,TRUE,"general";"via3",#N/A,TRUE,"general"}</definedName>
    <definedName name="kjk">{"via1",#N/A,TRUE,"general";"via2",#N/A,TRUE,"general";"via3",#N/A,TRUE,"general"}</definedName>
    <definedName name="kjkjk">#REF!</definedName>
    <definedName name="kjljkl">#REF!</definedName>
    <definedName name="kjtrkjr" localSheetId="14">{"via1",#N/A,TRUE,"general";"via2",#N/A,TRUE,"general";"via3",#N/A,TRUE,"general"}</definedName>
    <definedName name="kjtrkjr" localSheetId="19">{"via1",#N/A,TRUE,"general";"via2",#N/A,TRUE,"general";"via3",#N/A,TRUE,"general"}</definedName>
    <definedName name="kjtrkjr" localSheetId="20">{"via1",#N/A,TRUE,"general";"via2",#N/A,TRUE,"general";"via3",#N/A,TRUE,"general"}</definedName>
    <definedName name="kjtrkjr" localSheetId="25">{"via1",#N/A,TRUE,"general";"via2",#N/A,TRUE,"general";"via3",#N/A,TRUE,"general"}</definedName>
    <definedName name="kjtrkjr" localSheetId="33">{"via1",#N/A,TRUE,"general";"via2",#N/A,TRUE,"general";"via3",#N/A,TRUE,"general"}</definedName>
    <definedName name="kjtrkjr" localSheetId="34">{"via1",#N/A,TRUE,"general";"via2",#N/A,TRUE,"general";"via3",#N/A,TRUE,"general"}</definedName>
    <definedName name="kjtrkjr">{"via1",#N/A,TRUE,"general";"via2",#N/A,TRUE,"general";"via3",#N/A,TRUE,"general"}</definedName>
    <definedName name="kk">#REF!</definedName>
    <definedName name="KKHAGGA">#REF!</definedName>
    <definedName name="KKJ">#REF!</definedName>
    <definedName name="KKK">#REF!</definedName>
    <definedName name="kkkki" localSheetId="14">{"via1",#N/A,TRUE,"general";"via2",#N/A,TRUE,"general";"via3",#N/A,TRUE,"general"}</definedName>
    <definedName name="kkkki" localSheetId="19">{"via1",#N/A,TRUE,"general";"via2",#N/A,TRUE,"general";"via3",#N/A,TRUE,"general"}</definedName>
    <definedName name="kkkki" localSheetId="20">{"via1",#N/A,TRUE,"general";"via2",#N/A,TRUE,"general";"via3",#N/A,TRUE,"general"}</definedName>
    <definedName name="kkkki" localSheetId="25">{"via1",#N/A,TRUE,"general";"via2",#N/A,TRUE,"general";"via3",#N/A,TRUE,"general"}</definedName>
    <definedName name="kkkki" localSheetId="33">{"via1",#N/A,TRUE,"general";"via2",#N/A,TRUE,"general";"via3",#N/A,TRUE,"general"}</definedName>
    <definedName name="kkkki" localSheetId="34">{"via1",#N/A,TRUE,"general";"via2",#N/A,TRUE,"general";"via3",#N/A,TRUE,"general"}</definedName>
    <definedName name="kkkki">{"via1",#N/A,TRUE,"general";"via2",#N/A,TRUE,"general";"via3",#N/A,TRUE,"general"}</definedName>
    <definedName name="kkkkkki" localSheetId="14">{"TAB1",#N/A,TRUE,"GENERAL";"TAB2",#N/A,TRUE,"GENERAL";"TAB3",#N/A,TRUE,"GENERAL";"TAB4",#N/A,TRUE,"GENERAL";"TAB5",#N/A,TRUE,"GENERAL"}</definedName>
    <definedName name="kkkkkki" localSheetId="19">{"TAB1",#N/A,TRUE,"GENERAL";"TAB2",#N/A,TRUE,"GENERAL";"TAB3",#N/A,TRUE,"GENERAL";"TAB4",#N/A,TRUE,"GENERAL";"TAB5",#N/A,TRUE,"GENERAL"}</definedName>
    <definedName name="kkkkkki" localSheetId="20">{"TAB1",#N/A,TRUE,"GENERAL";"TAB2",#N/A,TRUE,"GENERAL";"TAB3",#N/A,TRUE,"GENERAL";"TAB4",#N/A,TRUE,"GENERAL";"TAB5",#N/A,TRUE,"GENERAL"}</definedName>
    <definedName name="kkkkkki" localSheetId="25">{"TAB1",#N/A,TRUE,"GENERAL";"TAB2",#N/A,TRUE,"GENERAL";"TAB3",#N/A,TRUE,"GENERAL";"TAB4",#N/A,TRUE,"GENERAL";"TAB5",#N/A,TRUE,"GENERAL"}</definedName>
    <definedName name="kkkkkki" localSheetId="33">{"TAB1",#N/A,TRUE,"GENERAL";"TAB2",#N/A,TRUE,"GENERAL";"TAB3",#N/A,TRUE,"GENERAL";"TAB4",#N/A,TRUE,"GENERAL";"TAB5",#N/A,TRUE,"GENERAL"}</definedName>
    <definedName name="kkkkkki" localSheetId="34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">#REF!</definedName>
    <definedName name="kkkkkkkkkkk">#REF!</definedName>
    <definedName name="KKKKKKKKKKKK">#REF!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localSheetId="14">{"via1",#N/A,TRUE,"general";"via2",#N/A,TRUE,"general";"via3",#N/A,TRUE,"general"}</definedName>
    <definedName name="krtrk" localSheetId="19">{"via1",#N/A,TRUE,"general";"via2",#N/A,TRUE,"general";"via3",#N/A,TRUE,"general"}</definedName>
    <definedName name="krtrk" localSheetId="20">{"via1",#N/A,TRUE,"general";"via2",#N/A,TRUE,"general";"via3",#N/A,TRUE,"general"}</definedName>
    <definedName name="krtrk" localSheetId="25">{"via1",#N/A,TRUE,"general";"via2",#N/A,TRUE,"general";"via3",#N/A,TRUE,"general"}</definedName>
    <definedName name="krtrk" localSheetId="33">{"via1",#N/A,TRUE,"general";"via2",#N/A,TRUE,"general";"via3",#N/A,TRUE,"general"}</definedName>
    <definedName name="krtrk" localSheetId="34">{"via1",#N/A,TRUE,"general";"via2",#N/A,TRUE,"general";"via3",#N/A,TRUE,"general"}</definedName>
    <definedName name="krtrk">{"via1",#N/A,TRUE,"general";"via2",#N/A,TRUE,"general";"via3",#N/A,TRUE,"general"}</definedName>
    <definedName name="ks">#REF!</definedName>
    <definedName name="ksogtk">#REF!</definedName>
    <definedName name="KTES_AL">#REF!</definedName>
    <definedName name="KU">#REF!</definedName>
    <definedName name="kuh">#REF!</definedName>
    <definedName name="KUKUK">#REF!</definedName>
    <definedName name="KUKUKUKU">#REF!</definedName>
    <definedName name="kuy">#REF!</definedName>
    <definedName name="kuyhgbe">#REF!</definedName>
    <definedName name="kyr" localSheetId="14">{"TAB1",#N/A,TRUE,"GENERAL";"TAB2",#N/A,TRUE,"GENERAL";"TAB3",#N/A,TRUE,"GENERAL";"TAB4",#N/A,TRUE,"GENERAL";"TAB5",#N/A,TRUE,"GENERAL"}</definedName>
    <definedName name="kyr" localSheetId="19">{"TAB1",#N/A,TRUE,"GENERAL";"TAB2",#N/A,TRUE,"GENERAL";"TAB3",#N/A,TRUE,"GENERAL";"TAB4",#N/A,TRUE,"GENERAL";"TAB5",#N/A,TRUE,"GENERAL"}</definedName>
    <definedName name="kyr" localSheetId="20">{"TAB1",#N/A,TRUE,"GENERAL";"TAB2",#N/A,TRUE,"GENERAL";"TAB3",#N/A,TRUE,"GENERAL";"TAB4",#N/A,TRUE,"GENERAL";"TAB5",#N/A,TRUE,"GENERAL"}</definedName>
    <definedName name="kyr" localSheetId="25">{"TAB1",#N/A,TRUE,"GENERAL";"TAB2",#N/A,TRUE,"GENERAL";"TAB3",#N/A,TRUE,"GENERAL";"TAB4",#N/A,TRUE,"GENERAL";"TAB5",#N/A,TRUE,"GENERAL"}</definedName>
    <definedName name="kyr" localSheetId="33">{"TAB1",#N/A,TRUE,"GENERAL";"TAB2",#N/A,TRUE,"GENERAL";"TAB3",#N/A,TRUE,"GENERAL";"TAB4",#N/A,TRUE,"GENERAL";"TAB5",#N/A,TRUE,"GENERAL"}</definedName>
    <definedName name="kyr" localSheetId="34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L">#REF!</definedName>
    <definedName name="L_TUB">#REF!</definedName>
    <definedName name="La">#REF!</definedName>
    <definedName name="Labour">#REF!</definedName>
    <definedName name="LAF">#REF!</definedName>
    <definedName name="lalsas">#REF!</definedName>
    <definedName name="Lamapara_DJK">#REF!</definedName>
    <definedName name="lame" hidden="1">#REF!</definedName>
    <definedName name="LAMPARATOT">#REF!</definedName>
    <definedName name="LANODO">#REF!</definedName>
    <definedName name="LANODOFT">#REF!</definedName>
    <definedName name="largovertedero">#REF!</definedName>
    <definedName name="lasooasasad">#REF!</definedName>
    <definedName name="laspiedras">#REF!</definedName>
    <definedName name="Last_Row">#REF!</definedName>
    <definedName name="LAVAB">#REF!</definedName>
    <definedName name="LAVABLA">#REF!</definedName>
    <definedName name="LAVANOVATOT">#REF!</definedName>
    <definedName name="LAVAPLATOT">#REF!</definedName>
    <definedName name="Lb">#REF!</definedName>
    <definedName name="Ld">#REF!</definedName>
    <definedName name="Le">#REF!</definedName>
    <definedName name="Left_Header">#REF!</definedName>
    <definedName name="lev0.1">#REF!</definedName>
    <definedName name="LEVANTE10">#REF!</definedName>
    <definedName name="LEVANTE20">#REF!</definedName>
    <definedName name="Lf">#REF!</definedName>
    <definedName name="Lh">#REF!</definedName>
    <definedName name="Li">#REF!</definedName>
    <definedName name="lia">#REF!</definedName>
    <definedName name="Libro1_Hoja1_Lista">#REF!</definedName>
    <definedName name="LICITACION">#REF!</definedName>
    <definedName name="LIDA">#REF!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count">1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neaPresup">#REF!</definedName>
    <definedName name="Liner_Bolts">#REF!</definedName>
    <definedName name="Liquor.SG">#REF!</definedName>
    <definedName name="LISBASE1">#REF!</definedName>
    <definedName name="LISBASE2">#REF!</definedName>
    <definedName name="LIST">#REF!</definedName>
    <definedName name="List_cuadrillas">#REF!</definedName>
    <definedName name="List2">#REF!</definedName>
    <definedName name="lista">#REF!</definedName>
    <definedName name="Lista_Mater">#REF!</definedName>
    <definedName name="Lista_MO">#REF!</definedName>
    <definedName name="lista_recursos">#REF!</definedName>
    <definedName name="lista1">#REF!</definedName>
    <definedName name="LISTA2">#REF!</definedName>
    <definedName name="lista3">#REF!</definedName>
    <definedName name="LISTAACT">#REF!</definedName>
    <definedName name="ListaCantidad">#REF!</definedName>
    <definedName name="listado">#REF!</definedName>
    <definedName name="LISTADO_ACTIVIDAD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pu">#REF!</definedName>
    <definedName name="ListaUni">#REF!</definedName>
    <definedName name="listequi">#REF!</definedName>
    <definedName name="listmat">#REF!</definedName>
    <definedName name="liston">#REF!</definedName>
    <definedName name="LISTON_2_2">#REF!</definedName>
    <definedName name="LISTON_2_4">#REF!</definedName>
    <definedName name="LISTON_2_x2x3m.">#REF!</definedName>
    <definedName name="LISTON_4_x4x3m.">#REF!</definedName>
    <definedName name="LISTON_DE_2X4X15">#REF!</definedName>
    <definedName name="LISTON2">#REF!</definedName>
    <definedName name="LISTON2x4x15">#REF!</definedName>
    <definedName name="LISTON4">#REF!</definedName>
    <definedName name="liuoo" localSheetId="14">{"TAB1",#N/A,TRUE,"GENERAL";"TAB2",#N/A,TRUE,"GENERAL";"TAB3",#N/A,TRUE,"GENERAL";"TAB4",#N/A,TRUE,"GENERAL";"TAB5",#N/A,TRUE,"GENERAL"}</definedName>
    <definedName name="liuoo" localSheetId="19">{"TAB1",#N/A,TRUE,"GENERAL";"TAB2",#N/A,TRUE,"GENERAL";"TAB3",#N/A,TRUE,"GENERAL";"TAB4",#N/A,TRUE,"GENERAL";"TAB5",#N/A,TRUE,"GENERAL"}</definedName>
    <definedName name="liuoo" localSheetId="20">{"TAB1",#N/A,TRUE,"GENERAL";"TAB2",#N/A,TRUE,"GENERAL";"TAB3",#N/A,TRUE,"GENERAL";"TAB4",#N/A,TRUE,"GENERAL";"TAB5",#N/A,TRUE,"GENERAL"}</definedName>
    <definedName name="liuoo" localSheetId="25">{"TAB1",#N/A,TRUE,"GENERAL";"TAB2",#N/A,TRUE,"GENERAL";"TAB3",#N/A,TRUE,"GENERAL";"TAB4",#N/A,TRUE,"GENERAL";"TAB5",#N/A,TRUE,"GENERAL"}</definedName>
    <definedName name="liuoo" localSheetId="33">{"TAB1",#N/A,TRUE,"GENERAL";"TAB2",#N/A,TRUE,"GENERAL";"TAB3",#N/A,TRUE,"GENERAL";"TAB4",#N/A,TRUE,"GENERAL";"TAB5",#N/A,TRUE,"GENERAL"}</definedName>
    <definedName name="liuoo" localSheetId="34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14">{"via1",#N/A,TRUE,"general";"via2",#N/A,TRUE,"general";"via3",#N/A,TRUE,"general"}</definedName>
    <definedName name="lkj" localSheetId="19">{"via1",#N/A,TRUE,"general";"via2",#N/A,TRUE,"general";"via3",#N/A,TRUE,"general"}</definedName>
    <definedName name="lkj" localSheetId="20">{"via1",#N/A,TRUE,"general";"via2",#N/A,TRUE,"general";"via3",#N/A,TRUE,"general"}</definedName>
    <definedName name="lkj" localSheetId="25">{"via1",#N/A,TRUE,"general";"via2",#N/A,TRUE,"general";"via3",#N/A,TRUE,"general"}</definedName>
    <definedName name="lkj" localSheetId="33">{"via1",#N/A,TRUE,"general";"via2",#N/A,TRUE,"general";"via3",#N/A,TRUE,"general"}</definedName>
    <definedName name="lkj" localSheetId="34">{"via1",#N/A,TRUE,"general";"via2",#N/A,TRUE,"general";"via3",#N/A,TRUE,"general"}</definedName>
    <definedName name="lkj">{"via1",#N/A,TRUE,"general";"via2",#N/A,TRUE,"general";"via3",#N/A,TRUE,"general"}</definedName>
    <definedName name="LKJLJK" localSheetId="14">{"TAB1",#N/A,TRUE,"GENERAL";"TAB2",#N/A,TRUE,"GENERAL";"TAB3",#N/A,TRUE,"GENERAL";"TAB4",#N/A,TRUE,"GENERAL";"TAB5",#N/A,TRUE,"GENERAL"}</definedName>
    <definedName name="LKJLJK" localSheetId="19">{"TAB1",#N/A,TRUE,"GENERAL";"TAB2",#N/A,TRUE,"GENERAL";"TAB3",#N/A,TRUE,"GENERAL";"TAB4",#N/A,TRUE,"GENERAL";"TAB5",#N/A,TRUE,"GENERAL"}</definedName>
    <definedName name="LKJLJK" localSheetId="20">{"TAB1",#N/A,TRUE,"GENERAL";"TAB2",#N/A,TRUE,"GENERAL";"TAB3",#N/A,TRUE,"GENERAL";"TAB4",#N/A,TRUE,"GENERAL";"TAB5",#N/A,TRUE,"GENERAL"}</definedName>
    <definedName name="LKJLJK" localSheetId="25">{"TAB1",#N/A,TRUE,"GENERAL";"TAB2",#N/A,TRUE,"GENERAL";"TAB3",#N/A,TRUE,"GENERAL";"TAB4",#N/A,TRUE,"GENERAL";"TAB5",#N/A,TRUE,"GENERAL"}</definedName>
    <definedName name="LKJLJK" localSheetId="33">{"TAB1",#N/A,TRUE,"GENERAL";"TAB2",#N/A,TRUE,"GENERAL";"TAB3",#N/A,TRUE,"GENERAL";"TAB4",#N/A,TRUE,"GENERAL";"TAB5",#N/A,TRUE,"GENERAL"}</definedName>
    <definedName name="LKJLJK" localSheetId="34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name="lkkl">#REF!</definedName>
    <definedName name="ll">#REF!</definedName>
    <definedName name="llala">#REF!</definedName>
    <definedName name="llam">#REF!</definedName>
    <definedName name="LLANTAS">#REF!</definedName>
    <definedName name="LLAVE_DE_CHORRO_1_2">#REF!</definedName>
    <definedName name="LLAVE_DE_PASO_1_2">#REF!</definedName>
    <definedName name="LLAVE1_2">#REF!</definedName>
    <definedName name="LLAVE3_4TOT">#REF!</definedName>
    <definedName name="LLAVEMANGUETOT">#REF!</definedName>
    <definedName name="LLC_north_perc">50</definedName>
    <definedName name="LLC_south_perc">100</definedName>
    <definedName name="LLDODOD">#REF!</definedName>
    <definedName name="Lll">#REF!</definedName>
    <definedName name="llll">#REF!</definedName>
    <definedName name="lllllh" localSheetId="14">{"via1",#N/A,TRUE,"general";"via2",#N/A,TRUE,"general";"via3",#N/A,TRUE,"general"}</definedName>
    <definedName name="lllllh" localSheetId="19">{"via1",#N/A,TRUE,"general";"via2",#N/A,TRUE,"general";"via3",#N/A,TRUE,"general"}</definedName>
    <definedName name="lllllh" localSheetId="20">{"via1",#N/A,TRUE,"general";"via2",#N/A,TRUE,"general";"via3",#N/A,TRUE,"general"}</definedName>
    <definedName name="lllllh" localSheetId="25">{"via1",#N/A,TRUE,"general";"via2",#N/A,TRUE,"general";"via3",#N/A,TRUE,"general"}</definedName>
    <definedName name="lllllh" localSheetId="33">{"via1",#N/A,TRUE,"general";"via2",#N/A,TRUE,"general";"via3",#N/A,TRUE,"general"}</definedName>
    <definedName name="lllllh" localSheetId="34">{"via1",#N/A,TRUE,"general";"via2",#N/A,TRUE,"general";"via3",#N/A,TRUE,"general"}</definedName>
    <definedName name="lllllh">{"via1",#N/A,TRUE,"general";"via2",#N/A,TRUE,"general";"via3",#N/A,TRUE,"general"}</definedName>
    <definedName name="LLLLLLL">#REF!</definedName>
    <definedName name="lllllllllll">#REF!</definedName>
    <definedName name="lllllllo" localSheetId="14">{"via1",#N/A,TRUE,"general";"via2",#N/A,TRUE,"general";"via3",#N/A,TRUE,"general"}</definedName>
    <definedName name="lllllllo" localSheetId="19">{"via1",#N/A,TRUE,"general";"via2",#N/A,TRUE,"general";"via3",#N/A,TRUE,"general"}</definedName>
    <definedName name="lllllllo" localSheetId="20">{"via1",#N/A,TRUE,"general";"via2",#N/A,TRUE,"general";"via3",#N/A,TRUE,"general"}</definedName>
    <definedName name="lllllllo" localSheetId="25">{"via1",#N/A,TRUE,"general";"via2",#N/A,TRUE,"general";"via3",#N/A,TRUE,"general"}</definedName>
    <definedName name="lllllllo" localSheetId="33">{"via1",#N/A,TRUE,"general";"via2",#N/A,TRUE,"general";"via3",#N/A,TRUE,"general"}</definedName>
    <definedName name="lllllllo" localSheetId="34">{"via1",#N/A,TRUE,"general";"via2",#N/A,TRUE,"general";"via3",#N/A,TRUE,"general"}</definedName>
    <definedName name="lllllllo">{"via1",#N/A,TRUE,"general";"via2",#N/A,TRUE,"general";"via3",#N/A,TRUE,"general"}</definedName>
    <definedName name="LLUVIA">#REF!</definedName>
    <definedName name="LM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cation">#REF!</definedName>
    <definedName name="location1">#REF!</definedName>
    <definedName name="logLiquida">#REF!</definedName>
    <definedName name="LOGO">#REF!</definedName>
    <definedName name="LOI">#REF!</definedName>
    <definedName name="LOLA">#REF!</definedName>
    <definedName name="lolol" localSheetId="14">{"TAB1",#N/A,TRUE,"GENERAL";"TAB2",#N/A,TRUE,"GENERAL";"TAB3",#N/A,TRUE,"GENERAL";"TAB4",#N/A,TRUE,"GENERAL";"TAB5",#N/A,TRUE,"GENERAL"}</definedName>
    <definedName name="lolol" localSheetId="19">{"TAB1",#N/A,TRUE,"GENERAL";"TAB2",#N/A,TRUE,"GENERAL";"TAB3",#N/A,TRUE,"GENERAL";"TAB4",#N/A,TRUE,"GENERAL";"TAB5",#N/A,TRUE,"GENERAL"}</definedName>
    <definedName name="lolol" localSheetId="20">{"TAB1",#N/A,TRUE,"GENERAL";"TAB2",#N/A,TRUE,"GENERAL";"TAB3",#N/A,TRUE,"GENERAL";"TAB4",#N/A,TRUE,"GENERAL";"TAB5",#N/A,TRUE,"GENERAL"}</definedName>
    <definedName name="lolol" localSheetId="25">{"TAB1",#N/A,TRUE,"GENERAL";"TAB2",#N/A,TRUE,"GENERAL";"TAB3",#N/A,TRUE,"GENERAL";"TAB4",#N/A,TRUE,"GENERAL";"TAB5",#N/A,TRUE,"GENERAL"}</definedName>
    <definedName name="lolol" localSheetId="33">{"TAB1",#N/A,TRUE,"GENERAL";"TAB2",#N/A,TRUE,"GENERAL";"TAB3",#N/A,TRUE,"GENERAL";"TAB4",#N/A,TRUE,"GENERAL";"TAB5",#N/A,TRUE,"GENERAL"}</definedName>
    <definedName name="lolol" localSheetId="34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1">#REF!</definedName>
    <definedName name="Longitud2">#REF!</definedName>
    <definedName name="longituddesarenador">#REF!</definedName>
    <definedName name="LongitudTubo">#REF!</definedName>
    <definedName name="LOPE">#REF!</definedName>
    <definedName name="Lp">#REF!</definedName>
    <definedName name="lplpl" localSheetId="14">{"via1",#N/A,TRUE,"general";"via2",#N/A,TRUE,"general";"via3",#N/A,TRUE,"general"}</definedName>
    <definedName name="lplpl" localSheetId="19">{"via1",#N/A,TRUE,"general";"via2",#N/A,TRUE,"general";"via3",#N/A,TRUE,"general"}</definedName>
    <definedName name="lplpl" localSheetId="20">{"via1",#N/A,TRUE,"general";"via2",#N/A,TRUE,"general";"via3",#N/A,TRUE,"general"}</definedName>
    <definedName name="lplpl" localSheetId="25">{"via1",#N/A,TRUE,"general";"via2",#N/A,TRUE,"general";"via3",#N/A,TRUE,"general"}</definedName>
    <definedName name="lplpl" localSheetId="33">{"via1",#N/A,TRUE,"general";"via2",#N/A,TRUE,"general";"via3",#N/A,TRUE,"general"}</definedName>
    <definedName name="lplpl" localSheetId="34">{"via1",#N/A,TRUE,"general";"via2",#N/A,TRUE,"general";"via3",#N/A,TRUE,"general"}</definedName>
    <definedName name="lplpl">{"via1",#N/A,TRUE,"general";"via2",#N/A,TRUE,"general";"via3",#N/A,TRUE,"general"}</definedName>
    <definedName name="Lq">#REF!</definedName>
    <definedName name="Lr">#REF!</definedName>
    <definedName name="Ls">#REF!</definedName>
    <definedName name="lsttros">#REF!</definedName>
    <definedName name="Lt">#REF!</definedName>
    <definedName name="Lu">#REF!</definedName>
    <definedName name="LubeCostOutput">#REF!</definedName>
    <definedName name="LUBR">#REF!</definedName>
    <definedName name="LUBRICANTE_TUB_PVC_500GR_500GRS">#REF!</definedName>
    <definedName name="lucy" localSheetId="14">{"TAB1",#N/A,TRUE,"GENERAL";"TAB2",#N/A,TRUE,"GENERAL";"TAB3",#N/A,TRUE,"GENERAL";"TAB4",#N/A,TRUE,"GENERAL";"TAB5",#N/A,TRUE,"GENERAL"}</definedName>
    <definedName name="lucy" localSheetId="19">{"TAB1",#N/A,TRUE,"GENERAL";"TAB2",#N/A,TRUE,"GENERAL";"TAB3",#N/A,TRUE,"GENERAL";"TAB4",#N/A,TRUE,"GENERAL";"TAB5",#N/A,TRUE,"GENERAL"}</definedName>
    <definedName name="lucy" localSheetId="20">{"TAB1",#N/A,TRUE,"GENERAL";"TAB2",#N/A,TRUE,"GENERAL";"TAB3",#N/A,TRUE,"GENERAL";"TAB4",#N/A,TRUE,"GENERAL";"TAB5",#N/A,TRUE,"GENERAL"}</definedName>
    <definedName name="lucy" localSheetId="25">{"TAB1",#N/A,TRUE,"GENERAL";"TAB2",#N/A,TRUE,"GENERAL";"TAB3",#N/A,TRUE,"GENERAL";"TAB4",#N/A,TRUE,"GENERAL";"TAB5",#N/A,TRUE,"GENERAL"}</definedName>
    <definedName name="lucy" localSheetId="33">{"TAB1",#N/A,TRUE,"GENERAL";"TAB2",#N/A,TRUE,"GENERAL";"TAB3",#N/A,TRUE,"GENERAL";"TAB4",#N/A,TRUE,"GENERAL";"TAB5",#N/A,TRUE,"GENERAL"}</definedName>
    <definedName name="lucy" localSheetId="34">{"TAB1",#N/A,TRUE,"GENERAL";"TAB2",#N/A,TRUE,"GENERAL";"TAB3",#N/A,TRUE,"GENERAL";"TAB4",#N/A,TRUE,"GENERAL";"TAB5",#N/A,TRUE,"GENERAL"}</definedName>
    <definedName name="lucy">{"TAB1",#N/A,TRUE,"GENERAL";"TAB2",#N/A,TRUE,"GENERAL";"TAB3",#N/A,TRUE,"GENERAL";"TAB4",#N/A,TRUE,"GENERAL";"TAB5",#N/A,TRUE,"GENERAL"}</definedName>
    <definedName name="lun">#REF!</definedName>
    <definedName name="LUNA">#REF!</definedName>
    <definedName name="lv">#REF!</definedName>
    <definedName name="Lw">#REF!</definedName>
    <definedName name="Lz">#REF!</definedName>
    <definedName name="M">#REF!</definedName>
    <definedName name="M.O">#REF!</definedName>
    <definedName name="M.O_D18C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fdsf" localSheetId="14">{"via1",#N/A,TRUE,"general";"via2",#N/A,TRUE,"general";"via3",#N/A,TRUE,"general"}</definedName>
    <definedName name="mafdsf" localSheetId="19">{"via1",#N/A,TRUE,"general";"via2",#N/A,TRUE,"general";"via3",#N/A,TRUE,"general"}</definedName>
    <definedName name="mafdsf" localSheetId="20">{"via1",#N/A,TRUE,"general";"via2",#N/A,TRUE,"general";"via3",#N/A,TRUE,"general"}</definedName>
    <definedName name="mafdsf" localSheetId="25">{"via1",#N/A,TRUE,"general";"via2",#N/A,TRUE,"general";"via3",#N/A,TRUE,"general"}</definedName>
    <definedName name="mafdsf" localSheetId="33">{"via1",#N/A,TRUE,"general";"via2",#N/A,TRUE,"general";"via3",#N/A,TRUE,"general"}</definedName>
    <definedName name="mafdsf" localSheetId="34">{"via1",#N/A,TRUE,"general";"via2",#N/A,TRUE,"general";"via3",#N/A,TRUE,"general"}</definedName>
    <definedName name="mafdsf">{"via1",#N/A,TRUE,"general";"via2",#N/A,TRUE,"general";"via3",#N/A,TRUE,"general"}</definedName>
    <definedName name="Maint_Labour_Factor">#REF!</definedName>
    <definedName name="MaintManHours">#REF!</definedName>
    <definedName name="MAL">#REF!&lt;2.5</definedName>
    <definedName name="MALLA">#REF!</definedName>
    <definedName name="Malla_Ciclon">#REF!</definedName>
    <definedName name="MALO">#REF!&lt;2.5</definedName>
    <definedName name="MALO_1">#REF!&lt;2.5</definedName>
    <definedName name="mama">#REF!</definedName>
    <definedName name="Mamposteria">#REF!</definedName>
    <definedName name="MANGLE">#REF!</definedName>
    <definedName name="MANO">#REF!</definedName>
    <definedName name="Mano_Obra">#REF!</definedName>
    <definedName name="MANOBRA">#REF!</definedName>
    <definedName name="ManObrac16">#REF!</definedName>
    <definedName name="MANODEOBRA">#REF!</definedName>
    <definedName name="manoobra">#REF!</definedName>
    <definedName name="mantenimiento">#REF!</definedName>
    <definedName name="MANTO">#REF!</definedName>
    <definedName name="MANUAL">#REF!</definedName>
    <definedName name="manufactures_lead_time">#REF!</definedName>
    <definedName name="mao" localSheetId="14">{"TAB1",#N/A,TRUE,"GENERAL";"TAB2",#N/A,TRUE,"GENERAL";"TAB3",#N/A,TRUE,"GENERAL";"TAB4",#N/A,TRUE,"GENERAL";"TAB5",#N/A,TRUE,"GENERAL"}</definedName>
    <definedName name="mao" localSheetId="19">{"TAB1",#N/A,TRUE,"GENERAL";"TAB2",#N/A,TRUE,"GENERAL";"TAB3",#N/A,TRUE,"GENERAL";"TAB4",#N/A,TRUE,"GENERAL";"TAB5",#N/A,TRUE,"GENERAL"}</definedName>
    <definedName name="mao" localSheetId="20">{"TAB1",#N/A,TRUE,"GENERAL";"TAB2",#N/A,TRUE,"GENERAL";"TAB3",#N/A,TRUE,"GENERAL";"TAB4",#N/A,TRUE,"GENERAL";"TAB5",#N/A,TRUE,"GENERAL"}</definedName>
    <definedName name="mao" localSheetId="25">{"TAB1",#N/A,TRUE,"GENERAL";"TAB2",#N/A,TRUE,"GENERAL";"TAB3",#N/A,TRUE,"GENERAL";"TAB4",#N/A,TRUE,"GENERAL";"TAB5",#N/A,TRUE,"GENERAL"}</definedName>
    <definedName name="mao" localSheetId="33">{"TAB1",#N/A,TRUE,"GENERAL";"TAB2",#N/A,TRUE,"GENERAL";"TAB3",#N/A,TRUE,"GENERAL";"TAB4",#N/A,TRUE,"GENERAL";"TAB5",#N/A,TRUE,"GENERAL"}</definedName>
    <definedName name="mao" localSheetId="34">{"TAB1",#N/A,TRUE,"GENERAL";"TAB2",#N/A,TRUE,"GENERAL";"TAB3",#N/A,TRUE,"GENERAL";"TAB4",#N/A,TRUE,"GENERAL";"TAB5",#N/A,TRUE,"GENERAL"}</definedName>
    <definedName name="mao">{"TAB1",#N/A,TRUE,"GENERAL";"TAB2",#N/A,TRUE,"GENERAL";"TAB3",#N/A,TRUE,"GENERAL";"TAB4",#N/A,TRUE,"GENERAL";"TAB5",#N/A,TRUE,"GENERAL"}</definedName>
    <definedName name="maow" localSheetId="14">{"via1",#N/A,TRUE,"general";"via2",#N/A,TRUE,"general";"via3",#N/A,TRUE,"general"}</definedName>
    <definedName name="maow" localSheetId="19">{"via1",#N/A,TRUE,"general";"via2",#N/A,TRUE,"general";"via3",#N/A,TRUE,"general"}</definedName>
    <definedName name="maow" localSheetId="20">{"via1",#N/A,TRUE,"general";"via2",#N/A,TRUE,"general";"via3",#N/A,TRUE,"general"}</definedName>
    <definedName name="maow" localSheetId="25">{"via1",#N/A,TRUE,"general";"via2",#N/A,TRUE,"general";"via3",#N/A,TRUE,"general"}</definedName>
    <definedName name="maow" localSheetId="33">{"via1",#N/A,TRUE,"general";"via2",#N/A,TRUE,"general";"via3",#N/A,TRUE,"general"}</definedName>
    <definedName name="maow" localSheetId="34">{"via1",#N/A,TRUE,"general";"via2",#N/A,TRUE,"general";"via3",#N/A,TRUE,"general"}</definedName>
    <definedName name="maow">{"via1",#N/A,TRUE,"general";"via2",#N/A,TRUE,"general";"via3",#N/A,TRUE,"general"}</definedName>
    <definedName name="MAP">#REF!</definedName>
    <definedName name="maq">#REF!</definedName>
    <definedName name="MAQUINAR">#REF!</definedName>
    <definedName name="MAQUINARIA">#REF!</definedName>
    <definedName name="MAQUINARIATOTAL">#REF!</definedName>
    <definedName name="mar">#REF!</definedName>
    <definedName name="mar00">#REF!</definedName>
    <definedName name="MARAVILLA" localSheetId="14">{"PRES REHAB ARM-PER POR ITEMS  KM A KM",#N/A,TRUE,"Rehabilitacion Arm-Per"}</definedName>
    <definedName name="MARAVILLA" localSheetId="19">{"PRES REHAB ARM-PER POR ITEMS  KM A KM",#N/A,TRUE,"Rehabilitacion Arm-Per"}</definedName>
    <definedName name="MARAVILLA" localSheetId="20">{"PRES REHAB ARM-PER POR ITEMS  KM A KM",#N/A,TRUE,"Rehabilitacion Arm-Per"}</definedName>
    <definedName name="MARAVILLA" localSheetId="25">{"PRES REHAB ARM-PER POR ITEMS  KM A KM",#N/A,TRUE,"Rehabilitacion Arm-Per"}</definedName>
    <definedName name="MARAVILLA" localSheetId="33">{"PRES REHAB ARM-PER POR ITEMS  KM A KM",#N/A,TRUE,"Rehabilitacion Arm-Per"}</definedName>
    <definedName name="MARAVILLA" localSheetId="34">{"PRES REHAB ARM-PER POR ITEMS  KM A KM",#N/A,TRUE,"Rehabilitacion Arm-Per"}</definedName>
    <definedName name="MARAVILLA">{"PRES REHAB ARM-PER POR ITEMS  KM A KM",#N/A,TRUE,"Rehabilitacion Arm-Per"}</definedName>
    <definedName name="marc06">#REF!</definedName>
    <definedName name="marcela">#REF!</definedName>
    <definedName name="MARCO_H">#REF!</definedName>
    <definedName name="marcolegal">#REF!</definedName>
    <definedName name="MargenComercial">#REF!</definedName>
    <definedName name="MargenFinanciero">#REF!</definedName>
    <definedName name="maria">#REF!</definedName>
    <definedName name="MARILUZ">#REF!</definedName>
    <definedName name="marina">#REF!</definedName>
    <definedName name="MARINAS">#REF!</definedName>
    <definedName name="marol">#REF!</definedName>
    <definedName name="marol1">#REF!</definedName>
    <definedName name="martillo">#REF!</definedName>
    <definedName name="MARY">#REF!</definedName>
    <definedName name="MARYLUZ" localSheetId="14">{"PRES REHAB ARM-PER POR ITEMS  KM A KM",#N/A,TRUE,"Rehabilitacion Arm-Per"}</definedName>
    <definedName name="MARYLUZ" localSheetId="19">{"PRES REHAB ARM-PER POR ITEMS  KM A KM",#N/A,TRUE,"Rehabilitacion Arm-Per"}</definedName>
    <definedName name="MARYLUZ" localSheetId="20">{"PRES REHAB ARM-PER POR ITEMS  KM A KM",#N/A,TRUE,"Rehabilitacion Arm-Per"}</definedName>
    <definedName name="MARYLUZ" localSheetId="25">{"PRES REHAB ARM-PER POR ITEMS  KM A KM",#N/A,TRUE,"Rehabilitacion Arm-Per"}</definedName>
    <definedName name="MARYLUZ" localSheetId="33">{"PRES REHAB ARM-PER POR ITEMS  KM A KM",#N/A,TRUE,"Rehabilitacion Arm-Per"}</definedName>
    <definedName name="MARYLUZ" localSheetId="34">{"PRES REHAB ARM-PER POR ITEMS  KM A KM",#N/A,TRUE,"Rehabilitacion Arm-Per"}</definedName>
    <definedName name="MARYLUZ">{"PRES REHAB ARM-PER POR ITEMS  KM A KM",#N/A,TRUE,"Rehabilitacion Arm-Per"}</definedName>
    <definedName name="marzito">#REF!</definedName>
    <definedName name="MARZO">#REF!</definedName>
    <definedName name="masor" localSheetId="14">{"via1",#N/A,TRUE,"general";"via2",#N/A,TRUE,"general";"via3",#N/A,TRUE,"general"}</definedName>
    <definedName name="masor" localSheetId="19">{"via1",#N/A,TRUE,"general";"via2",#N/A,TRUE,"general";"via3",#N/A,TRUE,"general"}</definedName>
    <definedName name="masor" localSheetId="20">{"via1",#N/A,TRUE,"general";"via2",#N/A,TRUE,"general";"via3",#N/A,TRUE,"general"}</definedName>
    <definedName name="masor" localSheetId="25">{"via1",#N/A,TRUE,"general";"via2",#N/A,TRUE,"general";"via3",#N/A,TRUE,"general"}</definedName>
    <definedName name="masor" localSheetId="33">{"via1",#N/A,TRUE,"general";"via2",#N/A,TRUE,"general";"via3",#N/A,TRUE,"general"}</definedName>
    <definedName name="masor" localSheetId="34">{"via1",#N/A,TRUE,"general";"via2",#N/A,TRUE,"general";"via3",#N/A,TRUE,"general"}</definedName>
    <definedName name="masor">{"via1",#N/A,TRUE,"general";"via2",#N/A,TRUE,"general";"via3",#N/A,TRUE,"general"}</definedName>
    <definedName name="MAT">#REF!</definedName>
    <definedName name="MAT_CICLOPEA">#REF!</definedName>
    <definedName name="Mat_Selec">#REF!</definedName>
    <definedName name="MATE">#REF!</definedName>
    <definedName name="MATER">#REF!</definedName>
    <definedName name="MATERIAL">#REF!</definedName>
    <definedName name="MATERIAL_FILTRANTE">#REF!</definedName>
    <definedName name="Material_seleccionado">#REF!</definedName>
    <definedName name="MATERIAL_SELECCIONADO__BALASTO">#REF!</definedName>
    <definedName name="MATERIALES">#REF!</definedName>
    <definedName name="materiales1">#REF!</definedName>
    <definedName name="materiales2">#REF!</definedName>
    <definedName name="MaterialTub">#REF!</definedName>
    <definedName name="matgranular">#REF!</definedName>
    <definedName name="matriz" localSheetId="14">#REF!,#REF!</definedName>
    <definedName name="matriz" localSheetId="19">#REF!,#REF!</definedName>
    <definedName name="matriz" localSheetId="20">#REF!,#REF!</definedName>
    <definedName name="matriz" localSheetId="33">#REF!,#REF!</definedName>
    <definedName name="matriz" localSheetId="34">#REF!,#REF!</definedName>
    <definedName name="matriz">#REF!,#REF!</definedName>
    <definedName name="MATRIZ_DE_DATOS">#REF!</definedName>
    <definedName name="MATRIZRICS">#REF!</definedName>
    <definedName name="MAX">#REF!</definedName>
    <definedName name="maxcosto">#REF!</definedName>
    <definedName name="Maximo">#REF!</definedName>
    <definedName name="MAY">#REF!</definedName>
    <definedName name="may00">#REF!</definedName>
    <definedName name="MAYO">#REF!</definedName>
    <definedName name="Mb">#REF!</definedName>
    <definedName name="MCCs">#REF!</definedName>
    <definedName name="Mcotas">#REF!</definedName>
    <definedName name="md">#REF!</definedName>
    <definedName name="mdd" localSheetId="14">{"via1",#N/A,TRUE,"general";"via2",#N/A,TRUE,"general";"via3",#N/A,TRUE,"general"}</definedName>
    <definedName name="mdd" localSheetId="19">{"via1",#N/A,TRUE,"general";"via2",#N/A,TRUE,"general";"via3",#N/A,TRUE,"general"}</definedName>
    <definedName name="mdd" localSheetId="20">{"via1",#N/A,TRUE,"general";"via2",#N/A,TRUE,"general";"via3",#N/A,TRUE,"general"}</definedName>
    <definedName name="mdd" localSheetId="25">{"via1",#N/A,TRUE,"general";"via2",#N/A,TRUE,"general";"via3",#N/A,TRUE,"general"}</definedName>
    <definedName name="mdd" localSheetId="33">{"via1",#N/A,TRUE,"general";"via2",#N/A,TRUE,"general";"via3",#N/A,TRUE,"general"}</definedName>
    <definedName name="mdd" localSheetId="34">{"via1",#N/A,TRUE,"general";"via2",#N/A,TRUE,"general";"via3",#N/A,TRUE,"general"}</definedName>
    <definedName name="mdd">{"via1",#N/A,TRUE,"general";"via2",#N/A,TRUE,"general";"via3",#N/A,TRUE,"general"}</definedName>
    <definedName name="MDEO">#REF!</definedName>
    <definedName name="MEDARDO">#REF!</definedName>
    <definedName name="MEDELLIN">#REF!</definedName>
    <definedName name="mediah_reposo_comida">#REF!</definedName>
    <definedName name="MEDIDA">#REF!</definedName>
    <definedName name="meg" localSheetId="14">{"TAB1",#N/A,TRUE,"GENERAL";"TAB2",#N/A,TRUE,"GENERAL";"TAB3",#N/A,TRUE,"GENERAL";"TAB4",#N/A,TRUE,"GENERAL";"TAB5",#N/A,TRUE,"GENERAL"}</definedName>
    <definedName name="meg" localSheetId="19">{"TAB1",#N/A,TRUE,"GENERAL";"TAB2",#N/A,TRUE,"GENERAL";"TAB3",#N/A,TRUE,"GENERAL";"TAB4",#N/A,TRUE,"GENERAL";"TAB5",#N/A,TRUE,"GENERAL"}</definedName>
    <definedName name="meg" localSheetId="20">{"TAB1",#N/A,TRUE,"GENERAL";"TAB2",#N/A,TRUE,"GENERAL";"TAB3",#N/A,TRUE,"GENERAL";"TAB4",#N/A,TRUE,"GENERAL";"TAB5",#N/A,TRUE,"GENERAL"}</definedName>
    <definedName name="meg" localSheetId="25">{"TAB1",#N/A,TRUE,"GENERAL";"TAB2",#N/A,TRUE,"GENERAL";"TAB3",#N/A,TRUE,"GENERAL";"TAB4",#N/A,TRUE,"GENERAL";"TAB5",#N/A,TRUE,"GENERAL"}</definedName>
    <definedName name="meg" localSheetId="33">{"TAB1",#N/A,TRUE,"GENERAL";"TAB2",#N/A,TRUE,"GENERAL";"TAB3",#N/A,TRUE,"GENERAL";"TAB4",#N/A,TRUE,"GENERAL";"TAB5",#N/A,TRUE,"GENERAL"}</definedName>
    <definedName name="meg" localSheetId="34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GRANITO">#REF!</definedName>
    <definedName name="met_dep">#REF!</definedName>
    <definedName name="Meta1">#REF!</definedName>
    <definedName name="Meta2">#REF!</definedName>
    <definedName name="Meta3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#REF!</definedName>
    <definedName name="MEZCLA">#REF!</definedName>
    <definedName name="MEZCLADORA">#REF!</definedName>
    <definedName name="mf">#REF!</definedName>
    <definedName name="mfgjrdt" localSheetId="14">{"TAB1",#N/A,TRUE,"GENERAL";"TAB2",#N/A,TRUE,"GENERAL";"TAB3",#N/A,TRUE,"GENERAL";"TAB4",#N/A,TRUE,"GENERAL";"TAB5",#N/A,TRUE,"GENERAL"}</definedName>
    <definedName name="mfgjrdt" localSheetId="19">{"TAB1",#N/A,TRUE,"GENERAL";"TAB2",#N/A,TRUE,"GENERAL";"TAB3",#N/A,TRUE,"GENERAL";"TAB4",#N/A,TRUE,"GENERAL";"TAB5",#N/A,TRUE,"GENERAL"}</definedName>
    <definedName name="mfgjrdt" localSheetId="20">{"TAB1",#N/A,TRUE,"GENERAL";"TAB2",#N/A,TRUE,"GENERAL";"TAB3",#N/A,TRUE,"GENERAL";"TAB4",#N/A,TRUE,"GENERAL";"TAB5",#N/A,TRUE,"GENERAL"}</definedName>
    <definedName name="mfgjrdt" localSheetId="25">{"TAB1",#N/A,TRUE,"GENERAL";"TAB2",#N/A,TRUE,"GENERAL";"TAB3",#N/A,TRUE,"GENERAL";"TAB4",#N/A,TRUE,"GENERAL";"TAB5",#N/A,TRUE,"GENERAL"}</definedName>
    <definedName name="mfgjrdt" localSheetId="33">{"TAB1",#N/A,TRUE,"GENERAL";"TAB2",#N/A,TRUE,"GENERAL";"TAB3",#N/A,TRUE,"GENERAL";"TAB4",#N/A,TRUE,"GENERAL";"TAB5",#N/A,TRUE,"GENERAL"}</definedName>
    <definedName name="mfgjrdt" localSheetId="34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 localSheetId="14">{"via1",#N/A,TRUE,"general";"via2",#N/A,TRUE,"general";"via3",#N/A,TRUE,"general"}</definedName>
    <definedName name="mghm" localSheetId="19">{"via1",#N/A,TRUE,"general";"via2",#N/A,TRUE,"general";"via3",#N/A,TRUE,"general"}</definedName>
    <definedName name="mghm" localSheetId="20">{"via1",#N/A,TRUE,"general";"via2",#N/A,TRUE,"general";"via3",#N/A,TRUE,"general"}</definedName>
    <definedName name="mghm" localSheetId="25">{"via1",#N/A,TRUE,"general";"via2",#N/A,TRUE,"general";"via3",#N/A,TRUE,"general"}</definedName>
    <definedName name="mghm" localSheetId="33">{"via1",#N/A,TRUE,"general";"via2",#N/A,TRUE,"general";"via3",#N/A,TRUE,"general"}</definedName>
    <definedName name="mghm" localSheetId="34">{"via1",#N/A,TRUE,"general";"via2",#N/A,TRUE,"general";"via3",#N/A,TRUE,"general"}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Used">#REF!</definedName>
    <definedName name="Mínimo">#REF!</definedName>
    <definedName name="MIO">#REF!</definedName>
    <definedName name="MiT">#REF!</definedName>
    <definedName name="MiV">#REF!</definedName>
    <definedName name="mjmj" localSheetId="14">{"via1",#N/A,TRUE,"general";"via2",#N/A,TRUE,"general";"via3",#N/A,TRUE,"general"}</definedName>
    <definedName name="mjmj" localSheetId="19">{"via1",#N/A,TRUE,"general";"via2",#N/A,TRUE,"general";"via3",#N/A,TRUE,"general"}</definedName>
    <definedName name="mjmj" localSheetId="20">{"via1",#N/A,TRUE,"general";"via2",#N/A,TRUE,"general";"via3",#N/A,TRUE,"general"}</definedName>
    <definedName name="mjmj" localSheetId="25">{"via1",#N/A,TRUE,"general";"via2",#N/A,TRUE,"general";"via3",#N/A,TRUE,"general"}</definedName>
    <definedName name="mjmj" localSheetId="33">{"via1",#N/A,TRUE,"general";"via2",#N/A,TRUE,"general";"via3",#N/A,TRUE,"general"}</definedName>
    <definedName name="mjmj" localSheetId="34">{"via1",#N/A,TRUE,"general";"via2",#N/A,TRUE,"general";"via3",#N/A,TRUE,"general"}</definedName>
    <definedName name="mjmj">{"via1",#N/A,TRUE,"general";"via2",#N/A,TRUE,"general";"via3",#N/A,TRUE,"general"}</definedName>
    <definedName name="mjmjmn" localSheetId="14">{"via1",#N/A,TRUE,"general";"via2",#N/A,TRUE,"general";"via3",#N/A,TRUE,"general"}</definedName>
    <definedName name="mjmjmn" localSheetId="19">{"via1",#N/A,TRUE,"general";"via2",#N/A,TRUE,"general";"via3",#N/A,TRUE,"general"}</definedName>
    <definedName name="mjmjmn" localSheetId="20">{"via1",#N/A,TRUE,"general";"via2",#N/A,TRUE,"general";"via3",#N/A,TRUE,"general"}</definedName>
    <definedName name="mjmjmn" localSheetId="25">{"via1",#N/A,TRUE,"general";"via2",#N/A,TRUE,"general";"via3",#N/A,TRUE,"general"}</definedName>
    <definedName name="mjmjmn" localSheetId="33">{"via1",#N/A,TRUE,"general";"via2",#N/A,TRUE,"general";"via3",#N/A,TRUE,"general"}</definedName>
    <definedName name="mjmjmn" localSheetId="34">{"via1",#N/A,TRUE,"general";"via2",#N/A,TRUE,"general";"via3",#N/A,TRUE,"general"}</definedName>
    <definedName name="mjmjmn">{"via1",#N/A,TRUE,"general";"via2",#N/A,TRUE,"general";"via3",#N/A,TRUE,"general"}</definedName>
    <definedName name="mjnhgkio" localSheetId="14">{"via1",#N/A,TRUE,"general";"via2",#N/A,TRUE,"general";"via3",#N/A,TRUE,"general"}</definedName>
    <definedName name="mjnhgkio" localSheetId="19">{"via1",#N/A,TRUE,"general";"via2",#N/A,TRUE,"general";"via3",#N/A,TRUE,"general"}</definedName>
    <definedName name="mjnhgkio" localSheetId="20">{"via1",#N/A,TRUE,"general";"via2",#N/A,TRUE,"general";"via3",#N/A,TRUE,"general"}</definedName>
    <definedName name="mjnhgkio" localSheetId="25">{"via1",#N/A,TRUE,"general";"via2",#N/A,TRUE,"general";"via3",#N/A,TRUE,"general"}</definedName>
    <definedName name="mjnhgkio" localSheetId="33">{"via1",#N/A,TRUE,"general";"via2",#N/A,TRUE,"general";"via3",#N/A,TRUE,"general"}</definedName>
    <definedName name="mjnhgkio" localSheetId="34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 localSheetId="14">{"TAB1",#N/A,TRUE,"GENERAL";"TAB2",#N/A,TRUE,"GENERAL";"TAB3",#N/A,TRUE,"GENERAL";"TAB4",#N/A,TRUE,"GENERAL";"TAB5",#N/A,TRUE,"GENERAL"}</definedName>
    <definedName name="mmjmjh" localSheetId="19">{"TAB1",#N/A,TRUE,"GENERAL";"TAB2",#N/A,TRUE,"GENERAL";"TAB3",#N/A,TRUE,"GENERAL";"TAB4",#N/A,TRUE,"GENERAL";"TAB5",#N/A,TRUE,"GENERAL"}</definedName>
    <definedName name="mmjmjh" localSheetId="20">{"TAB1",#N/A,TRUE,"GENERAL";"TAB2",#N/A,TRUE,"GENERAL";"TAB3",#N/A,TRUE,"GENERAL";"TAB4",#N/A,TRUE,"GENERAL";"TAB5",#N/A,TRUE,"GENERAL"}</definedName>
    <definedName name="mmjmjh" localSheetId="25">{"TAB1",#N/A,TRUE,"GENERAL";"TAB2",#N/A,TRUE,"GENERAL";"TAB3",#N/A,TRUE,"GENERAL";"TAB4",#N/A,TRUE,"GENERAL";"TAB5",#N/A,TRUE,"GENERAL"}</definedName>
    <definedName name="mmjmjh" localSheetId="33">{"TAB1",#N/A,TRUE,"GENERAL";"TAB2",#N/A,TRUE,"GENERAL";"TAB3",#N/A,TRUE,"GENERAL";"TAB4",#N/A,TRUE,"GENERAL";"TAB5",#N/A,TRUE,"GENERAL"}</definedName>
    <definedName name="mmjmjh" localSheetId="34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name="MMJV">#REF!</definedName>
    <definedName name="mmm">#REF!</definedName>
    <definedName name="mmmh" localSheetId="14">{"via1",#N/A,TRUE,"general";"via2",#N/A,TRUE,"general";"via3",#N/A,TRUE,"general"}</definedName>
    <definedName name="mmmh" localSheetId="19">{"via1",#N/A,TRUE,"general";"via2",#N/A,TRUE,"general";"via3",#N/A,TRUE,"general"}</definedName>
    <definedName name="mmmh" localSheetId="20">{"via1",#N/A,TRUE,"general";"via2",#N/A,TRUE,"general";"via3",#N/A,TRUE,"general"}</definedName>
    <definedName name="mmmh" localSheetId="25">{"via1",#N/A,TRUE,"general";"via2",#N/A,TRUE,"general";"via3",#N/A,TRUE,"general"}</definedName>
    <definedName name="mmmh" localSheetId="33">{"via1",#N/A,TRUE,"general";"via2",#N/A,TRUE,"general";"via3",#N/A,TRUE,"general"}</definedName>
    <definedName name="mmmh" localSheetId="34">{"via1",#N/A,TRUE,"general";"via2",#N/A,TRUE,"general";"via3",#N/A,TRUE,"general"}</definedName>
    <definedName name="mmmh">{"via1",#N/A,TRUE,"general";"via2",#N/A,TRUE,"general";"via3",#N/A,TRUE,"general"}</definedName>
    <definedName name="MMMM">#REF!</definedName>
    <definedName name="mmmmmjyt" localSheetId="14">{"TAB1",#N/A,TRUE,"GENERAL";"TAB2",#N/A,TRUE,"GENERAL";"TAB3",#N/A,TRUE,"GENERAL";"TAB4",#N/A,TRUE,"GENERAL";"TAB5",#N/A,TRUE,"GENERAL"}</definedName>
    <definedName name="mmmmmjyt" localSheetId="19">{"TAB1",#N/A,TRUE,"GENERAL";"TAB2",#N/A,TRUE,"GENERAL";"TAB3",#N/A,TRUE,"GENERAL";"TAB4",#N/A,TRUE,"GENERAL";"TAB5",#N/A,TRUE,"GENERAL"}</definedName>
    <definedName name="mmmmmjyt" localSheetId="20">{"TAB1",#N/A,TRUE,"GENERAL";"TAB2",#N/A,TRUE,"GENERAL";"TAB3",#N/A,TRUE,"GENERAL";"TAB4",#N/A,TRUE,"GENERAL";"TAB5",#N/A,TRUE,"GENERAL"}</definedName>
    <definedName name="mmmmmjyt" localSheetId="25">{"TAB1",#N/A,TRUE,"GENERAL";"TAB2",#N/A,TRUE,"GENERAL";"TAB3",#N/A,TRUE,"GENERAL";"TAB4",#N/A,TRUE,"GENERAL";"TAB5",#N/A,TRUE,"GENERAL"}</definedName>
    <definedName name="mmmmmjyt" localSheetId="33">{"TAB1",#N/A,TRUE,"GENERAL";"TAB2",#N/A,TRUE,"GENERAL";"TAB3",#N/A,TRUE,"GENERAL";"TAB4",#N/A,TRUE,"GENERAL";"TAB5",#N/A,TRUE,"GENERAL"}</definedName>
    <definedName name="mmmmmjyt" localSheetId="34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name="mmmmmmg" localSheetId="14">{"via1",#N/A,TRUE,"general";"via2",#N/A,TRUE,"general";"via3",#N/A,TRUE,"general"}</definedName>
    <definedName name="mmmmmmg" localSheetId="19">{"via1",#N/A,TRUE,"general";"via2",#N/A,TRUE,"general";"via3",#N/A,TRUE,"general"}</definedName>
    <definedName name="mmmmmmg" localSheetId="20">{"via1",#N/A,TRUE,"general";"via2",#N/A,TRUE,"general";"via3",#N/A,TRUE,"general"}</definedName>
    <definedName name="mmmmmmg" localSheetId="25">{"via1",#N/A,TRUE,"general";"via2",#N/A,TRUE,"general";"via3",#N/A,TRUE,"general"}</definedName>
    <definedName name="mmmmmmg" localSheetId="33">{"via1",#N/A,TRUE,"general";"via2",#N/A,TRUE,"general";"via3",#N/A,TRUE,"general"}</definedName>
    <definedName name="mmmmmmg" localSheetId="34">{"via1",#N/A,TRUE,"general";"via2",#N/A,TRUE,"general";"via3",#N/A,TRUE,"general"}</definedName>
    <definedName name="mmmmmmg">{"via1",#N/A,TRUE,"general";"via2",#N/A,TRUE,"general";"via3",#N/A,TRUE,"general"}</definedName>
    <definedName name="Mmto">#REF!</definedName>
    <definedName name="MN" localSheetId="14">{"via1",#N/A,TRUE,"general";"via2",#N/A,TRUE,"general";"via3",#N/A,TRUE,"general"}</definedName>
    <definedName name="MN" localSheetId="19">{"via1",#N/A,TRUE,"general";"via2",#N/A,TRUE,"general";"via3",#N/A,TRUE,"general"}</definedName>
    <definedName name="MN" localSheetId="20">{"via1",#N/A,TRUE,"general";"via2",#N/A,TRUE,"general";"via3",#N/A,TRUE,"general"}</definedName>
    <definedName name="MN" localSheetId="25">{"via1",#N/A,TRUE,"general";"via2",#N/A,TRUE,"general";"via3",#N/A,TRUE,"general"}</definedName>
    <definedName name="MN" localSheetId="33">{"via1",#N/A,TRUE,"general";"via2",#N/A,TRUE,"general";"via3",#N/A,TRUE,"general"}</definedName>
    <definedName name="MN" localSheetId="34">{"via1",#N/A,TRUE,"general";"via2",#N/A,TRUE,"general";"via3",#N/A,TRUE,"general"}</definedName>
    <definedName name="MN">{"via1",#N/A,TRUE,"general";"via2",#N/A,TRUE,"general";"via3",#N/A,TRUE,"general"}</definedName>
    <definedName name="MNO">#REF!</definedName>
    <definedName name="MO">#REF!</definedName>
    <definedName name="MOA" localSheetId="14" hidden="1">{#N/A,#N/A,FALSE,"Hoja1";#N/A,#N/A,FALSE,"Hoja2"}</definedName>
    <definedName name="MOA" localSheetId="19" hidden="1">{#N/A,#N/A,FALSE,"Hoja1";#N/A,#N/A,FALSE,"Hoja2"}</definedName>
    <definedName name="MOA" localSheetId="20" hidden="1">{#N/A,#N/A,FALSE,"Hoja1";#N/A,#N/A,FALSE,"Hoja2"}</definedName>
    <definedName name="MOA" localSheetId="25" hidden="1">{#N/A,#N/A,FALSE,"Hoja1";#N/A,#N/A,FALSE,"Hoja2"}</definedName>
    <definedName name="MOA" localSheetId="33" hidden="1">{#N/A,#N/A,FALSE,"Hoja1";#N/A,#N/A,FALSE,"Hoja2"}</definedName>
    <definedName name="MOA" localSheetId="34" hidden="1">{#N/A,#N/A,FALSE,"Hoja1";#N/A,#N/A,FALSE,"Hoja2"}</definedName>
    <definedName name="MOA" hidden="1">{#N/A,#N/A,FALSE,"Hoja1";#N/A,#N/A,FALSE,"Hoja2"}</definedName>
    <definedName name="mobil06">#REF!</definedName>
    <definedName name="MOD">#REF!</definedName>
    <definedName name="MODIF">#REF!</definedName>
    <definedName name="MODIVejec" localSheetId="14" hidden="1">{#N/A,#N/A,FALSE,"Hoja1";#N/A,#N/A,FALSE,"Hoja2"}</definedName>
    <definedName name="MODIVejec" localSheetId="19" hidden="1">{#N/A,#N/A,FALSE,"Hoja1";#N/A,#N/A,FALSE,"Hoja2"}</definedName>
    <definedName name="MODIVejec" localSheetId="20" hidden="1">{#N/A,#N/A,FALSE,"Hoja1";#N/A,#N/A,FALSE,"Hoja2"}</definedName>
    <definedName name="MODIVejec" localSheetId="25" hidden="1">{#N/A,#N/A,FALSE,"Hoja1";#N/A,#N/A,FALSE,"Hoja2"}</definedName>
    <definedName name="MODIVejec" localSheetId="33" hidden="1">{#N/A,#N/A,FALSE,"Hoja1";#N/A,#N/A,FALSE,"Hoja2"}</definedName>
    <definedName name="MODIVejec" localSheetId="34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14" hidden="1">{#N/A,#N/A,FALSE,"Hoja1";#N/A,#N/A,FALSE,"Hoja2"}</definedName>
    <definedName name="MOE" localSheetId="19" hidden="1">{#N/A,#N/A,FALSE,"Hoja1";#N/A,#N/A,FALSE,"Hoja2"}</definedName>
    <definedName name="MOE" localSheetId="20" hidden="1">{#N/A,#N/A,FALSE,"Hoja1";#N/A,#N/A,FALSE,"Hoja2"}</definedName>
    <definedName name="MOE" localSheetId="25" hidden="1">{#N/A,#N/A,FALSE,"Hoja1";#N/A,#N/A,FALSE,"Hoja2"}</definedName>
    <definedName name="MOE" localSheetId="33" hidden="1">{#N/A,#N/A,FALSE,"Hoja1";#N/A,#N/A,FALSE,"Hoja2"}</definedName>
    <definedName name="MOE" localSheetId="34" hidden="1">{#N/A,#N/A,FALSE,"Hoja1";#N/A,#N/A,FALSE,"Hoja2"}</definedName>
    <definedName name="MOE" hidden="1">{#N/A,#N/A,FALSE,"Hoja1";#N/A,#N/A,FALSE,"Hoja2"}</definedName>
    <definedName name="MOMATECA">#REF!</definedName>
    <definedName name="MONEDA">#REF!</definedName>
    <definedName name="MONETARY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>#REF!</definedName>
    <definedName name="Mora">#REF!</definedName>
    <definedName name="MORON">#REF!</definedName>
    <definedName name="MORT13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_1_4">#REF!</definedName>
    <definedName name="MORTERO_1_5">#REF!</definedName>
    <definedName name="mortero14">#REF!</definedName>
    <definedName name="mortero15">#REF!</definedName>
    <definedName name="MORTERO4">#REF!</definedName>
    <definedName name="MORTERO5">#REF!</definedName>
    <definedName name="mot">#REF!</definedName>
    <definedName name="MOTO">#REF!</definedName>
    <definedName name="MOTOBOMBA">#REF!</definedName>
    <definedName name="Motoniv">#REF!</definedName>
    <definedName name="motosierra">#REF!</definedName>
    <definedName name="mpdirint">#REF!</definedName>
    <definedName name="mprelecon">#REF!</definedName>
    <definedName name="mr">#REF!</definedName>
    <definedName name="MR_DESCRIPTION">#REF!</definedName>
    <definedName name="MRLART">#REF!</definedName>
    <definedName name="MRNumber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otalizado">#REF!</definedName>
    <definedName name="Mtz_Avance">#REF!</definedName>
    <definedName name="MU">#REF!</definedName>
    <definedName name="MUEBLEINFTOT">#REF!</definedName>
    <definedName name="MULTIPLICADOR">#REF!</definedName>
    <definedName name="MUNI">#REF!</definedName>
    <definedName name="Muni1">#REF!</definedName>
    <definedName name="Muni2">#REF!</definedName>
    <definedName name="MUNICIPIO5">#REF!</definedName>
    <definedName name="MUNICIPIO7">#REF!</definedName>
    <definedName name="Municipios">#REF!</definedName>
    <definedName name="municipios1">#REF!</definedName>
    <definedName name="muro">#REF!</definedName>
    <definedName name="murocontencion">#REF!</definedName>
    <definedName name="Mv">#REF!</definedName>
    <definedName name="MXSMAR">#REF!</definedName>
    <definedName name="MZ">#REF!</definedName>
    <definedName name="N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na">#REF!</definedName>
    <definedName name="nb">#REF!</definedName>
    <definedName name="nbnbv">#REF!</definedName>
    <definedName name="nbv">#REF!</definedName>
    <definedName name="nbvnv" localSheetId="14">{"via1",#N/A,TRUE,"general";"via2",#N/A,TRUE,"general";"via3",#N/A,TRUE,"general"}</definedName>
    <definedName name="nbvnv" localSheetId="19">{"via1",#N/A,TRUE,"general";"via2",#N/A,TRUE,"general";"via3",#N/A,TRUE,"general"}</definedName>
    <definedName name="nbvnv" localSheetId="20">{"via1",#N/A,TRUE,"general";"via2",#N/A,TRUE,"general";"via3",#N/A,TRUE,"general"}</definedName>
    <definedName name="nbvnv" localSheetId="25">{"via1",#N/A,TRUE,"general";"via2",#N/A,TRUE,"general";"via3",#N/A,TRUE,"general"}</definedName>
    <definedName name="nbvnv" localSheetId="33">{"via1",#N/A,TRUE,"general";"via2",#N/A,TRUE,"general";"via3",#N/A,TRUE,"general"}</definedName>
    <definedName name="nbvnv" localSheetId="34">{"via1",#N/A,TRUE,"general";"via2",#N/A,TRUE,"general";"via3",#N/A,TRUE,"general"}</definedName>
    <definedName name="nbvnv">{"via1",#N/A,TRUE,"general";"via2",#N/A,TRUE,"general";"via3",#N/A,TRUE,"general"}</definedName>
    <definedName name="Nc">#REF!</definedName>
    <definedName name="Nd">#REF!</definedName>
    <definedName name="NDHS" localSheetId="14">{"TAB1",#N/A,TRUE,"GENERAL";"TAB2",#N/A,TRUE,"GENERAL";"TAB3",#N/A,TRUE,"GENERAL";"TAB4",#N/A,TRUE,"GENERAL";"TAB5",#N/A,TRUE,"GENERAL"}</definedName>
    <definedName name="NDHS" localSheetId="19">{"TAB1",#N/A,TRUE,"GENERAL";"TAB2",#N/A,TRUE,"GENERAL";"TAB3",#N/A,TRUE,"GENERAL";"TAB4",#N/A,TRUE,"GENERAL";"TAB5",#N/A,TRUE,"GENERAL"}</definedName>
    <definedName name="NDHS" localSheetId="20">{"TAB1",#N/A,TRUE,"GENERAL";"TAB2",#N/A,TRUE,"GENERAL";"TAB3",#N/A,TRUE,"GENERAL";"TAB4",#N/A,TRUE,"GENERAL";"TAB5",#N/A,TRUE,"GENERAL"}</definedName>
    <definedName name="NDHS" localSheetId="25">{"TAB1",#N/A,TRUE,"GENERAL";"TAB2",#N/A,TRUE,"GENERAL";"TAB3",#N/A,TRUE,"GENERAL";"TAB4",#N/A,TRUE,"GENERAL";"TAB5",#N/A,TRUE,"GENERAL"}</definedName>
    <definedName name="NDHS" localSheetId="33">{"TAB1",#N/A,TRUE,"GENERAL";"TAB2",#N/A,TRUE,"GENERAL";"TAB3",#N/A,TRUE,"GENERAL";"TAB4",#N/A,TRUE,"GENERAL";"TAB5",#N/A,TRUE,"GENERAL"}</definedName>
    <definedName name="NDHS" localSheetId="34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GRO">#REF!</definedName>
    <definedName name="NEOLAI">#REF!</definedName>
    <definedName name="NES">#REF!</definedName>
    <definedName name="Nett_Rev_COL_Nom">#REF!</definedName>
    <definedName name="nf" localSheetId="14">{"TAB1",#N/A,TRUE,"GENERAL";"TAB2",#N/A,TRUE,"GENERAL";"TAB3",#N/A,TRUE,"GENERAL";"TAB4",#N/A,TRUE,"GENERAL";"TAB5",#N/A,TRUE,"GENERAL"}</definedName>
    <definedName name="nf" localSheetId="19">{"TAB1",#N/A,TRUE,"GENERAL";"TAB2",#N/A,TRUE,"GENERAL";"TAB3",#N/A,TRUE,"GENERAL";"TAB4",#N/A,TRUE,"GENERAL";"TAB5",#N/A,TRUE,"GENERAL"}</definedName>
    <definedName name="nf" localSheetId="20">{"TAB1",#N/A,TRUE,"GENERAL";"TAB2",#N/A,TRUE,"GENERAL";"TAB3",#N/A,TRUE,"GENERAL";"TAB4",#N/A,TRUE,"GENERAL";"TAB5",#N/A,TRUE,"GENERAL"}</definedName>
    <definedName name="nf" localSheetId="25">{"TAB1",#N/A,TRUE,"GENERAL";"TAB2",#N/A,TRUE,"GENERAL";"TAB3",#N/A,TRUE,"GENERAL";"TAB4",#N/A,TRUE,"GENERAL";"TAB5",#N/A,TRUE,"GENERAL"}</definedName>
    <definedName name="nf" localSheetId="33">{"TAB1",#N/A,TRUE,"GENERAL";"TAB2",#N/A,TRUE,"GENERAL";"TAB3",#N/A,TRUE,"GENERAL";"TAB4",#N/A,TRUE,"GENERAL";"TAB5",#N/A,TRUE,"GENERAL"}</definedName>
    <definedName name="nf" localSheetId="34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 localSheetId="14">{"via1",#N/A,TRUE,"general";"via2",#N/A,TRUE,"general";"via3",#N/A,TRUE,"general"}</definedName>
    <definedName name="nfg" localSheetId="19">{"via1",#N/A,TRUE,"general";"via2",#N/A,TRUE,"general";"via3",#N/A,TRUE,"general"}</definedName>
    <definedName name="nfg" localSheetId="20">{"via1",#N/A,TRUE,"general";"via2",#N/A,TRUE,"general";"via3",#N/A,TRUE,"general"}</definedName>
    <definedName name="nfg" localSheetId="25">{"via1",#N/A,TRUE,"general";"via2",#N/A,TRUE,"general";"via3",#N/A,TRUE,"general"}</definedName>
    <definedName name="nfg" localSheetId="33">{"via1",#N/A,TRUE,"general";"via2",#N/A,TRUE,"general";"via3",#N/A,TRUE,"general"}</definedName>
    <definedName name="nfg" localSheetId="34">{"via1",#N/A,TRUE,"general";"via2",#N/A,TRUE,"general";"via3",#N/A,TRUE,"general"}</definedName>
    <definedName name="nfg">{"via1",#N/A,TRUE,"general";"via2",#N/A,TRUE,"general";"via3",#N/A,TRUE,"general"}</definedName>
    <definedName name="nfgn" localSheetId="14">{"via1",#N/A,TRUE,"general";"via2",#N/A,TRUE,"general";"via3",#N/A,TRUE,"general"}</definedName>
    <definedName name="nfgn" localSheetId="19">{"via1",#N/A,TRUE,"general";"via2",#N/A,TRUE,"general";"via3",#N/A,TRUE,"general"}</definedName>
    <definedName name="nfgn" localSheetId="20">{"via1",#N/A,TRUE,"general";"via2",#N/A,TRUE,"general";"via3",#N/A,TRUE,"general"}</definedName>
    <definedName name="nfgn" localSheetId="25">{"via1",#N/A,TRUE,"general";"via2",#N/A,TRUE,"general";"via3",#N/A,TRUE,"general"}</definedName>
    <definedName name="nfgn" localSheetId="33">{"via1",#N/A,TRUE,"general";"via2",#N/A,TRUE,"general";"via3",#N/A,TRUE,"general"}</definedName>
    <definedName name="nfgn" localSheetId="34">{"via1",#N/A,TRUE,"general";"via2",#N/A,TRUE,"general";"via3",#N/A,TRUE,"general"}</definedName>
    <definedName name="nfgn">{"via1",#N/A,TRUE,"general";"via2",#N/A,TRUE,"general";"via3",#N/A,TRUE,"general"}</definedName>
    <definedName name="ng">#REF!</definedName>
    <definedName name="ngdn" localSheetId="14">{"TAB1",#N/A,TRUE,"GENERAL";"TAB2",#N/A,TRUE,"GENERAL";"TAB3",#N/A,TRUE,"GENERAL";"TAB4",#N/A,TRUE,"GENERAL";"TAB5",#N/A,TRUE,"GENERAL"}</definedName>
    <definedName name="ngdn" localSheetId="19">{"TAB1",#N/A,TRUE,"GENERAL";"TAB2",#N/A,TRUE,"GENERAL";"TAB3",#N/A,TRUE,"GENERAL";"TAB4",#N/A,TRUE,"GENERAL";"TAB5",#N/A,TRUE,"GENERAL"}</definedName>
    <definedName name="ngdn" localSheetId="20">{"TAB1",#N/A,TRUE,"GENERAL";"TAB2",#N/A,TRUE,"GENERAL";"TAB3",#N/A,TRUE,"GENERAL";"TAB4",#N/A,TRUE,"GENERAL";"TAB5",#N/A,TRUE,"GENERAL"}</definedName>
    <definedName name="ngdn" localSheetId="25">{"TAB1",#N/A,TRUE,"GENERAL";"TAB2",#N/A,TRUE,"GENERAL";"TAB3",#N/A,TRUE,"GENERAL";"TAB4",#N/A,TRUE,"GENERAL";"TAB5",#N/A,TRUE,"GENERAL"}</definedName>
    <definedName name="ngdn" localSheetId="33">{"TAB1",#N/A,TRUE,"GENERAL";"TAB2",#N/A,TRUE,"GENERAL";"TAB3",#N/A,TRUE,"GENERAL";"TAB4",#N/A,TRUE,"GENERAL";"TAB5",#N/A,TRUE,"GENERAL"}</definedName>
    <definedName name="ngdn" localSheetId="34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name="ngfh" localSheetId="14">{"via1",#N/A,TRUE,"general";"via2",#N/A,TRUE,"general";"via3",#N/A,TRUE,"general"}</definedName>
    <definedName name="ngfh" localSheetId="19">{"via1",#N/A,TRUE,"general";"via2",#N/A,TRUE,"general";"via3",#N/A,TRUE,"general"}</definedName>
    <definedName name="ngfh" localSheetId="20">{"via1",#N/A,TRUE,"general";"via2",#N/A,TRUE,"general";"via3",#N/A,TRUE,"general"}</definedName>
    <definedName name="ngfh" localSheetId="25">{"via1",#N/A,TRUE,"general";"via2",#N/A,TRUE,"general";"via3",#N/A,TRUE,"general"}</definedName>
    <definedName name="ngfh" localSheetId="33">{"via1",#N/A,TRUE,"general";"via2",#N/A,TRUE,"general";"via3",#N/A,TRUE,"general"}</definedName>
    <definedName name="ngfh" localSheetId="34">{"via1",#N/A,TRUE,"general";"via2",#N/A,TRUE,"general";"via3",#N/A,TRUE,"general"}</definedName>
    <definedName name="ngfh">{"via1",#N/A,TRUE,"general";"via2",#N/A,TRUE,"general";"via3",#N/A,TRUE,"general"}</definedName>
    <definedName name="NH">#REF!</definedName>
    <definedName name="NHG">#REF!</definedName>
    <definedName name="nhn" localSheetId="14">{"via1",#N/A,TRUE,"general";"via2",#N/A,TRUE,"general";"via3",#N/A,TRUE,"general"}</definedName>
    <definedName name="nhn" localSheetId="19">{"via1",#N/A,TRUE,"general";"via2",#N/A,TRUE,"general";"via3",#N/A,TRUE,"general"}</definedName>
    <definedName name="nhn" localSheetId="20">{"via1",#N/A,TRUE,"general";"via2",#N/A,TRUE,"general";"via3",#N/A,TRUE,"general"}</definedName>
    <definedName name="nhn" localSheetId="25">{"via1",#N/A,TRUE,"general";"via2",#N/A,TRUE,"general";"via3",#N/A,TRUE,"general"}</definedName>
    <definedName name="nhn" localSheetId="33">{"via1",#N/A,TRUE,"general";"via2",#N/A,TRUE,"general";"via3",#N/A,TRUE,"general"}</definedName>
    <definedName name="nhn" localSheetId="34">{"via1",#N/A,TRUE,"general";"via2",#N/A,TRUE,"general";"via3",#N/A,TRUE,"general"}</definedName>
    <definedName name="nhn">{"via1",#N/A,TRUE,"general";"via2",#N/A,TRUE,"general";"via3",#N/A,TRUE,"general"}</definedName>
    <definedName name="nhncfgn" localSheetId="14">{"TAB1",#N/A,TRUE,"GENERAL";"TAB2",#N/A,TRUE,"GENERAL";"TAB3",#N/A,TRUE,"GENERAL";"TAB4",#N/A,TRUE,"GENERAL";"TAB5",#N/A,TRUE,"GENERAL"}</definedName>
    <definedName name="nhncfgn" localSheetId="19">{"TAB1",#N/A,TRUE,"GENERAL";"TAB2",#N/A,TRUE,"GENERAL";"TAB3",#N/A,TRUE,"GENERAL";"TAB4",#N/A,TRUE,"GENERAL";"TAB5",#N/A,TRUE,"GENERAL"}</definedName>
    <definedName name="nhncfgn" localSheetId="20">{"TAB1",#N/A,TRUE,"GENERAL";"TAB2",#N/A,TRUE,"GENERAL";"TAB3",#N/A,TRUE,"GENERAL";"TAB4",#N/A,TRUE,"GENERAL";"TAB5",#N/A,TRUE,"GENERAL"}</definedName>
    <definedName name="nhncfgn" localSheetId="25">{"TAB1",#N/A,TRUE,"GENERAL";"TAB2",#N/A,TRUE,"GENERAL";"TAB3",#N/A,TRUE,"GENERAL";"TAB4",#N/A,TRUE,"GENERAL";"TAB5",#N/A,TRUE,"GENERAL"}</definedName>
    <definedName name="nhncfgn" localSheetId="33">{"TAB1",#N/A,TRUE,"GENERAL";"TAB2",#N/A,TRUE,"GENERAL";"TAB3",#N/A,TRUE,"GENERAL";"TAB4",#N/A,TRUE,"GENERAL";"TAB5",#N/A,TRUE,"GENERAL"}</definedName>
    <definedName name="nhncfgn" localSheetId="34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name="nhndr" localSheetId="14">{"via1",#N/A,TRUE,"general";"via2",#N/A,TRUE,"general";"via3",#N/A,TRUE,"general"}</definedName>
    <definedName name="nhndr" localSheetId="19">{"via1",#N/A,TRUE,"general";"via2",#N/A,TRUE,"general";"via3",#N/A,TRUE,"general"}</definedName>
    <definedName name="nhndr" localSheetId="20">{"via1",#N/A,TRUE,"general";"via2",#N/A,TRUE,"general";"via3",#N/A,TRUE,"general"}</definedName>
    <definedName name="nhndr" localSheetId="25">{"via1",#N/A,TRUE,"general";"via2",#N/A,TRUE,"general";"via3",#N/A,TRUE,"general"}</definedName>
    <definedName name="nhndr" localSheetId="33">{"via1",#N/A,TRUE,"general";"via2",#N/A,TRUE,"general";"via3",#N/A,TRUE,"general"}</definedName>
    <definedName name="nhndr" localSheetId="34">{"via1",#N/A,TRUE,"general";"via2",#N/A,TRUE,"general";"via3",#N/A,TRUE,"general"}</definedName>
    <definedName name="nhndr">{"via1",#N/A,TRUE,"general";"via2",#N/A,TRUE,"general";"via3",#N/A,TRUE,"general"}</definedName>
    <definedName name="nic_nis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t">#REF!</definedName>
    <definedName name="NIVEL">#REF!</definedName>
    <definedName name="NJH">#REF!</definedName>
    <definedName name="nm">#REF!</definedName>
    <definedName name="Nmax">#REF!</definedName>
    <definedName name="nmdlf">#REF!</definedName>
    <definedName name="nmmmm" localSheetId="14">{"via1",#N/A,TRUE,"general";"via2",#N/A,TRUE,"general";"via3",#N/A,TRUE,"general"}</definedName>
    <definedName name="nmmmm" localSheetId="19">{"via1",#N/A,TRUE,"general";"via2",#N/A,TRUE,"general";"via3",#N/A,TRUE,"general"}</definedName>
    <definedName name="nmmmm" localSheetId="20">{"via1",#N/A,TRUE,"general";"via2",#N/A,TRUE,"general";"via3",#N/A,TRUE,"general"}</definedName>
    <definedName name="nmmmm" localSheetId="25">{"via1",#N/A,TRUE,"general";"via2",#N/A,TRUE,"general";"via3",#N/A,TRUE,"general"}</definedName>
    <definedName name="nmmmm" localSheetId="33">{"via1",#N/A,TRUE,"general";"via2",#N/A,TRUE,"general";"via3",#N/A,TRUE,"general"}</definedName>
    <definedName name="nmmmm" localSheetId="34">{"via1",#N/A,TRUE,"general";"via2",#N/A,TRUE,"general";"via3",#N/A,TRUE,"general"}</definedName>
    <definedName name="nmmmm">{"via1",#N/A,TRUE,"general";"via2",#N/A,TRUE,"general";"via3",#N/A,TRUE,"general"}</definedName>
    <definedName name="NN">#REF!</definedName>
    <definedName name="nndng" localSheetId="14">{"TAB1",#N/A,TRUE,"GENERAL";"TAB2",#N/A,TRUE,"GENERAL";"TAB3",#N/A,TRUE,"GENERAL";"TAB4",#N/A,TRUE,"GENERAL";"TAB5",#N/A,TRUE,"GENERAL"}</definedName>
    <definedName name="nndng" localSheetId="19">{"TAB1",#N/A,TRUE,"GENERAL";"TAB2",#N/A,TRUE,"GENERAL";"TAB3",#N/A,TRUE,"GENERAL";"TAB4",#N/A,TRUE,"GENERAL";"TAB5",#N/A,TRUE,"GENERAL"}</definedName>
    <definedName name="nndng" localSheetId="20">{"TAB1",#N/A,TRUE,"GENERAL";"TAB2",#N/A,TRUE,"GENERAL";"TAB3",#N/A,TRUE,"GENERAL";"TAB4",#N/A,TRUE,"GENERAL";"TAB5",#N/A,TRUE,"GENERAL"}</definedName>
    <definedName name="nndng" localSheetId="25">{"TAB1",#N/A,TRUE,"GENERAL";"TAB2",#N/A,TRUE,"GENERAL";"TAB3",#N/A,TRUE,"GENERAL";"TAB4",#N/A,TRUE,"GENERAL";"TAB5",#N/A,TRUE,"GENERAL"}</definedName>
    <definedName name="nndng" localSheetId="33">{"TAB1",#N/A,TRUE,"GENERAL";"TAB2",#N/A,TRUE,"GENERAL";"TAB3",#N/A,TRUE,"GENERAL";"TAB4",#N/A,TRUE,"GENERAL";"TAB5",#N/A,TRUE,"GENERAL"}</definedName>
    <definedName name="nndng" localSheetId="34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#REF!</definedName>
    <definedName name="nnnhd" localSheetId="14">{"via1",#N/A,TRUE,"general";"via2",#N/A,TRUE,"general";"via3",#N/A,TRUE,"general"}</definedName>
    <definedName name="nnnhd" localSheetId="19">{"via1",#N/A,TRUE,"general";"via2",#N/A,TRUE,"general";"via3",#N/A,TRUE,"general"}</definedName>
    <definedName name="nnnhd" localSheetId="20">{"via1",#N/A,TRUE,"general";"via2",#N/A,TRUE,"general";"via3",#N/A,TRUE,"general"}</definedName>
    <definedName name="nnnhd" localSheetId="25">{"via1",#N/A,TRUE,"general";"via2",#N/A,TRUE,"general";"via3",#N/A,TRUE,"general"}</definedName>
    <definedName name="nnnhd" localSheetId="33">{"via1",#N/A,TRUE,"general";"via2",#N/A,TRUE,"general";"via3",#N/A,TRUE,"general"}</definedName>
    <definedName name="nnnhd" localSheetId="34">{"via1",#N/A,TRUE,"general";"via2",#N/A,TRUE,"general";"via3",#N/A,TRUE,"general"}</definedName>
    <definedName name="nnnhd">{"via1",#N/A,TRUE,"general";"via2",#N/A,TRUE,"general";"via3",#N/A,TRUE,"general"}</definedName>
    <definedName name="nnnnn" localSheetId="14">{"via1",#N/A,TRUE,"general";"via2",#N/A,TRUE,"general";"via3",#N/A,TRUE,"general"}</definedName>
    <definedName name="nnnnn" localSheetId="19">{"via1",#N/A,TRUE,"general";"via2",#N/A,TRUE,"general";"via3",#N/A,TRUE,"general"}</definedName>
    <definedName name="nnnnn" localSheetId="20">{"via1",#N/A,TRUE,"general";"via2",#N/A,TRUE,"general";"via3",#N/A,TRUE,"general"}</definedName>
    <definedName name="nnnnn" localSheetId="25">{"via1",#N/A,TRUE,"general";"via2",#N/A,TRUE,"general";"via3",#N/A,TRUE,"general"}</definedName>
    <definedName name="nnnnn" localSheetId="33">{"via1",#N/A,TRUE,"general";"via2",#N/A,TRUE,"general";"via3",#N/A,TRUE,"general"}</definedName>
    <definedName name="nnnnn" localSheetId="34">{"via1",#N/A,TRUE,"general";"via2",#N/A,TRUE,"general";"via3",#N/A,TRUE,"general"}</definedName>
    <definedName name="nnnnn">{"via1",#N/A,TRUE,"general";"via2",#N/A,TRUE,"general";"via3",#N/A,TRUE,"general"}</definedName>
    <definedName name="nnnnnd" localSheetId="14">{"TAB1",#N/A,TRUE,"GENERAL";"TAB2",#N/A,TRUE,"GENERAL";"TAB3",#N/A,TRUE,"GENERAL";"TAB4",#N/A,TRUE,"GENERAL";"TAB5",#N/A,TRUE,"GENERAL"}</definedName>
    <definedName name="nnnnnd" localSheetId="19">{"TAB1",#N/A,TRUE,"GENERAL";"TAB2",#N/A,TRUE,"GENERAL";"TAB3",#N/A,TRUE,"GENERAL";"TAB4",#N/A,TRUE,"GENERAL";"TAB5",#N/A,TRUE,"GENERAL"}</definedName>
    <definedName name="nnnnnd" localSheetId="20">{"TAB1",#N/A,TRUE,"GENERAL";"TAB2",#N/A,TRUE,"GENERAL";"TAB3",#N/A,TRUE,"GENERAL";"TAB4",#N/A,TRUE,"GENERAL";"TAB5",#N/A,TRUE,"GENERAL"}</definedName>
    <definedName name="nnnnnd" localSheetId="25">{"TAB1",#N/A,TRUE,"GENERAL";"TAB2",#N/A,TRUE,"GENERAL";"TAB3",#N/A,TRUE,"GENERAL";"TAB4",#N/A,TRUE,"GENERAL";"TAB5",#N/A,TRUE,"GENERAL"}</definedName>
    <definedName name="nnnnnd" localSheetId="33">{"TAB1",#N/A,TRUE,"GENERAL";"TAB2",#N/A,TRUE,"GENERAL";"TAB3",#N/A,TRUE,"GENERAL";"TAB4",#N/A,TRUE,"GENERAL";"TAB5",#N/A,TRUE,"GENERAL"}</definedName>
    <definedName name="nnnnnd" localSheetId="34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name="nnnnnf" localSheetId="14">{"TAB1",#N/A,TRUE,"GENERAL";"TAB2",#N/A,TRUE,"GENERAL";"TAB3",#N/A,TRUE,"GENERAL";"TAB4",#N/A,TRUE,"GENERAL";"TAB5",#N/A,TRUE,"GENERAL"}</definedName>
    <definedName name="nnnnnf" localSheetId="19">{"TAB1",#N/A,TRUE,"GENERAL";"TAB2",#N/A,TRUE,"GENERAL";"TAB3",#N/A,TRUE,"GENERAL";"TAB4",#N/A,TRUE,"GENERAL";"TAB5",#N/A,TRUE,"GENERAL"}</definedName>
    <definedName name="nnnnnf" localSheetId="20">{"TAB1",#N/A,TRUE,"GENERAL";"TAB2",#N/A,TRUE,"GENERAL";"TAB3",#N/A,TRUE,"GENERAL";"TAB4",#N/A,TRUE,"GENERAL";"TAB5",#N/A,TRUE,"GENERAL"}</definedName>
    <definedName name="nnnnnf" localSheetId="25">{"TAB1",#N/A,TRUE,"GENERAL";"TAB2",#N/A,TRUE,"GENERAL";"TAB3",#N/A,TRUE,"GENERAL";"TAB4",#N/A,TRUE,"GENERAL";"TAB5",#N/A,TRUE,"GENERAL"}</definedName>
    <definedName name="nnnnnf" localSheetId="33">{"TAB1",#N/A,TRUE,"GENERAL";"TAB2",#N/A,TRUE,"GENERAL";"TAB3",#N/A,TRUE,"GENERAL";"TAB4",#N/A,TRUE,"GENERAL";"TAB5",#N/A,TRUE,"GENERAL"}</definedName>
    <definedName name="nnnnnf" localSheetId="34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 localSheetId="14">{"via1",#N/A,TRUE,"general";"via2",#N/A,TRUE,"general";"via3",#N/A,TRUE,"general"}</definedName>
    <definedName name="nnnnnh" localSheetId="19">{"via1",#N/A,TRUE,"general";"via2",#N/A,TRUE,"general";"via3",#N/A,TRUE,"general"}</definedName>
    <definedName name="nnnnnh" localSheetId="20">{"via1",#N/A,TRUE,"general";"via2",#N/A,TRUE,"general";"via3",#N/A,TRUE,"general"}</definedName>
    <definedName name="nnnnnh" localSheetId="25">{"via1",#N/A,TRUE,"general";"via2",#N/A,TRUE,"general";"via3",#N/A,TRUE,"general"}</definedName>
    <definedName name="nnnnnh" localSheetId="33">{"via1",#N/A,TRUE,"general";"via2",#N/A,TRUE,"general";"via3",#N/A,TRUE,"general"}</definedName>
    <definedName name="nnnnnh" localSheetId="34">{"via1",#N/A,TRUE,"general";"via2",#N/A,TRUE,"general";"via3",#N/A,TRUE,"general"}</definedName>
    <definedName name="nnnnnh">{"via1",#N/A,TRUE,"general";"via2",#N/A,TRUE,"general";"via3",#N/A,TRUE,"general"}</definedName>
    <definedName name="no">#REF!</definedName>
    <definedName name="No.">#REF!</definedName>
    <definedName name="No._tanques">#REF!</definedName>
    <definedName name="No_desarrolladas" localSheetId="14">#REF!,#REF!,#REF!,#REF!</definedName>
    <definedName name="No_desarrolladas" localSheetId="19">#REF!,#REF!,#REF!,#REF!</definedName>
    <definedName name="No_desarrolladas" localSheetId="20">#REF!,#REF!,#REF!,#REF!</definedName>
    <definedName name="No_desarrolladas" localSheetId="33">#REF!,#REF!,#REF!,#REF!</definedName>
    <definedName name="No_desarrolladas" localSheetId="34">#REF!,#REF!,#REF!,#REF!</definedName>
    <definedName name="No_desarrolladas">#REF!,#REF!,#REF!,#REF!</definedName>
    <definedName name="NOA_4">#REF!</definedName>
    <definedName name="NOA_7">#REF!</definedName>
    <definedName name="NoFacturable">#REF!</definedName>
    <definedName name="NoFch">[4]Param!$F$2</definedName>
    <definedName name="NOMB5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s_Materiales">#REF!</definedName>
    <definedName name="NombreVicepresidenci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OV">#REF!</definedName>
    <definedName name="nov00">#REF!</definedName>
    <definedName name="NOVIEMBRE">MATCH(0.01,#REF!,-1)+1</definedName>
    <definedName name="NPAGE">#REF!</definedName>
    <definedName name="nr">#REF!</definedName>
    <definedName name="NroCODIGO">#REF!</definedName>
    <definedName name="NroDOCUMENTO">#REF!</definedName>
    <definedName name="NSEM">#REF!</definedName>
    <definedName name="nt">#REF!</definedName>
    <definedName name="NUEVO">#REF!</definedName>
    <definedName name="Num_Pmt_Per_Year">#REF!</definedName>
    <definedName name="Number_of_Payments" localSheetId="14">MATCH(0.01,End_Bal,-1)+1</definedName>
    <definedName name="Number_of_Payments" localSheetId="19">MATCH(0.01,End_Bal,-1)+1</definedName>
    <definedName name="Number_of_Payments" localSheetId="20">MATCH(0.01,End_Bal,-1)+1</definedName>
    <definedName name="Number_of_Payments" localSheetId="25">MATCH(0.01,End_Bal,-1)+1</definedName>
    <definedName name="Number_of_Payments" localSheetId="33">MATCH(0.01,End_Bal,-1)+1</definedName>
    <definedName name="Number_of_Payments" localSheetId="34">MATCH(0.01,End_Bal,-1)+1</definedName>
    <definedName name="Number_of_Payments">MATCH(0.01,End_Bal,-1)+1</definedName>
    <definedName name="NumCuotConstr" localSheetId="14">#REF!</definedName>
    <definedName name="NumCuotConstr" localSheetId="19">#REF!</definedName>
    <definedName name="NumCuotConstr" localSheetId="20">#REF!</definedName>
    <definedName name="NumCuotConstr" localSheetId="25">#REF!</definedName>
    <definedName name="NumCuotConstr" localSheetId="33">#REF!</definedName>
    <definedName name="NumCuotConstr" localSheetId="34">#REF!</definedName>
    <definedName name="NumCuotConstr">#REF!</definedName>
    <definedName name="NumCuotPromo" localSheetId="25">#REF!</definedName>
    <definedName name="NumCuotPromo">#REF!</definedName>
    <definedName name="NumDer" localSheetId="25">#REF!</definedName>
    <definedName name="NumDer">#REF!</definedName>
    <definedName name="NUMERO">#REF!</definedName>
    <definedName name="NUNI">#REF!</definedName>
    <definedName name="NVOCD">#REF!</definedName>
    <definedName name="nxn" localSheetId="14">{"via1",#N/A,TRUE,"general";"via2",#N/A,TRUE,"general";"via3",#N/A,TRUE,"general"}</definedName>
    <definedName name="nxn" localSheetId="19">{"via1",#N/A,TRUE,"general";"via2",#N/A,TRUE,"general";"via3",#N/A,TRUE,"general"}</definedName>
    <definedName name="nxn" localSheetId="20">{"via1",#N/A,TRUE,"general";"via2",#N/A,TRUE,"general";"via3",#N/A,TRUE,"general"}</definedName>
    <definedName name="nxn" localSheetId="25">{"via1",#N/A,TRUE,"general";"via2",#N/A,TRUE,"general";"via3",#N/A,TRUE,"general"}</definedName>
    <definedName name="nxn" localSheetId="33">{"via1",#N/A,TRUE,"general";"via2",#N/A,TRUE,"general";"via3",#N/A,TRUE,"general"}</definedName>
    <definedName name="nxn" localSheetId="34">{"via1",#N/A,TRUE,"general";"via2",#N/A,TRUE,"general";"via3",#N/A,TRUE,"general"}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ÑÑÑÑÑÑÑÑÑÑÑÑ">#REF!</definedName>
    <definedName name="ñok">#REF!</definedName>
    <definedName name="ñp">#REF!</definedName>
    <definedName name="ñpñpñ" localSheetId="14">{"via1",#N/A,TRUE,"general";"via2",#N/A,TRUE,"general";"via3",#N/A,TRUE,"general"}</definedName>
    <definedName name="ñpñpñ" localSheetId="19">{"via1",#N/A,TRUE,"general";"via2",#N/A,TRUE,"general";"via3",#N/A,TRUE,"general"}</definedName>
    <definedName name="ñpñpñ" localSheetId="20">{"via1",#N/A,TRUE,"general";"via2",#N/A,TRUE,"general";"via3",#N/A,TRUE,"general"}</definedName>
    <definedName name="ñpñpñ" localSheetId="25">{"via1",#N/A,TRUE,"general";"via2",#N/A,TRUE,"general";"via3",#N/A,TRUE,"general"}</definedName>
    <definedName name="ñpñpñ" localSheetId="33">{"via1",#N/A,TRUE,"general";"via2",#N/A,TRUE,"general";"via3",#N/A,TRUE,"general"}</definedName>
    <definedName name="ñpñpñ" localSheetId="34">{"via1",#N/A,TRUE,"general";"via2",#N/A,TRUE,"general";"via3",#N/A,TRUE,"general"}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4">{"via1",#N/A,TRUE,"general";"via2",#N/A,TRUE,"general";"via3",#N/A,TRUE,"general"}</definedName>
    <definedName name="o9o9" localSheetId="19">{"via1",#N/A,TRUE,"general";"via2",#N/A,TRUE,"general";"via3",#N/A,TRUE,"general"}</definedName>
    <definedName name="o9o9" localSheetId="20">{"via1",#N/A,TRUE,"general";"via2",#N/A,TRUE,"general";"via3",#N/A,TRUE,"general"}</definedName>
    <definedName name="o9o9" localSheetId="25">{"via1",#N/A,TRUE,"general";"via2",#N/A,TRUE,"general";"via3",#N/A,TRUE,"general"}</definedName>
    <definedName name="o9o9" localSheetId="33">{"via1",#N/A,TRUE,"general";"via2",#N/A,TRUE,"general";"via3",#N/A,TRUE,"general"}</definedName>
    <definedName name="o9o9" localSheetId="34">{"via1",#N/A,TRUE,"general";"via2",#N/A,TRUE,"general";"via3",#N/A,TRUE,"general"}</definedName>
    <definedName name="o9o9">{"via1",#N/A,TRUE,"general";"via2",#N/A,TRUE,"general";"via3",#N/A,TRUE,"general"}</definedName>
    <definedName name="OA" localSheetId="14">{#N/A,#N/A,TRUE,"INGENIERIA";#N/A,#N/A,TRUE,"COMPRAS";#N/A,#N/A,TRUE,"DIRECCION";#N/A,#N/A,TRUE,"RESUMEN"}</definedName>
    <definedName name="OA" localSheetId="19">{#N/A,#N/A,TRUE,"INGENIERIA";#N/A,#N/A,TRUE,"COMPRAS";#N/A,#N/A,TRUE,"DIRECCION";#N/A,#N/A,TRUE,"RESUMEN"}</definedName>
    <definedName name="OA" localSheetId="20">{#N/A,#N/A,TRUE,"INGENIERIA";#N/A,#N/A,TRUE,"COMPRAS";#N/A,#N/A,TRUE,"DIRECCION";#N/A,#N/A,TRUE,"RESUMEN"}</definedName>
    <definedName name="OA" localSheetId="25">{#N/A,#N/A,TRUE,"INGENIERIA";#N/A,#N/A,TRUE,"COMPRAS";#N/A,#N/A,TRUE,"DIRECCION";#N/A,#N/A,TRUE,"RESUMEN"}</definedName>
    <definedName name="OA" localSheetId="33">{#N/A,#N/A,TRUE,"INGENIERIA";#N/A,#N/A,TRUE,"COMPRAS";#N/A,#N/A,TRUE,"DIRECCION";#N/A,#N/A,TRUE,"RESUMEN"}</definedName>
    <definedName name="OA" localSheetId="34">{#N/A,#N/A,TRUE,"INGENIERIA";#N/A,#N/A,TRUE,"COMPRAS";#N/A,#N/A,TRUE,"DIRECCION";#N/A,#N/A,TRUE,"RESUMEN"}</definedName>
    <definedName name="OA">{#N/A,#N/A,TRUE,"INGENIERIA";#N/A,#N/A,TRUE,"COMPRAS";#N/A,#N/A,TRUE,"DIRECCION";#N/A,#N/A,TRUE,"RESUMEN"}</definedName>
    <definedName name="obj">#REF!</definedName>
    <definedName name="ObjetivoProyecto">#REF!</definedName>
    <definedName name="OBJETO">#REF!</definedName>
    <definedName name="Obra">#REF!</definedName>
    <definedName name="obras" hidden="1">#REF!</definedName>
    <definedName name="obras1" localSheetId="12">DATE(YEAR(#REF!),MONTH(#REF!)+Payment_Number,DAY(#REF!))</definedName>
    <definedName name="obras1" localSheetId="13">DATE(YEAR(#REF!),MONTH(#REF!)+Payment_Number,DAY(#REF!))</definedName>
    <definedName name="obras1" localSheetId="8">DATE(YEAR(#REF!),MONTH(#REF!)+Payment_Number,DAY(#REF!))</definedName>
    <definedName name="obras1" localSheetId="9">DATE(YEAR(#REF!),MONTH(#REF!)+Payment_Number,DAY(#REF!))</definedName>
    <definedName name="obras1" localSheetId="10">DATE(YEAR(#REF!),MONTH(#REF!)+Payment_Number,DAY(#REF!))</definedName>
    <definedName name="obras1" localSheetId="11">DATE(YEAR(#REF!),MONTH(#REF!)+Payment_Number,DAY(#REF!))</definedName>
    <definedName name="obras1" localSheetId="153">DATE(YEAR(#REF!),MONTH(#REF!)+Payment_Number,DAY(#REF!))</definedName>
    <definedName name="obras1" localSheetId="158">DATE(YEAR(#REF!),MONTH(#REF!)+Payment_Number,DAY(#REF!))</definedName>
    <definedName name="obras1" localSheetId="14">DATE(YEAR(#REF!),MONTH(#REF!)+Payment_Number,DAY(#REF!))</definedName>
    <definedName name="obras1" localSheetId="19">DATE(YEAR(#REF!),MONTH(#REF!)+Payment_Number,DAY(#REF!))</definedName>
    <definedName name="obras1" localSheetId="20">DATE(YEAR(#REF!),MONTH(#REF!)+Payment_Number,DAY(#REF!))</definedName>
    <definedName name="obras1" localSheetId="25">DATE(YEAR(#REF!),MONTH(#REF!)+Payment_Number,DAY(#REF!))</definedName>
    <definedName name="obras1" localSheetId="27">DATE(YEAR(#REF!),MONTH(#REF!)+Payment_Number,DAY(#REF!))</definedName>
    <definedName name="obras1" localSheetId="28">DATE(YEAR(#REF!),MONTH(#REF!)+Payment_Number,DAY(#REF!))</definedName>
    <definedName name="obras1" localSheetId="29">DATE(YEAR(#REF!),MONTH(#REF!)+Payment_Number,DAY(#REF!))</definedName>
    <definedName name="obras1" localSheetId="30">DATE(YEAR(#REF!),MONTH(#REF!)+Payment_Number,DAY(#REF!))</definedName>
    <definedName name="obras1" localSheetId="31">DATE(YEAR(#REF!),MONTH(#REF!)+Payment_Number,DAY(#REF!))</definedName>
    <definedName name="obras1" localSheetId="32">DATE(YEAR(#REF!),MONTH(#REF!)+Payment_Number,DAY(#REF!))</definedName>
    <definedName name="obras1" localSheetId="33">DATE(YEAR(#REF!),MONTH(#REF!)+Payment_Number,DAY(#REF!))</definedName>
    <definedName name="obras1" localSheetId="34">DATE(YEAR(#REF!),MONTH(#REF!)+Payment_Number,DAY(#REF!))</definedName>
    <definedName name="obras1" localSheetId="36">DATE(YEAR(#REF!),MONTH(#REF!)+Payment_Number,DAY(#REF!))</definedName>
    <definedName name="obras1" localSheetId="37">DATE(YEAR(#REF!),MONTH(#REF!)+Payment_Number,DAY(#REF!))</definedName>
    <definedName name="obras1" localSheetId="39">DATE(YEAR(#REF!),MONTH(#REF!)+Payment_Number,DAY(#REF!))</definedName>
    <definedName name="obras1" localSheetId="40">DATE(YEAR(#REF!),MONTH(#REF!)+Payment_Number,DAY(#REF!))</definedName>
    <definedName name="obras1" localSheetId="41">DATE(YEAR(#REF!),MONTH(#REF!)+Payment_Number,DAY(#REF!))</definedName>
    <definedName name="obras1" localSheetId="42">DATE(YEAR(#REF!),MONTH(#REF!)+Payment_Number,DAY(#REF!))</definedName>
    <definedName name="obras1" localSheetId="56">DATE(YEAR(#REF!),MONTH(#REF!)+Payment_Number,DAY(#REF!))</definedName>
    <definedName name="obras1" localSheetId="45">DATE(YEAR(#REF!),MONTH(#REF!)+Payment_Number,DAY(#REF!))</definedName>
    <definedName name="obras1" localSheetId="46">DATE(YEAR(#REF!),MONTH(#REF!)+Payment_Number,DAY(#REF!))</definedName>
    <definedName name="obras1" localSheetId="74">DATE(YEAR(#REF!),MONTH(#REF!)+Payment_Number,DAY(#REF!))</definedName>
    <definedName name="obras1" localSheetId="90">DATE(YEAR(#REF!),MONTH(#REF!)+Payment_Number,DAY(#REF!))</definedName>
    <definedName name="obras1" localSheetId="92">DATE(YEAR(#REF!),MONTH(#REF!)+Payment_Number,DAY(#REF!))</definedName>
    <definedName name="obras1" localSheetId="113">DATE(YEAR(#REF!),MONTH(#REF!)+Payment_Number,DAY(#REF!))</definedName>
    <definedName name="obras1" localSheetId="114">DATE(YEAR(#REF!),MONTH(#REF!)+Payment_Number,DAY(#REF!))</definedName>
    <definedName name="obras1" localSheetId="115">DATE(YEAR(#REF!),MONTH(#REF!)+Payment_Number,DAY(#REF!))</definedName>
    <definedName name="obras1" localSheetId="116">DATE(YEAR(#REF!),MONTH(#REF!)+Payment_Number,DAY(#REF!))</definedName>
    <definedName name="obras1" localSheetId="117">DATE(YEAR(#REF!),MONTH(#REF!)+Payment_Number,DAY(#REF!))</definedName>
    <definedName name="obras1" localSheetId="118">DATE(YEAR(#REF!),MONTH(#REF!)+Payment_Number,DAY(#REF!))</definedName>
    <definedName name="obras1" localSheetId="119">DATE(YEAR(#REF!),MONTH(#REF!)+Payment_Number,DAY(#REF!))</definedName>
    <definedName name="obras1" localSheetId="120">DATE(YEAR(#REF!),MONTH(#REF!)+Payment_Number,DAY(#REF!))</definedName>
    <definedName name="obras1" localSheetId="121">DATE(YEAR(#REF!),MONTH(#REF!)+Payment_Number,DAY(#REF!))</definedName>
    <definedName name="obras1" localSheetId="131">DATE(YEAR(#REF!),MONTH(#REF!)+Payment_Number,DAY(#REF!))</definedName>
    <definedName name="obras1" localSheetId="134">DATE(YEAR(#REF!),MONTH(#REF!)+Payment_Number,DAY(#REF!))</definedName>
    <definedName name="obras1" localSheetId="141">DATE(YEAR(#REF!),MONTH(#REF!)+Payment_Number,DAY(#REF!))</definedName>
    <definedName name="obras1" localSheetId="142">DATE(YEAR(#REF!),MONTH(#REF!)+Payment_Number,DAY(#REF!))</definedName>
    <definedName name="obras1" localSheetId="149">DATE(YEAR(#REF!),MONTH(#REF!)+Payment_Number,DAY(#REF!))</definedName>
    <definedName name="obras1" localSheetId="150">DATE(YEAR(#REF!),MONTH(#REF!)+Payment_Number,DAY(#REF!))</definedName>
    <definedName name="obras1" localSheetId="151">DATE(YEAR(#REF!),MONTH(#REF!)+Payment_Number,DAY(#REF!))</definedName>
    <definedName name="obras1" localSheetId="125">DATE(YEAR(#REF!),MONTH(#REF!)+Payment_Number,DAY(#REF!))</definedName>
    <definedName name="obras1" localSheetId="129">DATE(YEAR(#REF!),MONTH(#REF!)+Payment_Number,DAY(#REF!))</definedName>
    <definedName name="obras1" localSheetId="13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2">DATE(YEAR(#REF!),MONTH(#REF!)+Payment_Number,DAY(#REF!))</definedName>
    <definedName name="obras111" localSheetId="13">DATE(YEAR(#REF!),MONTH(#REF!)+Payment_Number,DAY(#REF!))</definedName>
    <definedName name="obras111" localSheetId="8">DATE(YEAR(#REF!),MONTH(#REF!)+Payment_Number,DAY(#REF!))</definedName>
    <definedName name="obras111" localSheetId="9">DATE(YEAR(#REF!),MONTH(#REF!)+Payment_Number,DAY(#REF!))</definedName>
    <definedName name="obras111" localSheetId="10">DATE(YEAR(#REF!),MONTH(#REF!)+Payment_Number,DAY(#REF!))</definedName>
    <definedName name="obras111" localSheetId="11">DATE(YEAR(#REF!),MONTH(#REF!)+Payment_Number,DAY(#REF!))</definedName>
    <definedName name="obras111" localSheetId="153">DATE(YEAR(#REF!),MONTH(#REF!)+Payment_Number,DAY(#REF!))</definedName>
    <definedName name="obras111" localSheetId="158">DATE(YEAR(#REF!),MONTH(#REF!)+Payment_Number,DAY(#REF!))</definedName>
    <definedName name="obras111" localSheetId="14">DATE(YEAR(#REF!),MONTH(#REF!)+Payment_Number,DAY(#REF!))</definedName>
    <definedName name="obras111" localSheetId="19">DATE(YEAR(#REF!),MONTH(#REF!)+Payment_Number,DAY(#REF!))</definedName>
    <definedName name="obras111" localSheetId="20">DATE(YEAR(#REF!),MONTH(#REF!)+Payment_Number,DAY(#REF!))</definedName>
    <definedName name="obras111" localSheetId="25">DATE(YEAR(#REF!),MONTH(#REF!)+Payment_Number,DAY(#REF!))</definedName>
    <definedName name="obras111" localSheetId="27">DATE(YEAR(#REF!),MONTH(#REF!)+Payment_Number,DAY(#REF!))</definedName>
    <definedName name="obras111" localSheetId="28">DATE(YEAR(#REF!),MONTH(#REF!)+Payment_Number,DAY(#REF!))</definedName>
    <definedName name="obras111" localSheetId="29">DATE(YEAR(#REF!),MONTH(#REF!)+Payment_Number,DAY(#REF!))</definedName>
    <definedName name="obras111" localSheetId="30">DATE(YEAR(#REF!),MONTH(#REF!)+Payment_Number,DAY(#REF!))</definedName>
    <definedName name="obras111" localSheetId="31">DATE(YEAR(#REF!),MONTH(#REF!)+Payment_Number,DAY(#REF!))</definedName>
    <definedName name="obras111" localSheetId="32">DATE(YEAR(#REF!),MONTH(#REF!)+Payment_Number,DAY(#REF!))</definedName>
    <definedName name="obras111" localSheetId="33">DATE(YEAR(#REF!),MONTH(#REF!)+Payment_Number,DAY(#REF!))</definedName>
    <definedName name="obras111" localSheetId="34">DATE(YEAR(#REF!),MONTH(#REF!)+Payment_Number,DAY(#REF!))</definedName>
    <definedName name="obras111" localSheetId="36">DATE(YEAR(#REF!),MONTH(#REF!)+Payment_Number,DAY(#REF!))</definedName>
    <definedName name="obras111" localSheetId="37">DATE(YEAR(#REF!),MONTH(#REF!)+Payment_Number,DAY(#REF!))</definedName>
    <definedName name="obras111" localSheetId="39">DATE(YEAR(#REF!),MONTH(#REF!)+Payment_Number,DAY(#REF!))</definedName>
    <definedName name="obras111" localSheetId="40">DATE(YEAR(#REF!),MONTH(#REF!)+Payment_Number,DAY(#REF!))</definedName>
    <definedName name="obras111" localSheetId="41">DATE(YEAR(#REF!),MONTH(#REF!)+Payment_Number,DAY(#REF!))</definedName>
    <definedName name="obras111" localSheetId="42">DATE(YEAR(#REF!),MONTH(#REF!)+Payment_Number,DAY(#REF!))</definedName>
    <definedName name="obras111" localSheetId="56">DATE(YEAR(#REF!),MONTH(#REF!)+Payment_Number,DAY(#REF!))</definedName>
    <definedName name="obras111" localSheetId="45">DATE(YEAR(#REF!),MONTH(#REF!)+Payment_Number,DAY(#REF!))</definedName>
    <definedName name="obras111" localSheetId="46">DATE(YEAR(#REF!),MONTH(#REF!)+Payment_Number,DAY(#REF!))</definedName>
    <definedName name="obras111" localSheetId="74">DATE(YEAR(#REF!),MONTH(#REF!)+Payment_Number,DAY(#REF!))</definedName>
    <definedName name="obras111" localSheetId="90">DATE(YEAR(#REF!),MONTH(#REF!)+Payment_Number,DAY(#REF!))</definedName>
    <definedName name="obras111" localSheetId="92">DATE(YEAR(#REF!),MONTH(#REF!)+Payment_Number,DAY(#REF!))</definedName>
    <definedName name="obras111" localSheetId="113">DATE(YEAR(#REF!),MONTH(#REF!)+Payment_Number,DAY(#REF!))</definedName>
    <definedName name="obras111" localSheetId="114">DATE(YEAR(#REF!),MONTH(#REF!)+Payment_Number,DAY(#REF!))</definedName>
    <definedName name="obras111" localSheetId="115">DATE(YEAR(#REF!),MONTH(#REF!)+Payment_Number,DAY(#REF!))</definedName>
    <definedName name="obras111" localSheetId="116">DATE(YEAR(#REF!),MONTH(#REF!)+Payment_Number,DAY(#REF!))</definedName>
    <definedName name="obras111" localSheetId="117">DATE(YEAR(#REF!),MONTH(#REF!)+Payment_Number,DAY(#REF!))</definedName>
    <definedName name="obras111" localSheetId="118">DATE(YEAR(#REF!),MONTH(#REF!)+Payment_Number,DAY(#REF!))</definedName>
    <definedName name="obras111" localSheetId="119">DATE(YEAR(#REF!),MONTH(#REF!)+Payment_Number,DAY(#REF!))</definedName>
    <definedName name="obras111" localSheetId="120">DATE(YEAR(#REF!),MONTH(#REF!)+Payment_Number,DAY(#REF!))</definedName>
    <definedName name="obras111" localSheetId="121">DATE(YEAR(#REF!),MONTH(#REF!)+Payment_Number,DAY(#REF!))</definedName>
    <definedName name="obras111" localSheetId="131">DATE(YEAR(#REF!),MONTH(#REF!)+Payment_Number,DAY(#REF!))</definedName>
    <definedName name="obras111" localSheetId="134">DATE(YEAR(#REF!),MONTH(#REF!)+Payment_Number,DAY(#REF!))</definedName>
    <definedName name="obras111" localSheetId="141">DATE(YEAR(#REF!),MONTH(#REF!)+Payment_Number,DAY(#REF!))</definedName>
    <definedName name="obras111" localSheetId="142">DATE(YEAR(#REF!),MONTH(#REF!)+Payment_Number,DAY(#REF!))</definedName>
    <definedName name="obras111" localSheetId="149">DATE(YEAR(#REF!),MONTH(#REF!)+Payment_Number,DAY(#REF!))</definedName>
    <definedName name="obras111" localSheetId="150">DATE(YEAR(#REF!),MONTH(#REF!)+Payment_Number,DAY(#REF!))</definedName>
    <definedName name="obras111" localSheetId="151">DATE(YEAR(#REF!),MONTH(#REF!)+Payment_Number,DAY(#REF!))</definedName>
    <definedName name="obras111" localSheetId="125">DATE(YEAR(#REF!),MONTH(#REF!)+Payment_Number,DAY(#REF!))</definedName>
    <definedName name="obras111" localSheetId="129">DATE(YEAR(#REF!),MONTH(#REF!)+Payment_Number,DAY(#REF!))</definedName>
    <definedName name="obras111" localSheetId="130">DATE(YEAR(#REF!),MONTH(#REF!)+Payment_Number,DAY(#REF!))</definedName>
    <definedName name="obras111">DATE(YEAR(#REF!),MONTH(#REF!)+Payment_Number,DAY(#REF!))</definedName>
    <definedName name="obrero">#REF!</definedName>
    <definedName name="OBS_Data_Col">#REF!</definedName>
    <definedName name="OBSERV">#REF!</definedName>
    <definedName name="OBSERVACIONES">#REF!</definedName>
    <definedName name="OCD">#REF!</definedName>
    <definedName name="OCD1_1">#REF!</definedName>
    <definedName name="OCD1_1_1">#REF!</definedName>
    <definedName name="OCEquipData">#REF!</definedName>
    <definedName name="OCI">#REF!</definedName>
    <definedName name="OCI1_1">#REF!</definedName>
    <definedName name="OCI1_1_1">#REF!</definedName>
    <definedName name="OCT">#REF!</definedName>
    <definedName name="oct00">#REF!</definedName>
    <definedName name="OCTUBRE" localSheetId="14" hidden="1">{#N/A,#N/A,FALSE,"orthoflow";#N/A,#N/A,FALSE,"Miscelaneos";#N/A,#N/A,FALSE,"Instrumentacio";#N/A,#N/A,FALSE,"Electrico";#N/A,#N/A,FALSE,"Valv. Seguridad"}</definedName>
    <definedName name="OCTUBRE" localSheetId="19" hidden="1">{#N/A,#N/A,FALSE,"orthoflow";#N/A,#N/A,FALSE,"Miscelaneos";#N/A,#N/A,FALSE,"Instrumentacio";#N/A,#N/A,FALSE,"Electrico";#N/A,#N/A,FALSE,"Valv. Seguridad"}</definedName>
    <definedName name="OCTUBRE" localSheetId="20" hidden="1">{#N/A,#N/A,FALSE,"orthoflow";#N/A,#N/A,FALSE,"Miscelaneos";#N/A,#N/A,FALSE,"Instrumentacio";#N/A,#N/A,FALSE,"Electrico";#N/A,#N/A,FALSE,"Valv. Seguridad"}</definedName>
    <definedName name="OCTUBRE" localSheetId="25" hidden="1">{#N/A,#N/A,FALSE,"orthoflow";#N/A,#N/A,FALSE,"Miscelaneos";#N/A,#N/A,FALSE,"Instrumentacio";#N/A,#N/A,FALSE,"Electrico";#N/A,#N/A,FALSE,"Valv. Seguridad"}</definedName>
    <definedName name="OCTUBRE" localSheetId="33" hidden="1">{#N/A,#N/A,FALSE,"orthoflow";#N/A,#N/A,FALSE,"Miscelaneos";#N/A,#N/A,FALSE,"Instrumentacio";#N/A,#N/A,FALSE,"Electrico";#N/A,#N/A,FALSE,"Valv. Seguridad"}</definedName>
    <definedName name="OCTUBRE" localSheetId="34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FICE_ENTITY">#REF!</definedName>
    <definedName name="OFICIAL">#REF!</definedName>
    <definedName name="OficialHR">#REF!</definedName>
    <definedName name="Oficina">#REF!</definedName>
    <definedName name="OHaulCostOutput">#REF!</definedName>
    <definedName name="oiret" localSheetId="14">{"TAB1",#N/A,TRUE,"GENERAL";"TAB2",#N/A,TRUE,"GENERAL";"TAB3",#N/A,TRUE,"GENERAL";"TAB4",#N/A,TRUE,"GENERAL";"TAB5",#N/A,TRUE,"GENERAL"}</definedName>
    <definedName name="oiret" localSheetId="19">{"TAB1",#N/A,TRUE,"GENERAL";"TAB2",#N/A,TRUE,"GENERAL";"TAB3",#N/A,TRUE,"GENERAL";"TAB4",#N/A,TRUE,"GENERAL";"TAB5",#N/A,TRUE,"GENERAL"}</definedName>
    <definedName name="oiret" localSheetId="20">{"TAB1",#N/A,TRUE,"GENERAL";"TAB2",#N/A,TRUE,"GENERAL";"TAB3",#N/A,TRUE,"GENERAL";"TAB4",#N/A,TRUE,"GENERAL";"TAB5",#N/A,TRUE,"GENERAL"}</definedName>
    <definedName name="oiret" localSheetId="25">{"TAB1",#N/A,TRUE,"GENERAL";"TAB2",#N/A,TRUE,"GENERAL";"TAB3",#N/A,TRUE,"GENERAL";"TAB4",#N/A,TRUE,"GENERAL";"TAB5",#N/A,TRUE,"GENERAL"}</definedName>
    <definedName name="oiret" localSheetId="33">{"TAB1",#N/A,TRUE,"GENERAL";"TAB2",#N/A,TRUE,"GENERAL";"TAB3",#N/A,TRUE,"GENERAL";"TAB4",#N/A,TRUE,"GENERAL";"TAB5",#N/A,TRUE,"GENERAL"}</definedName>
    <definedName name="oiret" localSheetId="34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name="oirgrth" localSheetId="14">{"TAB1",#N/A,TRUE,"GENERAL";"TAB2",#N/A,TRUE,"GENERAL";"TAB3",#N/A,TRUE,"GENERAL";"TAB4",#N/A,TRUE,"GENERAL";"TAB5",#N/A,TRUE,"GENERAL"}</definedName>
    <definedName name="oirgrth" localSheetId="19">{"TAB1",#N/A,TRUE,"GENERAL";"TAB2",#N/A,TRUE,"GENERAL";"TAB3",#N/A,TRUE,"GENERAL";"TAB4",#N/A,TRUE,"GENERAL";"TAB5",#N/A,TRUE,"GENERAL"}</definedName>
    <definedName name="oirgrth" localSheetId="20">{"TAB1",#N/A,TRUE,"GENERAL";"TAB2",#N/A,TRUE,"GENERAL";"TAB3",#N/A,TRUE,"GENERAL";"TAB4",#N/A,TRUE,"GENERAL";"TAB5",#N/A,TRUE,"GENERAL"}</definedName>
    <definedName name="oirgrth" localSheetId="25">{"TAB1",#N/A,TRUE,"GENERAL";"TAB2",#N/A,TRUE,"GENERAL";"TAB3",#N/A,TRUE,"GENERAL";"TAB4",#N/A,TRUE,"GENERAL";"TAB5",#N/A,TRUE,"GENERAL"}</definedName>
    <definedName name="oirgrth" localSheetId="33">{"TAB1",#N/A,TRUE,"GENERAL";"TAB2",#N/A,TRUE,"GENERAL";"TAB3",#N/A,TRUE,"GENERAL";"TAB4",#N/A,TRUE,"GENERAL";"TAB5",#N/A,TRUE,"GENERAL"}</definedName>
    <definedName name="oirgrth" localSheetId="34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 localSheetId="14">{"via1",#N/A,TRUE,"general";"via2",#N/A,TRUE,"general";"via3",#N/A,TRUE,"general"}</definedName>
    <definedName name="OIUOIU" localSheetId="19">{"via1",#N/A,TRUE,"general";"via2",#N/A,TRUE,"general";"via3",#N/A,TRUE,"general"}</definedName>
    <definedName name="OIUOIU" localSheetId="20">{"via1",#N/A,TRUE,"general";"via2",#N/A,TRUE,"general";"via3",#N/A,TRUE,"general"}</definedName>
    <definedName name="OIUOIU" localSheetId="25">{"via1",#N/A,TRUE,"general";"via2",#N/A,TRUE,"general";"via3",#N/A,TRUE,"general"}</definedName>
    <definedName name="OIUOIU" localSheetId="33">{"via1",#N/A,TRUE,"general";"via2",#N/A,TRUE,"general";"via3",#N/A,TRUE,"general"}</definedName>
    <definedName name="OIUOIU" localSheetId="34">{"via1",#N/A,TRUE,"general";"via2",#N/A,TRUE,"general";"via3",#N/A,TRUE,"general"}</definedName>
    <definedName name="OIUOIU">{"via1",#N/A,TRUE,"general";"via2",#N/A,TRUE,"general";"via3",#N/A,TRUE,"general"}</definedName>
    <definedName name="OJO">#REF!</definedName>
    <definedName name="ojuojoijojoijdlf">#REF!</definedName>
    <definedName name="OK">#REF!</definedName>
    <definedName name="om">#REF!</definedName>
    <definedName name="OMAR">#REF!</definedName>
    <definedName name="OnceThru">0</definedName>
    <definedName name="OÑ">#REF!</definedName>
    <definedName name="oo">#REF!</definedName>
    <definedName name="ooo">#REF!</definedName>
    <definedName name="ooooiii" localSheetId="14">{"TAB1",#N/A,TRUE,"GENERAL";"TAB2",#N/A,TRUE,"GENERAL";"TAB3",#N/A,TRUE,"GENERAL";"TAB4",#N/A,TRUE,"GENERAL";"TAB5",#N/A,TRUE,"GENERAL"}</definedName>
    <definedName name="ooooiii" localSheetId="19">{"TAB1",#N/A,TRUE,"GENERAL";"TAB2",#N/A,TRUE,"GENERAL";"TAB3",#N/A,TRUE,"GENERAL";"TAB4",#N/A,TRUE,"GENERAL";"TAB5",#N/A,TRUE,"GENERAL"}</definedName>
    <definedName name="ooooiii" localSheetId="20">{"TAB1",#N/A,TRUE,"GENERAL";"TAB2",#N/A,TRUE,"GENERAL";"TAB3",#N/A,TRUE,"GENERAL";"TAB4",#N/A,TRUE,"GENERAL";"TAB5",#N/A,TRUE,"GENERAL"}</definedName>
    <definedName name="ooooiii" localSheetId="25">{"TAB1",#N/A,TRUE,"GENERAL";"TAB2",#N/A,TRUE,"GENERAL";"TAB3",#N/A,TRUE,"GENERAL";"TAB4",#N/A,TRUE,"GENERAL";"TAB5",#N/A,TRUE,"GENERAL"}</definedName>
    <definedName name="ooooiii" localSheetId="33">{"TAB1",#N/A,TRUE,"GENERAL";"TAB2",#N/A,TRUE,"GENERAL";"TAB3",#N/A,TRUE,"GENERAL";"TAB4",#N/A,TRUE,"GENERAL";"TAB5",#N/A,TRUE,"GENERAL"}</definedName>
    <definedName name="ooooiii" localSheetId="34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name="ooooo">#REF!</definedName>
    <definedName name="OOOOOOOOOOOOOOOOOO">#REF!</definedName>
    <definedName name="oooos" localSheetId="14">{"via1",#N/A,TRUE,"general";"via2",#N/A,TRUE,"general";"via3",#N/A,TRUE,"general"}</definedName>
    <definedName name="oooos" localSheetId="19">{"via1",#N/A,TRUE,"general";"via2",#N/A,TRUE,"general";"via3",#N/A,TRUE,"general"}</definedName>
    <definedName name="oooos" localSheetId="20">{"via1",#N/A,TRUE,"general";"via2",#N/A,TRUE,"general";"via3",#N/A,TRUE,"general"}</definedName>
    <definedName name="oooos" localSheetId="25">{"via1",#N/A,TRUE,"general";"via2",#N/A,TRUE,"general";"via3",#N/A,TRUE,"general"}</definedName>
    <definedName name="oooos" localSheetId="33">{"via1",#N/A,TRUE,"general";"via2",#N/A,TRUE,"general";"via3",#N/A,TRUE,"general"}</definedName>
    <definedName name="oooos" localSheetId="34">{"via1",#N/A,TRUE,"general";"via2",#N/A,TRUE,"general";"via3",#N/A,TRUE,"general"}</definedName>
    <definedName name="oooos">{"via1",#N/A,TRUE,"general";"via2",#N/A,TRUE,"general";"via3",#N/A,TRUE,"general"}</definedName>
    <definedName name="OP">#REF!</definedName>
    <definedName name="opcion">#REF!</definedName>
    <definedName name="Openingpb">#REF!</definedName>
    <definedName name="OpEquip">#REF!</definedName>
    <definedName name="operador">#REF!</definedName>
    <definedName name="OPERADOR_DE_CORTADORA_DE_PAVIMENTO">#REF!</definedName>
    <definedName name="OPERADORES">#REF!</definedName>
    <definedName name="Operario">#REF!</definedName>
    <definedName name="OpexFac">#REF!</definedName>
    <definedName name="Option">#REF!</definedName>
    <definedName name="OR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>#REF!</definedName>
    <definedName name="OrigenObra">#REF!</definedName>
    <definedName name="ORIGINAL" localSheetId="14" hidden="1">{#N/A,#N/A,FALSE,"orthoflow";#N/A,#N/A,FALSE,"Miscelaneos";#N/A,#N/A,FALSE,"Instrumentacio";#N/A,#N/A,FALSE,"Electrico";#N/A,#N/A,FALSE,"Valv. Seguridad"}</definedName>
    <definedName name="ORIGINAL" localSheetId="19" hidden="1">{#N/A,#N/A,FALSE,"orthoflow";#N/A,#N/A,FALSE,"Miscelaneos";#N/A,#N/A,FALSE,"Instrumentacio";#N/A,#N/A,FALSE,"Electrico";#N/A,#N/A,FALSE,"Valv. Seguridad"}</definedName>
    <definedName name="ORIGINAL" localSheetId="20" hidden="1">{#N/A,#N/A,FALSE,"orthoflow";#N/A,#N/A,FALSE,"Miscelaneos";#N/A,#N/A,FALSE,"Instrumentacio";#N/A,#N/A,FALSE,"Electrico";#N/A,#N/A,FALSE,"Valv. Seguridad"}</definedName>
    <definedName name="ORIGINAL" localSheetId="25" hidden="1">{#N/A,#N/A,FALSE,"orthoflow";#N/A,#N/A,FALSE,"Miscelaneos";#N/A,#N/A,FALSE,"Instrumentacio";#N/A,#N/A,FALSE,"Electrico";#N/A,#N/A,FALSE,"Valv. Seguridad"}</definedName>
    <definedName name="ORIGINAL" localSheetId="33" hidden="1">{#N/A,#N/A,FALSE,"orthoflow";#N/A,#N/A,FALSE,"Miscelaneos";#N/A,#N/A,FALSE,"Instrumentacio";#N/A,#N/A,FALSE,"Electrico";#N/A,#N/A,FALSE,"Valv. Seguridad"}</definedName>
    <definedName name="ORIGINAL" localSheetId="34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LANDO">#REF!</definedName>
    <definedName name="ORO">#REF!</definedName>
    <definedName name="OROZCO" hidden="1">#REF!</definedName>
    <definedName name="os">#REF!</definedName>
    <definedName name="OSCAR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1">#REF!</definedName>
    <definedName name="OtrosServicios">#REF!</definedName>
    <definedName name="OtrosServiciosCostos">#REF!</definedName>
    <definedName name="ØuRn1v">#REF!</definedName>
    <definedName name="ØuRn2v">#REF!</definedName>
    <definedName name="OUT">#REF!</definedName>
    <definedName name="OVER">#REF!</definedName>
    <definedName name="OWNER">#REF!</definedName>
    <definedName name="P" localSheetId="14">{#N/A,#N/A,TRUE,"INGENIERIA";#N/A,#N/A,TRUE,"COMPRAS";#N/A,#N/A,TRUE,"DIRECCION";#N/A,#N/A,TRUE,"RESUMEN"}</definedName>
    <definedName name="P" localSheetId="19">{#N/A,#N/A,TRUE,"INGENIERIA";#N/A,#N/A,TRUE,"COMPRAS";#N/A,#N/A,TRUE,"DIRECCION";#N/A,#N/A,TRUE,"RESUMEN"}</definedName>
    <definedName name="P" localSheetId="20">{#N/A,#N/A,TRUE,"INGENIERIA";#N/A,#N/A,TRUE,"COMPRAS";#N/A,#N/A,TRUE,"DIRECCION";#N/A,#N/A,TRUE,"RESUMEN"}</definedName>
    <definedName name="P" localSheetId="25">{#N/A,#N/A,TRUE,"INGENIERIA";#N/A,#N/A,TRUE,"COMPRAS";#N/A,#N/A,TRUE,"DIRECCION";#N/A,#N/A,TRUE,"RESUMEN"}</definedName>
    <definedName name="P" localSheetId="33">{#N/A,#N/A,TRUE,"INGENIERIA";#N/A,#N/A,TRUE,"COMPRAS";#N/A,#N/A,TRUE,"DIRECCION";#N/A,#N/A,TRUE,"RESUMEN"}</definedName>
    <definedName name="P" localSheetId="34">{#N/A,#N/A,TRUE,"INGENIERIA";#N/A,#N/A,TRUE,"COMPRAS";#N/A,#N/A,TRUE,"DIRECCION";#N/A,#N/A,TRUE,"RESUMEN"}</definedName>
    <definedName name="P">{#N/A,#N/A,TRUE,"INGENIERIA";#N/A,#N/A,TRUE,"COMPRAS";#N/A,#N/A,TRUE,"DIRECCION";#N/A,#N/A,TRUE,"RESUMEN"}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OpeningBS">#REF!</definedName>
    <definedName name="p.TaxCalculation">#REF!</definedName>
    <definedName name="P_CONTADOR">#REF!</definedName>
    <definedName name="P_Yacimiento">#REF!</definedName>
    <definedName name="p0p0" localSheetId="14">{"via1",#N/A,TRUE,"general";"via2",#N/A,TRUE,"general";"via3",#N/A,TRUE,"general"}</definedName>
    <definedName name="p0p0" localSheetId="19">{"via1",#N/A,TRUE,"general";"via2",#N/A,TRUE,"general";"via3",#N/A,TRUE,"general"}</definedName>
    <definedName name="p0p0" localSheetId="20">{"via1",#N/A,TRUE,"general";"via2",#N/A,TRUE,"general";"via3",#N/A,TRUE,"general"}</definedName>
    <definedName name="p0p0" localSheetId="25">{"via1",#N/A,TRUE,"general";"via2",#N/A,TRUE,"general";"via3",#N/A,TRUE,"general"}</definedName>
    <definedName name="p0p0" localSheetId="33">{"via1",#N/A,TRUE,"general";"via2",#N/A,TRUE,"general";"via3",#N/A,TRUE,"general"}</definedName>
    <definedName name="p0p0" localSheetId="34">{"via1",#N/A,TRUE,"general";"via2",#N/A,TRUE,"general";"via3",#N/A,TRUE,"general"}</definedName>
    <definedName name="p0p0">{"via1",#N/A,TRUE,"general";"via2",#N/A,TRUE,"general";"via3",#N/A,TRUE,"general"}</definedName>
    <definedName name="Pa">#REF!</definedName>
    <definedName name="PAG">#REF!</definedName>
    <definedName name="Page____1____of____2">#REF!</definedName>
    <definedName name="PagoFinanciero">#REF!</definedName>
    <definedName name="pagos">#REF!</definedName>
    <definedName name="PAJARITA">#REF!</definedName>
    <definedName name="palmira">#REF!</definedName>
    <definedName name="PANEL">#REF!</definedName>
    <definedName name="PAÑE">#REF!</definedName>
    <definedName name="pañet">#REF!</definedName>
    <definedName name="PAÑETE">#REF!</definedName>
    <definedName name="Parametro_Peso">#REF!</definedName>
    <definedName name="PARAMETROS">#REF!</definedName>
    <definedName name="PART_PROD_USUARIO">#REF!</definedName>
    <definedName name="pasamanos">#REF!</definedName>
    <definedName name="pasamuro">#REF!</definedName>
    <definedName name="PASAMURO_B_x_EL_L_0.25_Z_0.125_M">#REF!</definedName>
    <definedName name="PASO" localSheetId="14">{#N/A,#N/A,TRUE,"INGENIERIA";#N/A,#N/A,TRUE,"COMPRAS";#N/A,#N/A,TRUE,"DIRECCION";#N/A,#N/A,TRUE,"RESUMEN"}</definedName>
    <definedName name="PASO" localSheetId="19">{#N/A,#N/A,TRUE,"INGENIERIA";#N/A,#N/A,TRUE,"COMPRAS";#N/A,#N/A,TRUE,"DIRECCION";#N/A,#N/A,TRUE,"RESUMEN"}</definedName>
    <definedName name="PASO" localSheetId="20">{#N/A,#N/A,TRUE,"INGENIERIA";#N/A,#N/A,TRUE,"COMPRAS";#N/A,#N/A,TRUE,"DIRECCION";#N/A,#N/A,TRUE,"RESUMEN"}</definedName>
    <definedName name="PASO" localSheetId="25">{#N/A,#N/A,TRUE,"INGENIERIA";#N/A,#N/A,TRUE,"COMPRAS";#N/A,#N/A,TRUE,"DIRECCION";#N/A,#N/A,TRUE,"RESUMEN"}</definedName>
    <definedName name="PASO" localSheetId="33">{#N/A,#N/A,TRUE,"INGENIERIA";#N/A,#N/A,TRUE,"COMPRAS";#N/A,#N/A,TRUE,"DIRECCION";#N/A,#N/A,TRUE,"RESUMEN"}</definedName>
    <definedName name="PASO" localSheetId="34">{#N/A,#N/A,TRUE,"INGENIERIA";#N/A,#N/A,TRUE,"COMPRAS";#N/A,#N/A,TRUE,"DIRECCION";#N/A,#N/A,TRUE,"RESUMEN"}</definedName>
    <definedName name="PASO">{#N/A,#N/A,TRUE,"INGENIERIA";#N/A,#N/A,TRUE,"COMPRAS";#N/A,#N/A,TRUE,"DIRECCION";#N/A,#N/A,TRUE,"RESUMEN"}</definedName>
    <definedName name="PASO_1" localSheetId="14" hidden="1">{#N/A,#N/A,TRUE,"INGENIERIA";#N/A,#N/A,TRUE,"COMPRAS";#N/A,#N/A,TRUE,"DIRECCION";#N/A,#N/A,TRUE,"RESUMEN"}</definedName>
    <definedName name="PASO_1" localSheetId="19" hidden="1">{#N/A,#N/A,TRUE,"INGENIERIA";#N/A,#N/A,TRUE,"COMPRAS";#N/A,#N/A,TRUE,"DIRECCION";#N/A,#N/A,TRUE,"RESUMEN"}</definedName>
    <definedName name="PASO_1" localSheetId="20" hidden="1">{#N/A,#N/A,TRUE,"INGENIERIA";#N/A,#N/A,TRUE,"COMPRAS";#N/A,#N/A,TRUE,"DIRECCION";#N/A,#N/A,TRUE,"RESUMEN"}</definedName>
    <definedName name="PASO_1" localSheetId="25" hidden="1">{#N/A,#N/A,TRUE,"INGENIERIA";#N/A,#N/A,TRUE,"COMPRAS";#N/A,#N/A,TRUE,"DIRECCION";#N/A,#N/A,TRUE,"RESUMEN"}</definedName>
    <definedName name="PASO_1" localSheetId="33" hidden="1">{#N/A,#N/A,TRUE,"INGENIERIA";#N/A,#N/A,TRUE,"COMPRAS";#N/A,#N/A,TRUE,"DIRECCION";#N/A,#N/A,TRUE,"RESUMEN"}</definedName>
    <definedName name="PASO_1" localSheetId="34" hidden="1">{#N/A,#N/A,TRUE,"INGENIERIA";#N/A,#N/A,TRUE,"COMPRAS";#N/A,#N/A,TRUE,"DIRECCION";#N/A,#N/A,TRUE,"RESUMEN"}</definedName>
    <definedName name="PASO_1" hidden="1">{#N/A,#N/A,TRUE,"INGENIERIA";#N/A,#N/A,TRUE,"COMPRAS";#N/A,#N/A,TRUE,"DIRECCION";#N/A,#N/A,TRUE,"RESUMEN"}</definedName>
    <definedName name="PASS" localSheetId="14">{#N/A,#N/A,TRUE,"INGENIERIA";#N/A,#N/A,TRUE,"COMPRAS";#N/A,#N/A,TRUE,"DIRECCION";#N/A,#N/A,TRUE,"RESUMEN"}</definedName>
    <definedName name="PASS" localSheetId="19">{#N/A,#N/A,TRUE,"INGENIERIA";#N/A,#N/A,TRUE,"COMPRAS";#N/A,#N/A,TRUE,"DIRECCION";#N/A,#N/A,TRUE,"RESUMEN"}</definedName>
    <definedName name="PASS" localSheetId="20">{#N/A,#N/A,TRUE,"INGENIERIA";#N/A,#N/A,TRUE,"COMPRAS";#N/A,#N/A,TRUE,"DIRECCION";#N/A,#N/A,TRUE,"RESUMEN"}</definedName>
    <definedName name="PASS" localSheetId="25">{#N/A,#N/A,TRUE,"INGENIERIA";#N/A,#N/A,TRUE,"COMPRAS";#N/A,#N/A,TRUE,"DIRECCION";#N/A,#N/A,TRUE,"RESUMEN"}</definedName>
    <definedName name="PASS" localSheetId="33">{#N/A,#N/A,TRUE,"INGENIERIA";#N/A,#N/A,TRUE,"COMPRAS";#N/A,#N/A,TRUE,"DIRECCION";#N/A,#N/A,TRUE,"RESUMEN"}</definedName>
    <definedName name="PASS" localSheetId="34">{#N/A,#N/A,TRUE,"INGENIERIA";#N/A,#N/A,TRUE,"COMPRAS";#N/A,#N/A,TRUE,"DIRECCION";#N/A,#N/A,TRUE,"RESUMEN"}</definedName>
    <definedName name="PASS">{#N/A,#N/A,TRUE,"INGENIERIA";#N/A,#N/A,TRUE,"COMPRAS";#N/A,#N/A,TRUE,"DIRECCION";#N/A,#N/A,TRUE,"RESUMEN"}</definedName>
    <definedName name="PASS_1" localSheetId="14" hidden="1">{#N/A,#N/A,TRUE,"INGENIERIA";#N/A,#N/A,TRUE,"COMPRAS";#N/A,#N/A,TRUE,"DIRECCION";#N/A,#N/A,TRUE,"RESUMEN"}</definedName>
    <definedName name="PASS_1" localSheetId="19" hidden="1">{#N/A,#N/A,TRUE,"INGENIERIA";#N/A,#N/A,TRUE,"COMPRAS";#N/A,#N/A,TRUE,"DIRECCION";#N/A,#N/A,TRUE,"RESUMEN"}</definedName>
    <definedName name="PASS_1" localSheetId="20" hidden="1">{#N/A,#N/A,TRUE,"INGENIERIA";#N/A,#N/A,TRUE,"COMPRAS";#N/A,#N/A,TRUE,"DIRECCION";#N/A,#N/A,TRUE,"RESUMEN"}</definedName>
    <definedName name="PASS_1" localSheetId="25" hidden="1">{#N/A,#N/A,TRUE,"INGENIERIA";#N/A,#N/A,TRUE,"COMPRAS";#N/A,#N/A,TRUE,"DIRECCION";#N/A,#N/A,TRUE,"RESUMEN"}</definedName>
    <definedName name="PASS_1" localSheetId="33" hidden="1">{#N/A,#N/A,TRUE,"INGENIERIA";#N/A,#N/A,TRUE,"COMPRAS";#N/A,#N/A,TRUE,"DIRECCION";#N/A,#N/A,TRUE,"RESUMEN"}</definedName>
    <definedName name="PASS_1" localSheetId="34" hidden="1">{#N/A,#N/A,TRUE,"INGENIERIA";#N/A,#N/A,TRUE,"COMPRAS";#N/A,#N/A,TRUE,"DIRECCION";#N/A,#N/A,TRUE,"RESUMEN"}</definedName>
    <definedName name="PASS_1" hidden="1">{#N/A,#N/A,TRUE,"INGENIERIA";#N/A,#N/A,TRUE,"COMPRAS";#N/A,#N/A,TRUE,"DIRECCION";#N/A,#N/A,TRUE,"RESUMEN"}</definedName>
    <definedName name="PASTOS1">#REF!</definedName>
    <definedName name="PASTOS2">#REF!</definedName>
    <definedName name="PASTOS3">#REF!</definedName>
    <definedName name="patch8">#REF!</definedName>
    <definedName name="Pav">#REF!</definedName>
    <definedName name="pav_asf">#REF!</definedName>
    <definedName name="pav_cto">#REF!</definedName>
    <definedName name="PAVIMENTO">#REF!</definedName>
    <definedName name="Pay_Date">#REF!</definedName>
    <definedName name="Pay_Num">#REF!</definedName>
    <definedName name="Payment_Date" localSheetId="12">DATE(YEAR([0]!Loan_Start),MONTH([0]!Loan_Start)+Payment_Number,DAY([0]!Loan_Start))</definedName>
    <definedName name="Payment_Date" localSheetId="13">DATE(YEAR([0]!Loan_Start),MONTH([0]!Loan_Start)+Payment_Number,DAY([0]!Loan_Start))</definedName>
    <definedName name="Payment_Date" localSheetId="8">DATE(YEAR([0]!Loan_Start),MONTH([0]!Loan_Start)+Payment_Number,DAY([0]!Loan_Start))</definedName>
    <definedName name="Payment_Date" localSheetId="9">DATE(YEAR([0]!Loan_Start),MONTH([0]!Loan_Start)+Payment_Number,DAY([0]!Loan_Start))</definedName>
    <definedName name="Payment_Date" localSheetId="10">DATE(YEAR([0]!Loan_Start),MONTH([0]!Loan_Start)+Payment_Number,DAY([0]!Loan_Start))</definedName>
    <definedName name="Payment_Date" localSheetId="11">DATE(YEAR([0]!Loan_Start),MONTH([0]!Loan_Start)+Payment_Number,DAY([0]!Loan_Start))</definedName>
    <definedName name="Payment_Date" localSheetId="153">DATE(YEAR([0]!Loan_Start),MONTH([0]!Loan_Start)+Payment_Number,DAY([0]!Loan_Start))</definedName>
    <definedName name="Payment_Date" localSheetId="158">DATE(YEAR([0]!Loan_Start),MONTH([0]!Loan_Start)+Payment_Number,DAY([0]!Loan_Start))</definedName>
    <definedName name="Payment_Date" localSheetId="14">DATE(YEAR([0]!Loan_Start),MONTH([0]!Loan_Start)+Payment_Number,DAY([0]!Loan_Start))</definedName>
    <definedName name="Payment_Date" localSheetId="19">DATE(YEAR([0]!Loan_Start),MONTH([0]!Loan_Start)+Payment_Number,DAY([0]!Loan_Start))</definedName>
    <definedName name="Payment_Date" localSheetId="20">DATE(YEAR([0]!Loan_Start),MONTH([0]!Loan_Start)+Payment_Number,DAY([0]!Loan_Start))</definedName>
    <definedName name="Payment_Date" localSheetId="25">DATE(YEAR(Loan_Start),MONTH(Loan_Start)+Payment_Number,DAY(Loan_Start))</definedName>
    <definedName name="Payment_Date" localSheetId="27">DATE(YEAR([0]!Loan_Start),MONTH([0]!Loan_Start)+Payment_Number,DAY([0]!Loan_Start))</definedName>
    <definedName name="Payment_Date" localSheetId="28">DATE(YEAR([0]!Loan_Start),MONTH([0]!Loan_Start)+Payment_Number,DAY([0]!Loan_Start))</definedName>
    <definedName name="Payment_Date" localSheetId="29">DATE(YEAR([0]!Loan_Start),MONTH([0]!Loan_Start)+Payment_Number,DAY([0]!Loan_Start))</definedName>
    <definedName name="Payment_Date" localSheetId="30">DATE(YEAR([0]!Loan_Start),MONTH([0]!Loan_Start)+Payment_Number,DAY([0]!Loan_Start))</definedName>
    <definedName name="Payment_Date" localSheetId="31">DATE(YEAR([0]!Loan_Start),MONTH([0]!Loan_Start)+Payment_Number,DAY([0]!Loan_Start))</definedName>
    <definedName name="Payment_Date" localSheetId="32">DATE(YEAR([0]!Loan_Start),MONTH([0]!Loan_Start)+Payment_Number,DAY([0]!Loan_Start))</definedName>
    <definedName name="Payment_Date" localSheetId="33">DATE(YEAR([0]!Loan_Start),MONTH([0]!Loan_Start)+Payment_Number,DAY([0]!Loan_Start))</definedName>
    <definedName name="Payment_Date" localSheetId="34">DATE(YEAR([0]!Loan_Start),MONTH([0]!Loan_Start)+Payment_Number,DAY([0]!Loan_Start))</definedName>
    <definedName name="Payment_Date" localSheetId="36">DATE(YEAR([0]!Loan_Start),MONTH([0]!Loan_Start)+Payment_Number,DAY([0]!Loan_Start))</definedName>
    <definedName name="Payment_Date" localSheetId="37">DATE(YEAR([0]!Loan_Start),MONTH([0]!Loan_Start)+Payment_Number,DAY([0]!Loan_Start))</definedName>
    <definedName name="Payment_Date" localSheetId="39">DATE(YEAR([0]!Loan_Start),MONTH([0]!Loan_Start)+Payment_Number,DAY([0]!Loan_Start))</definedName>
    <definedName name="Payment_Date" localSheetId="40">DATE(YEAR([0]!Loan_Start),MONTH([0]!Loan_Start)+Payment_Number,DAY([0]!Loan_Start))</definedName>
    <definedName name="Payment_Date" localSheetId="41">DATE(YEAR([0]!Loan_Start),MONTH([0]!Loan_Start)+Payment_Number,DAY([0]!Loan_Start))</definedName>
    <definedName name="Payment_Date" localSheetId="42">DATE(YEAR([0]!Loan_Start),MONTH([0]!Loan_Start)+Payment_Number,DAY([0]!Loan_Start))</definedName>
    <definedName name="Payment_Date" localSheetId="56">DATE(YEAR([0]!Loan_Start),MONTH([0]!Loan_Start)+Payment_Number,DAY([0]!Loan_Start))</definedName>
    <definedName name="Payment_Date" localSheetId="45">DATE(YEAR([0]!Loan_Start),MONTH([0]!Loan_Start)+Payment_Number,DAY([0]!Loan_Start))</definedName>
    <definedName name="Payment_Date" localSheetId="46">DATE(YEAR([0]!Loan_Start),MONTH([0]!Loan_Start)+Payment_Number,DAY([0]!Loan_Start))</definedName>
    <definedName name="Payment_Date" localSheetId="74">DATE(YEAR([0]!Loan_Start),MONTH([0]!Loan_Start)+Payment_Number,DAY([0]!Loan_Start))</definedName>
    <definedName name="Payment_Date" localSheetId="90">DATE(YEAR([0]!Loan_Start),MONTH([0]!Loan_Start)+Payment_Number,DAY([0]!Loan_Start))</definedName>
    <definedName name="Payment_Date" localSheetId="92">DATE(YEAR([0]!Loan_Start),MONTH([0]!Loan_Start)+Payment_Number,DAY([0]!Loan_Start))</definedName>
    <definedName name="Payment_Date" localSheetId="113">DATE(YEAR([0]!Loan_Start),MONTH([0]!Loan_Start)+Payment_Number,DAY([0]!Loan_Start))</definedName>
    <definedName name="Payment_Date" localSheetId="114">DATE(YEAR([0]!Loan_Start),MONTH([0]!Loan_Start)+Payment_Number,DAY([0]!Loan_Start))</definedName>
    <definedName name="Payment_Date" localSheetId="115">DATE(YEAR([0]!Loan_Start),MONTH([0]!Loan_Start)+Payment_Number,DAY([0]!Loan_Start))</definedName>
    <definedName name="Payment_Date" localSheetId="116">DATE(YEAR([0]!Loan_Start),MONTH([0]!Loan_Start)+Payment_Number,DAY([0]!Loan_Start))</definedName>
    <definedName name="Payment_Date" localSheetId="117">DATE(YEAR([0]!Loan_Start),MONTH([0]!Loan_Start)+Payment_Number,DAY([0]!Loan_Start))</definedName>
    <definedName name="Payment_Date" localSheetId="118">DATE(YEAR([0]!Loan_Start),MONTH([0]!Loan_Start)+Payment_Number,DAY([0]!Loan_Start))</definedName>
    <definedName name="Payment_Date" localSheetId="119">DATE(YEAR([0]!Loan_Start),MONTH([0]!Loan_Start)+Payment_Number,DAY([0]!Loan_Start))</definedName>
    <definedName name="Payment_Date" localSheetId="120">DATE(YEAR([0]!Loan_Start),MONTH([0]!Loan_Start)+Payment_Number,DAY([0]!Loan_Start))</definedName>
    <definedName name="Payment_Date" localSheetId="121">DATE(YEAR([0]!Loan_Start),MONTH([0]!Loan_Start)+Payment_Number,DAY([0]!Loan_Start))</definedName>
    <definedName name="Payment_Date" localSheetId="131">DATE(YEAR([0]!Loan_Start),MONTH([0]!Loan_Start)+Payment_Number,DAY([0]!Loan_Start))</definedName>
    <definedName name="Payment_Date" localSheetId="134">DATE(YEAR([0]!Loan_Start),MONTH([0]!Loan_Start)+Payment_Number,DAY([0]!Loan_Start))</definedName>
    <definedName name="Payment_Date" localSheetId="141">DATE(YEAR([0]!Loan_Start),MONTH([0]!Loan_Start)+Payment_Number,DAY([0]!Loan_Start))</definedName>
    <definedName name="Payment_Date" localSheetId="142">DATE(YEAR([0]!Loan_Start),MONTH([0]!Loan_Start)+Payment_Number,DAY([0]!Loan_Start))</definedName>
    <definedName name="Payment_Date" localSheetId="149">DATE(YEAR([0]!Loan_Start),MONTH([0]!Loan_Start)+Payment_Number,DAY([0]!Loan_Start))</definedName>
    <definedName name="Payment_Date" localSheetId="150">DATE(YEAR([0]!Loan_Start),MONTH([0]!Loan_Start)+Payment_Number,DAY([0]!Loan_Start))</definedName>
    <definedName name="Payment_Date" localSheetId="151">DATE(YEAR([0]!Loan_Start),MONTH([0]!Loan_Start)+Payment_Number,DAY([0]!Loan_Start))</definedName>
    <definedName name="Payment_Date" localSheetId="125">DATE(YEAR([0]!Loan_Start),MONTH([0]!Loan_Start)+Payment_Number,DAY([0]!Loan_Start))</definedName>
    <definedName name="Payment_Date" localSheetId="129">DATE(YEAR([0]!Loan_Start),MONTH([0]!Loan_Start)+Payment_Number,DAY([0]!Loan_Start))</definedName>
    <definedName name="Payment_Date" localSheetId="130">DATE(YEAR([0]!Loan_Start),MONTH([0]!Loan_Start)+Payment_Number,DAY([0]!Loan_Start))</definedName>
    <definedName name="Payment_Date">DATE(YEAR(Loan_Start),MONTH(Loan_Start)+Payment_Number,DAY(Loan_Start))</definedName>
    <definedName name="Payment_Date1" localSheetId="12">DATE(YEAR(#REF!),MONTH(#REF!)+Payment_Number,DAY(#REF!))</definedName>
    <definedName name="Payment_Date1" localSheetId="13">DATE(YEAR(#REF!),MONTH(#REF!)+Payment_Number,DAY(#REF!))</definedName>
    <definedName name="Payment_Date1" localSheetId="8">DATE(YEAR(#REF!),MONTH(#REF!)+Payment_Number,DAY(#REF!))</definedName>
    <definedName name="Payment_Date1" localSheetId="9">DATE(YEAR(#REF!),MONTH(#REF!)+Payment_Number,DAY(#REF!))</definedName>
    <definedName name="Payment_Date1" localSheetId="10">DATE(YEAR(#REF!),MONTH(#REF!)+Payment_Number,DAY(#REF!))</definedName>
    <definedName name="Payment_Date1" localSheetId="11">DATE(YEAR(#REF!),MONTH(#REF!)+Payment_Number,DAY(#REF!))</definedName>
    <definedName name="Payment_Date1" localSheetId="153">DATE(YEAR(#REF!),MONTH(#REF!)+Payment_Number,DAY(#REF!))</definedName>
    <definedName name="Payment_Date1" localSheetId="158">DATE(YEAR(#REF!),MONTH(#REF!)+Payment_Number,DAY(#REF!))</definedName>
    <definedName name="Payment_Date1" localSheetId="14">DATE(YEAR(#REF!),MONTH(#REF!)+Payment_Number,DAY(#REF!))</definedName>
    <definedName name="Payment_Date1" localSheetId="19">DATE(YEAR(#REF!),MONTH(#REF!)+Payment_Number,DAY(#REF!))</definedName>
    <definedName name="Payment_Date1" localSheetId="20">DATE(YEAR(#REF!),MONTH(#REF!)+Payment_Number,DAY(#REF!))</definedName>
    <definedName name="Payment_Date1" localSheetId="25">DATE(YEAR(#REF!),MONTH(#REF!)+Payment_Number,DAY(#REF!))</definedName>
    <definedName name="Payment_Date1" localSheetId="27">DATE(YEAR(#REF!),MONTH(#REF!)+Payment_Number,DAY(#REF!))</definedName>
    <definedName name="Payment_Date1" localSheetId="28">DATE(YEAR(#REF!),MONTH(#REF!)+Payment_Number,DAY(#REF!))</definedName>
    <definedName name="Payment_Date1" localSheetId="29">DATE(YEAR(#REF!),MONTH(#REF!)+Payment_Number,DAY(#REF!))</definedName>
    <definedName name="Payment_Date1" localSheetId="30">DATE(YEAR(#REF!),MONTH(#REF!)+Payment_Number,DAY(#REF!))</definedName>
    <definedName name="Payment_Date1" localSheetId="31">DATE(YEAR(#REF!),MONTH(#REF!)+Payment_Number,DAY(#REF!))</definedName>
    <definedName name="Payment_Date1" localSheetId="32">DATE(YEAR(#REF!),MONTH(#REF!)+Payment_Number,DAY(#REF!))</definedName>
    <definedName name="Payment_Date1" localSheetId="33">DATE(YEAR(#REF!),MONTH(#REF!)+Payment_Number,DAY(#REF!))</definedName>
    <definedName name="Payment_Date1" localSheetId="34">DATE(YEAR(#REF!),MONTH(#REF!)+Payment_Number,DAY(#REF!))</definedName>
    <definedName name="Payment_Date1" localSheetId="36">DATE(YEAR(#REF!),MONTH(#REF!)+Payment_Number,DAY(#REF!))</definedName>
    <definedName name="Payment_Date1" localSheetId="37">DATE(YEAR(#REF!),MONTH(#REF!)+Payment_Number,DAY(#REF!))</definedName>
    <definedName name="Payment_Date1" localSheetId="39">DATE(YEAR(#REF!),MONTH(#REF!)+Payment_Number,DAY(#REF!))</definedName>
    <definedName name="Payment_Date1" localSheetId="40">DATE(YEAR(#REF!),MONTH(#REF!)+Payment_Number,DAY(#REF!))</definedName>
    <definedName name="Payment_Date1" localSheetId="41">DATE(YEAR(#REF!),MONTH(#REF!)+Payment_Number,DAY(#REF!))</definedName>
    <definedName name="Payment_Date1" localSheetId="42">DATE(YEAR(#REF!),MONTH(#REF!)+Payment_Number,DAY(#REF!))</definedName>
    <definedName name="Payment_Date1" localSheetId="56">DATE(YEAR(#REF!),MONTH(#REF!)+Payment_Number,DAY(#REF!))</definedName>
    <definedName name="Payment_Date1" localSheetId="45">DATE(YEAR(#REF!),MONTH(#REF!)+Payment_Number,DAY(#REF!))</definedName>
    <definedName name="Payment_Date1" localSheetId="46">DATE(YEAR(#REF!),MONTH(#REF!)+Payment_Number,DAY(#REF!))</definedName>
    <definedName name="Payment_Date1" localSheetId="74">DATE(YEAR(#REF!),MONTH(#REF!)+Payment_Number,DAY(#REF!))</definedName>
    <definedName name="Payment_Date1" localSheetId="90">DATE(YEAR(#REF!),MONTH(#REF!)+Payment_Number,DAY(#REF!))</definedName>
    <definedName name="Payment_Date1" localSheetId="92">DATE(YEAR(#REF!),MONTH(#REF!)+Payment_Number,DAY(#REF!))</definedName>
    <definedName name="Payment_Date1" localSheetId="113">DATE(YEAR(#REF!),MONTH(#REF!)+Payment_Number,DAY(#REF!))</definedName>
    <definedName name="Payment_Date1" localSheetId="114">DATE(YEAR(#REF!),MONTH(#REF!)+Payment_Number,DAY(#REF!))</definedName>
    <definedName name="Payment_Date1" localSheetId="115">DATE(YEAR(#REF!),MONTH(#REF!)+Payment_Number,DAY(#REF!))</definedName>
    <definedName name="Payment_Date1" localSheetId="116">DATE(YEAR(#REF!),MONTH(#REF!)+Payment_Number,DAY(#REF!))</definedName>
    <definedName name="Payment_Date1" localSheetId="117">DATE(YEAR(#REF!),MONTH(#REF!)+Payment_Number,DAY(#REF!))</definedName>
    <definedName name="Payment_Date1" localSheetId="118">DATE(YEAR(#REF!),MONTH(#REF!)+Payment_Number,DAY(#REF!))</definedName>
    <definedName name="Payment_Date1" localSheetId="119">DATE(YEAR(#REF!),MONTH(#REF!)+Payment_Number,DAY(#REF!))</definedName>
    <definedName name="Payment_Date1" localSheetId="120">DATE(YEAR(#REF!),MONTH(#REF!)+Payment_Number,DAY(#REF!))</definedName>
    <definedName name="Payment_Date1" localSheetId="121">DATE(YEAR(#REF!),MONTH(#REF!)+Payment_Number,DAY(#REF!))</definedName>
    <definedName name="Payment_Date1" localSheetId="131">DATE(YEAR(#REF!),MONTH(#REF!)+Payment_Number,DAY(#REF!))</definedName>
    <definedName name="Payment_Date1" localSheetId="134">DATE(YEAR(#REF!),MONTH(#REF!)+Payment_Number,DAY(#REF!))</definedName>
    <definedName name="Payment_Date1" localSheetId="141">DATE(YEAR(#REF!),MONTH(#REF!)+Payment_Number,DAY(#REF!))</definedName>
    <definedName name="Payment_Date1" localSheetId="142">DATE(YEAR(#REF!),MONTH(#REF!)+Payment_Number,DAY(#REF!))</definedName>
    <definedName name="Payment_Date1" localSheetId="149">DATE(YEAR(#REF!),MONTH(#REF!)+Payment_Number,DAY(#REF!))</definedName>
    <definedName name="Payment_Date1" localSheetId="150">DATE(YEAR(#REF!),MONTH(#REF!)+Payment_Number,DAY(#REF!))</definedName>
    <definedName name="Payment_Date1" localSheetId="151">DATE(YEAR(#REF!),MONTH(#REF!)+Payment_Number,DAY(#REF!))</definedName>
    <definedName name="Payment_Date1" localSheetId="125">DATE(YEAR(#REF!),MONTH(#REF!)+Payment_Number,DAY(#REF!))</definedName>
    <definedName name="Payment_Date1" localSheetId="129">DATE(YEAR(#REF!),MONTH(#REF!)+Payment_Number,DAY(#REF!))</definedName>
    <definedName name="Payment_Date1" localSheetId="130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NTE">#REF!</definedName>
    <definedName name="PEGANTE_P.V.C">#REF!</definedName>
    <definedName name="Pegante_PVC">#REF!</definedName>
    <definedName name="PEPE">#REF!</definedName>
    <definedName name="PER_PAV">#REF!</definedName>
    <definedName name="PERA">#REF!</definedName>
    <definedName name="PERALTA">#REF!</definedName>
    <definedName name="perDate">#REF!</definedName>
    <definedName name="perfil">#REF!</definedName>
    <definedName name="PERFIL_DEL_TRAMO">#REF!</definedName>
    <definedName name="perfil_del_tramo2.0">#REF!</definedName>
    <definedName name="PERFIL_EN_ANGULO_2__x_2">#REF!</definedName>
    <definedName name="PERGOLA">#REF!</definedName>
    <definedName name="PeriodInc">#REF!</definedName>
    <definedName name="PERIODO">#REF!</definedName>
    <definedName name="PeriodoPago">#REF!</definedName>
    <definedName name="PeriodoRepago">#REF!</definedName>
    <definedName name="PeriodoRepagoCCP">#REF!</definedName>
    <definedName name="perLabel">#REF!</definedName>
    <definedName name="PERRD">#REF!</definedName>
    <definedName name="PERRITO">#REF!</definedName>
    <definedName name="personal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SONAS">#REF!</definedName>
    <definedName name="PERT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">#REF!</definedName>
    <definedName name="Piedra">#REF!</definedName>
    <definedName name="piedram">#REF!</definedName>
    <definedName name="PILOTE">#REF!</definedName>
    <definedName name="Pindis">#REF!</definedName>
    <definedName name="pint">#REF!</definedName>
    <definedName name="Pintor">#REF!</definedName>
    <definedName name="pintura">#REF!</definedName>
    <definedName name="Pintura_Traf">#REF!</definedName>
    <definedName name="pinturavinilo">#REF!</definedName>
    <definedName name="pintyura">#REF!</definedName>
    <definedName name="PIP">#REF!</definedName>
    <definedName name="Piscinas">#REF!</definedName>
    <definedName name="pisos">#REF!</definedName>
    <definedName name="PisosEnchapes">#REF!</definedName>
    <definedName name="PISOTABLON">#REF!</definedName>
    <definedName name="pk">#REF!</definedName>
    <definedName name="PKHK" localSheetId="14">{"TAB1",#N/A,TRUE,"GENERAL";"TAB2",#N/A,TRUE,"GENERAL";"TAB3",#N/A,TRUE,"GENERAL";"TAB4",#N/A,TRUE,"GENERAL";"TAB5",#N/A,TRUE,"GENERAL"}</definedName>
    <definedName name="PKHK" localSheetId="19">{"TAB1",#N/A,TRUE,"GENERAL";"TAB2",#N/A,TRUE,"GENERAL";"TAB3",#N/A,TRUE,"GENERAL";"TAB4",#N/A,TRUE,"GENERAL";"TAB5",#N/A,TRUE,"GENERAL"}</definedName>
    <definedName name="PKHK" localSheetId="20">{"TAB1",#N/A,TRUE,"GENERAL";"TAB2",#N/A,TRUE,"GENERAL";"TAB3",#N/A,TRUE,"GENERAL";"TAB4",#N/A,TRUE,"GENERAL";"TAB5",#N/A,TRUE,"GENERAL"}</definedName>
    <definedName name="PKHK" localSheetId="25">{"TAB1",#N/A,TRUE,"GENERAL";"TAB2",#N/A,TRUE,"GENERAL";"TAB3",#N/A,TRUE,"GENERAL";"TAB4",#N/A,TRUE,"GENERAL";"TAB5",#N/A,TRUE,"GENERAL"}</definedName>
    <definedName name="PKHK" localSheetId="33">{"TAB1",#N/A,TRUE,"GENERAL";"TAB2",#N/A,TRUE,"GENERAL";"TAB3",#N/A,TRUE,"GENERAL";"TAB4",#N/A,TRUE,"GENERAL";"TAB5",#N/A,TRUE,"GENERAL"}</definedName>
    <definedName name="PKHK" localSheetId="34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name="pkj" localSheetId="14">{"TAB1",#N/A,TRUE,"GENERAL";"TAB2",#N/A,TRUE,"GENERAL";"TAB3",#N/A,TRUE,"GENERAL";"TAB4",#N/A,TRUE,"GENERAL";"TAB5",#N/A,TRUE,"GENERAL"}</definedName>
    <definedName name="pkj" localSheetId="19">{"TAB1",#N/A,TRUE,"GENERAL";"TAB2",#N/A,TRUE,"GENERAL";"TAB3",#N/A,TRUE,"GENERAL";"TAB4",#N/A,TRUE,"GENERAL";"TAB5",#N/A,TRUE,"GENERAL"}</definedName>
    <definedName name="pkj" localSheetId="20">{"TAB1",#N/A,TRUE,"GENERAL";"TAB2",#N/A,TRUE,"GENERAL";"TAB3",#N/A,TRUE,"GENERAL";"TAB4",#N/A,TRUE,"GENERAL";"TAB5",#N/A,TRUE,"GENERAL"}</definedName>
    <definedName name="pkj" localSheetId="25">{"TAB1",#N/A,TRUE,"GENERAL";"TAB2",#N/A,TRUE,"GENERAL";"TAB3",#N/A,TRUE,"GENERAL";"TAB4",#N/A,TRUE,"GENERAL";"TAB5",#N/A,TRUE,"GENERAL"}</definedName>
    <definedName name="pkj" localSheetId="33">{"TAB1",#N/A,TRUE,"GENERAL";"TAB2",#N/A,TRUE,"GENERAL";"TAB3",#N/A,TRUE,"GENERAL";"TAB4",#N/A,TRUE,"GENERAL";"TAB5",#N/A,TRUE,"GENERAL"}</definedName>
    <definedName name="pkj" localSheetId="34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CAENTREPISO">#REF!</definedName>
    <definedName name="PLACAMESON">#REF!</definedName>
    <definedName name="Placas_.9x.9_Azul_labrador">#REF!</definedName>
    <definedName name="PLAD" localSheetId="14">{"TAB1",#N/A,TRUE,"GENERAL";"TAB2",#N/A,TRUE,"GENERAL";"TAB3",#N/A,TRUE,"GENERAL";"TAB4",#N/A,TRUE,"GENERAL";"TAB5",#N/A,TRUE,"GENERAL"}</definedName>
    <definedName name="PLAD" localSheetId="19">{"TAB1",#N/A,TRUE,"GENERAL";"TAB2",#N/A,TRUE,"GENERAL";"TAB3",#N/A,TRUE,"GENERAL";"TAB4",#N/A,TRUE,"GENERAL";"TAB5",#N/A,TRUE,"GENERAL"}</definedName>
    <definedName name="PLAD" localSheetId="20">{"TAB1",#N/A,TRUE,"GENERAL";"TAB2",#N/A,TRUE,"GENERAL";"TAB3",#N/A,TRUE,"GENERAL";"TAB4",#N/A,TRUE,"GENERAL";"TAB5",#N/A,TRUE,"GENERAL"}</definedName>
    <definedName name="PLAD" localSheetId="25">{"TAB1",#N/A,TRUE,"GENERAL";"TAB2",#N/A,TRUE,"GENERAL";"TAB3",#N/A,TRUE,"GENERAL";"TAB4",#N/A,TRUE,"GENERAL";"TAB5",#N/A,TRUE,"GENERAL"}</definedName>
    <definedName name="PLAD" localSheetId="33">{"TAB1",#N/A,TRUE,"GENERAL";"TAB2",#N/A,TRUE,"GENERAL";"TAB3",#N/A,TRUE,"GENERAL";"TAB4",#N/A,TRUE,"GENERAL";"TAB5",#N/A,TRUE,"GENERAL"}</definedName>
    <definedName name="PLAD" localSheetId="34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N">#REF!</definedName>
    <definedName name="PLAN_DE_INVERSION">#REF!</definedName>
    <definedName name="PLAN_DE_INVERSIONES">#REF!</definedName>
    <definedName name="Plan_Vallejo_Sens">#REF!</definedName>
    <definedName name="PLANEACION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Vallejo">#REF!</definedName>
    <definedName name="plastocrete">#REF!</definedName>
    <definedName name="PLASTROCRETE_DM">#REF!</definedName>
    <definedName name="Platina_2_1_4">#REF!</definedName>
    <definedName name="Platinas">#REF!</definedName>
    <definedName name="Plazo">#REF!</definedName>
    <definedName name="PlazoAIU">#REF!</definedName>
    <definedName name="PlazoEnMeses">#REF!</definedName>
    <definedName name="Plegable">#REF!</definedName>
    <definedName name="PLOMERO">#REF!</definedName>
    <definedName name="PLPLUNN" localSheetId="14">{"TAB1",#N/A,TRUE,"GENERAL";"TAB2",#N/A,TRUE,"GENERAL";"TAB3",#N/A,TRUE,"GENERAL";"TAB4",#N/A,TRUE,"GENERAL";"TAB5",#N/A,TRUE,"GENERAL"}</definedName>
    <definedName name="PLPLUNN" localSheetId="19">{"TAB1",#N/A,TRUE,"GENERAL";"TAB2",#N/A,TRUE,"GENERAL";"TAB3",#N/A,TRUE,"GENERAL";"TAB4",#N/A,TRUE,"GENERAL";"TAB5",#N/A,TRUE,"GENERAL"}</definedName>
    <definedName name="PLPLUNN" localSheetId="20">{"TAB1",#N/A,TRUE,"GENERAL";"TAB2",#N/A,TRUE,"GENERAL";"TAB3",#N/A,TRUE,"GENERAL";"TAB4",#N/A,TRUE,"GENERAL";"TAB5",#N/A,TRUE,"GENERAL"}</definedName>
    <definedName name="PLPLUNN" localSheetId="25">{"TAB1",#N/A,TRUE,"GENERAL";"TAB2",#N/A,TRUE,"GENERAL";"TAB3",#N/A,TRUE,"GENERAL";"TAB4",#N/A,TRUE,"GENERAL";"TAB5",#N/A,TRUE,"GENERAL"}</definedName>
    <definedName name="PLPLUNN" localSheetId="33">{"TAB1",#N/A,TRUE,"GENERAL";"TAB2",#N/A,TRUE,"GENERAL";"TAB3",#N/A,TRUE,"GENERAL";"TAB4",#N/A,TRUE,"GENERAL";"TAB5",#N/A,TRUE,"GENERAL"}</definedName>
    <definedName name="PLPLUNN" localSheetId="34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name="PLUG">#REF!</definedName>
    <definedName name="PMP">#REF!</definedName>
    <definedName name="PMT">#REF!</definedName>
    <definedName name="pñ">#REF!</definedName>
    <definedName name="po">#REF!</definedName>
    <definedName name="poblado">#REF!</definedName>
    <definedName name="POBRE">#REF!</definedName>
    <definedName name="POCETAS">#REF!</definedName>
    <definedName name="poi">#REF!</definedName>
    <definedName name="POIL">#REF!</definedName>
    <definedName name="POIPOZOS">#REF!</definedName>
    <definedName name="POIUP" localSheetId="14">{"via1",#N/A,TRUE,"general";"via2",#N/A,TRUE,"general";"via3",#N/A,TRUE,"general"}</definedName>
    <definedName name="POIUP" localSheetId="19">{"via1",#N/A,TRUE,"general";"via2",#N/A,TRUE,"general";"via3",#N/A,TRUE,"general"}</definedName>
    <definedName name="POIUP" localSheetId="20">{"via1",#N/A,TRUE,"general";"via2",#N/A,TRUE,"general";"via3",#N/A,TRUE,"general"}</definedName>
    <definedName name="POIUP" localSheetId="25">{"via1",#N/A,TRUE,"general";"via2",#N/A,TRUE,"general";"via3",#N/A,TRUE,"general"}</definedName>
    <definedName name="POIUP" localSheetId="33">{"via1",#N/A,TRUE,"general";"via2",#N/A,TRUE,"general";"via3",#N/A,TRUE,"general"}</definedName>
    <definedName name="POIUP" localSheetId="34">{"via1",#N/A,TRUE,"general";"via2",#N/A,TRUE,"general";"via3",#N/A,TRUE,"general"}</definedName>
    <definedName name="POIUP">{"via1",#N/A,TRUE,"general";"via2",#N/A,TRUE,"general";"via3",#N/A,TRUE,"general"}</definedName>
    <definedName name="POO">#REF!</definedName>
    <definedName name="popop" localSheetId="14">{"via1",#N/A,TRUE,"general";"via2",#N/A,TRUE,"general";"via3",#N/A,TRUE,"general"}</definedName>
    <definedName name="popop" localSheetId="19">{"via1",#N/A,TRUE,"general";"via2",#N/A,TRUE,"general";"via3",#N/A,TRUE,"general"}</definedName>
    <definedName name="popop" localSheetId="20">{"via1",#N/A,TRUE,"general";"via2",#N/A,TRUE,"general";"via3",#N/A,TRUE,"general"}</definedName>
    <definedName name="popop" localSheetId="25">{"via1",#N/A,TRUE,"general";"via2",#N/A,TRUE,"general";"via3",#N/A,TRUE,"general"}</definedName>
    <definedName name="popop" localSheetId="33">{"via1",#N/A,TRUE,"general";"via2",#N/A,TRUE,"general";"via3",#N/A,TRUE,"general"}</definedName>
    <definedName name="popop" localSheetId="34">{"via1",#N/A,TRUE,"general";"via2",#N/A,TRUE,"general";"via3",#N/A,TRUE,"general"}</definedName>
    <definedName name="popop">{"via1",#N/A,TRUE,"general";"via2",#N/A,TRUE,"general";"via3",#N/A,TRUE,"general"}</definedName>
    <definedName name="popp" localSheetId="14">{"via1",#N/A,TRUE,"general";"via2",#N/A,TRUE,"general";"via3",#N/A,TRUE,"general"}</definedName>
    <definedName name="popp" localSheetId="19">{"via1",#N/A,TRUE,"general";"via2",#N/A,TRUE,"general";"via3",#N/A,TRUE,"general"}</definedName>
    <definedName name="popp" localSheetId="20">{"via1",#N/A,TRUE,"general";"via2",#N/A,TRUE,"general";"via3",#N/A,TRUE,"general"}</definedName>
    <definedName name="popp" localSheetId="25">{"via1",#N/A,TRUE,"general";"via2",#N/A,TRUE,"general";"via3",#N/A,TRUE,"general"}</definedName>
    <definedName name="popp" localSheetId="33">{"via1",#N/A,TRUE,"general";"via2",#N/A,TRUE,"general";"via3",#N/A,TRUE,"general"}</definedName>
    <definedName name="popp" localSheetId="34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 localSheetId="14">{"TAB1",#N/A,TRUE,"GENERAL";"TAB2",#N/A,TRUE,"GENERAL";"TAB3",#N/A,TRUE,"GENERAL";"TAB4",#N/A,TRUE,"GENERAL";"TAB5",#N/A,TRUE,"GENERAL"}</definedName>
    <definedName name="popvds" localSheetId="19">{"TAB1",#N/A,TRUE,"GENERAL";"TAB2",#N/A,TRUE,"GENERAL";"TAB3",#N/A,TRUE,"GENERAL";"TAB4",#N/A,TRUE,"GENERAL";"TAB5",#N/A,TRUE,"GENERAL"}</definedName>
    <definedName name="popvds" localSheetId="20">{"TAB1",#N/A,TRUE,"GENERAL";"TAB2",#N/A,TRUE,"GENERAL";"TAB3",#N/A,TRUE,"GENERAL";"TAB4",#N/A,TRUE,"GENERAL";"TAB5",#N/A,TRUE,"GENERAL"}</definedName>
    <definedName name="popvds" localSheetId="25">{"TAB1",#N/A,TRUE,"GENERAL";"TAB2",#N/A,TRUE,"GENERAL";"TAB3",#N/A,TRUE,"GENERAL";"TAB4",#N/A,TRUE,"GENERAL";"TAB5",#N/A,TRUE,"GENERAL"}</definedName>
    <definedName name="popvds" localSheetId="33">{"TAB1",#N/A,TRUE,"GENERAL";"TAB2",#N/A,TRUE,"GENERAL";"TAB3",#N/A,TRUE,"GENERAL";"TAB4",#N/A,TRUE,"GENERAL";"TAB5",#N/A,TRUE,"GENERAL"}</definedName>
    <definedName name="popvds" localSheetId="34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uig" localSheetId="14">{"via1",#N/A,TRUE,"general";"via2",#N/A,TRUE,"general";"via3",#N/A,TRUE,"general"}</definedName>
    <definedName name="pouig" localSheetId="19">{"via1",#N/A,TRUE,"general";"via2",#N/A,TRUE,"general";"via3",#N/A,TRUE,"general"}</definedName>
    <definedName name="pouig" localSheetId="20">{"via1",#N/A,TRUE,"general";"via2",#N/A,TRUE,"general";"via3",#N/A,TRUE,"general"}</definedName>
    <definedName name="pouig" localSheetId="25">{"via1",#N/A,TRUE,"general";"via2",#N/A,TRUE,"general";"via3",#N/A,TRUE,"general"}</definedName>
    <definedName name="pouig" localSheetId="33">{"via1",#N/A,TRUE,"general";"via2",#N/A,TRUE,"general";"via3",#N/A,TRUE,"general"}</definedName>
    <definedName name="pouig" localSheetId="34">{"via1",#N/A,TRUE,"general";"via2",#N/A,TRUE,"general";"via3",#N/A,TRUE,"general"}</definedName>
    <definedName name="pouig">{"via1",#N/A,TRUE,"general";"via2",#N/A,TRUE,"general";"via3",#N/A,TRUE,"general"}</definedName>
    <definedName name="POYOS">#REF!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p">#REF!</definedName>
    <definedName name="ppp">#REF!</definedName>
    <definedName name="PPPP">#REF!</definedName>
    <definedName name="ppppp" localSheetId="14">IF('2.1'!________________y7,[0]!Header_Row+iiiii,[0]!Header_Row)</definedName>
    <definedName name="ppppp" localSheetId="19">IF('2.6'!________________y7,[0]!Header_Row+iiiii,[0]!Header_Row)</definedName>
    <definedName name="ppppp" localSheetId="20">IF('2.7'!________________y7,[0]!Header_Row+iiiii,[0]!Header_Row)</definedName>
    <definedName name="ppppp" localSheetId="25">IF(________________y7,[0]!Header_Row+iiiii,[0]!Header_Row)</definedName>
    <definedName name="ppppp" localSheetId="33">IF('4.8'!________________y7,[0]!Header_Row+iiiii,[0]!Header_Row)</definedName>
    <definedName name="ppppp" localSheetId="34">IF('5.1'!________________y7,[0]!Header_Row+iiiii,[0]!Header_Row)</definedName>
    <definedName name="ppppp">IF(________________y7,[0]!Header_Row+iiiii,[0]!Header_Row)</definedName>
    <definedName name="ppppp9" localSheetId="14">{"via1",#N/A,TRUE,"general";"via2",#N/A,TRUE,"general";"via3",#N/A,TRUE,"general"}</definedName>
    <definedName name="ppppp9" localSheetId="19">{"via1",#N/A,TRUE,"general";"via2",#N/A,TRUE,"general";"via3",#N/A,TRUE,"general"}</definedName>
    <definedName name="ppppp9" localSheetId="20">{"via1",#N/A,TRUE,"general";"via2",#N/A,TRUE,"general";"via3",#N/A,TRUE,"general"}</definedName>
    <definedName name="ppppp9" localSheetId="25">{"via1",#N/A,TRUE,"general";"via2",#N/A,TRUE,"general";"via3",#N/A,TRUE,"general"}</definedName>
    <definedName name="ppppp9" localSheetId="33">{"via1",#N/A,TRUE,"general";"via2",#N/A,TRUE,"general";"via3",#N/A,TRUE,"general"}</definedName>
    <definedName name="ppppp9" localSheetId="34">{"via1",#N/A,TRUE,"general";"via2",#N/A,TRUE,"general";"via3",#N/A,TRUE,"general"}</definedName>
    <definedName name="ppppp9">{"via1",#N/A,TRUE,"general";"via2",#N/A,TRUE,"general";"via3",#N/A,TRUE,"general"}</definedName>
    <definedName name="pppppd" localSheetId="14">{"TAB1",#N/A,TRUE,"GENERAL";"TAB2",#N/A,TRUE,"GENERAL";"TAB3",#N/A,TRUE,"GENERAL";"TAB4",#N/A,TRUE,"GENERAL";"TAB5",#N/A,TRUE,"GENERAL"}</definedName>
    <definedName name="pppppd" localSheetId="19">{"TAB1",#N/A,TRUE,"GENERAL";"TAB2",#N/A,TRUE,"GENERAL";"TAB3",#N/A,TRUE,"GENERAL";"TAB4",#N/A,TRUE,"GENERAL";"TAB5",#N/A,TRUE,"GENERAL"}</definedName>
    <definedName name="pppppd" localSheetId="20">{"TAB1",#N/A,TRUE,"GENERAL";"TAB2",#N/A,TRUE,"GENERAL";"TAB3",#N/A,TRUE,"GENERAL";"TAB4",#N/A,TRUE,"GENERAL";"TAB5",#N/A,TRUE,"GENERAL"}</definedName>
    <definedName name="pppppd" localSheetId="25">{"TAB1",#N/A,TRUE,"GENERAL";"TAB2",#N/A,TRUE,"GENERAL";"TAB3",#N/A,TRUE,"GENERAL";"TAB4",#N/A,TRUE,"GENERAL";"TAB5",#N/A,TRUE,"GENERAL"}</definedName>
    <definedName name="pppppd" localSheetId="33">{"TAB1",#N/A,TRUE,"GENERAL";"TAB2",#N/A,TRUE,"GENERAL";"TAB3",#N/A,TRUE,"GENERAL";"TAB4",#N/A,TRUE,"GENERAL";"TAB5",#N/A,TRUE,"GENERAL"}</definedName>
    <definedName name="pppppd" localSheetId="34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#REF!</definedName>
    <definedName name="PPtoNorte">#REF!</definedName>
    <definedName name="pqroj" localSheetId="14">{"via1",#N/A,TRUE,"general";"via2",#N/A,TRUE,"general";"via3",#N/A,TRUE,"general"}</definedName>
    <definedName name="pqroj" localSheetId="19">{"via1",#N/A,TRUE,"general";"via2",#N/A,TRUE,"general";"via3",#N/A,TRUE,"general"}</definedName>
    <definedName name="pqroj" localSheetId="20">{"via1",#N/A,TRUE,"general";"via2",#N/A,TRUE,"general";"via3",#N/A,TRUE,"general"}</definedName>
    <definedName name="pqroj" localSheetId="25">{"via1",#N/A,TRUE,"general";"via2",#N/A,TRUE,"general";"via3",#N/A,TRUE,"general"}</definedName>
    <definedName name="pqroj" localSheetId="33">{"via1",#N/A,TRUE,"general";"via2",#N/A,TRUE,"general";"via3",#N/A,TRUE,"general"}</definedName>
    <definedName name="pqroj" localSheetId="34">{"via1",#N/A,TRUE,"general";"via2",#N/A,TRUE,"general";"via3",#N/A,TRUE,"general"}</definedName>
    <definedName name="pqroj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cios1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liminares" comment="capitulo 1">#REF!</definedName>
    <definedName name="PRES">#REF!</definedName>
    <definedName name="presentacion">#REF!</definedName>
    <definedName name="PREST">#REF!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BLIOTECA" comment="PRESU">#REF!</definedName>
    <definedName name="PRESUP">#REF!</definedName>
    <definedName name="Presupuest">#REF!</definedName>
    <definedName name="PRESUPUESTADO">#REF!</definedName>
    <definedName name="PRESUPUESTO">#REF!</definedName>
    <definedName name="Presupuesto_Cultural">#REF!</definedName>
    <definedName name="PresupuestoCCI90F">#REF!</definedName>
    <definedName name="PresupuestoCentrocomuntario">#REF!</definedName>
    <definedName name="PResupuestos">#REF!</definedName>
    <definedName name="PrevFleet">#REF!</definedName>
    <definedName name="PRICES_FIRM">#REF!</definedName>
    <definedName name="PRIMER" localSheetId="14">{"via1",#N/A,TRUE,"general";"via2",#N/A,TRUE,"general";"via3",#N/A,TRUE,"general"}</definedName>
    <definedName name="PRIMER" localSheetId="19">{"via1",#N/A,TRUE,"general";"via2",#N/A,TRUE,"general";"via3",#N/A,TRUE,"general"}</definedName>
    <definedName name="PRIMER" localSheetId="20">{"via1",#N/A,TRUE,"general";"via2",#N/A,TRUE,"general";"via3",#N/A,TRUE,"general"}</definedName>
    <definedName name="PRIMER" localSheetId="25">{"via1",#N/A,TRUE,"general";"via2",#N/A,TRUE,"general";"via3",#N/A,TRUE,"general"}</definedName>
    <definedName name="PRIMER" localSheetId="33">{"via1",#N/A,TRUE,"general";"via2",#N/A,TRUE,"general";"via3",#N/A,TRUE,"general"}</definedName>
    <definedName name="PRIMER" localSheetId="34">{"via1",#N/A,TRUE,"general";"via2",#N/A,TRUE,"general";"via3",#N/A,TRUE,"general"}</definedName>
    <definedName name="PRIMER">{"via1",#N/A,TRUE,"general";"via2",#N/A,TRUE,"general";"via3",#N/A,TRUE,"general"}</definedName>
    <definedName name="PRIMERO">#REF!</definedName>
    <definedName name="PRIMET" localSheetId="14">{"TAB1",#N/A,TRUE,"GENERAL";"TAB2",#N/A,TRUE,"GENERAL";"TAB3",#N/A,TRUE,"GENERAL";"TAB4",#N/A,TRUE,"GENERAL";"TAB5",#N/A,TRUE,"GENERAL"}</definedName>
    <definedName name="PRIMET" localSheetId="19">{"TAB1",#N/A,TRUE,"GENERAL";"TAB2",#N/A,TRUE,"GENERAL";"TAB3",#N/A,TRUE,"GENERAL";"TAB4",#N/A,TRUE,"GENERAL";"TAB5",#N/A,TRUE,"GENERAL"}</definedName>
    <definedName name="PRIMET" localSheetId="20">{"TAB1",#N/A,TRUE,"GENERAL";"TAB2",#N/A,TRUE,"GENERAL";"TAB3",#N/A,TRUE,"GENERAL";"TAB4",#N/A,TRUE,"GENERAL";"TAB5",#N/A,TRUE,"GENERAL"}</definedName>
    <definedName name="PRIMET" localSheetId="25">{"TAB1",#N/A,TRUE,"GENERAL";"TAB2",#N/A,TRUE,"GENERAL";"TAB3",#N/A,TRUE,"GENERAL";"TAB4",#N/A,TRUE,"GENERAL";"TAB5",#N/A,TRUE,"GENERAL"}</definedName>
    <definedName name="PRIMET" localSheetId="33">{"TAB1",#N/A,TRUE,"GENERAL";"TAB2",#N/A,TRUE,"GENERAL";"TAB3",#N/A,TRUE,"GENERAL";"TAB4",#N/A,TRUE,"GENERAL";"TAB5",#N/A,TRUE,"GENERAL"}</definedName>
    <definedName name="PRIMET" localSheetId="34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 localSheetId="14">OFFSET(Full_Print,0,0,Last_Row)</definedName>
    <definedName name="Print_Area_Reset" localSheetId="19">OFFSET(Full_Print,0,0,Last_Row)</definedName>
    <definedName name="Print_Area_Reset" localSheetId="20">OFFSET(Full_Print,0,0,Last_Row)</definedName>
    <definedName name="Print_Area_Reset" localSheetId="25">OFFSET(Full_Print,0,0,Last_Row)</definedName>
    <definedName name="Print_Area_Reset" localSheetId="33">OFFSET(Full_Print,0,0,Last_Row)</definedName>
    <definedName name="Print_Area_Reset" localSheetId="34">OFFSET(Full_Print,0,0,Last_Row)</definedName>
    <definedName name="Print_Area_Reset">OFFSET(Full_Print,0,0,Last_Row)</definedName>
    <definedName name="PRINT_TITLES" localSheetId="14">#REF!</definedName>
    <definedName name="PRINT_TITLES" localSheetId="19">#REF!</definedName>
    <definedName name="PRINT_TITLES" localSheetId="20">#REF!</definedName>
    <definedName name="PRINT_TITLES" localSheetId="33">#REF!</definedName>
    <definedName name="PRINT_TITLES" localSheetId="34">#REF!</definedName>
    <definedName name="PRINT_TITLES">#REF!</definedName>
    <definedName name="PRINT_TITLES_MI">#REF!</definedName>
    <definedName name="Print_Titles2">#N/A</definedName>
    <definedName name="PRINT1">#REF!</definedName>
    <definedName name="PRINT2">#REF!</definedName>
    <definedName name="PrintEnd">#REF!</definedName>
    <definedName name="PrintStart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esional">#REF!</definedName>
    <definedName name="PrOfic">#REF!</definedName>
    <definedName name="profit_margin">#REF!</definedName>
    <definedName name="Profundidad">#REF!</definedName>
    <definedName name="PROG">#REF!</definedName>
    <definedName name="PROGDES">#REF!</definedName>
    <definedName name="PROGRAMA">#REF!</definedName>
    <definedName name="programainv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">#REF!</definedName>
    <definedName name="Proponente">#REF!</definedName>
    <definedName name="PROPUESTA2">#REF!</definedName>
    <definedName name="Prov">#REF!</definedName>
    <definedName name="Proy_01">#REF!</definedName>
    <definedName name="Proy_02">#REF!</definedName>
    <definedName name="Proy_03">#REF!</definedName>
    <definedName name="Proy_04">#REF!</definedName>
    <definedName name="Proy_05">#REF!</definedName>
    <definedName name="Proy_06">#REF!</definedName>
    <definedName name="Proy_07">#REF!</definedName>
    <definedName name="Proy_08">#REF!</definedName>
    <definedName name="Proy_09">#REF!</definedName>
    <definedName name="Proy_10">#REF!</definedName>
    <definedName name="Proy_11">#REF!</definedName>
    <definedName name="Proy_12">#REF!</definedName>
    <definedName name="Proy_13">#REF!</definedName>
    <definedName name="Proy_14">#REF!</definedName>
    <definedName name="Proy_15">#REF!</definedName>
    <definedName name="Proy_16">#REF!</definedName>
    <definedName name="Proy_17">#REF!</definedName>
    <definedName name="Proy_18">#REF!</definedName>
    <definedName name="Proy_19">#REF!</definedName>
    <definedName name="Proy_20">#REF!</definedName>
    <definedName name="Proy_21">#REF!</definedName>
    <definedName name="Proy_22">#REF!</definedName>
    <definedName name="Proy_23">#REF!</definedName>
    <definedName name="Proy_24">#REF!</definedName>
    <definedName name="Proy_25">#REF!</definedName>
    <definedName name="Proy_26">#REF!</definedName>
    <definedName name="Proy_27">#REF!</definedName>
    <definedName name="Proy_28">#REF!</definedName>
    <definedName name="Proy_29">#REF!</definedName>
    <definedName name="Proy_30">#REF!</definedName>
    <definedName name="Proy_31">#REF!</definedName>
    <definedName name="Proy_32">#REF!</definedName>
    <definedName name="Proy_33">#REF!</definedName>
    <definedName name="Proy_34">#REF!</definedName>
    <definedName name="Proy_35">#REF!</definedName>
    <definedName name="Proy_36">#REF!</definedName>
    <definedName name="Proy_37">#REF!</definedName>
    <definedName name="Proy_38">#REF!</definedName>
    <definedName name="Proy_39">#REF!</definedName>
    <definedName name="Proy_40">#REF!</definedName>
    <definedName name="Proy_41">#REF!</definedName>
    <definedName name="Proy_42">#REF!</definedName>
    <definedName name="Proy_43">#REF!</definedName>
    <definedName name="Proy_44">#REF!</definedName>
    <definedName name="Proy_45">#REF!</definedName>
    <definedName name="Proy_46">#REF!</definedName>
    <definedName name="Proy_47">#REF!</definedName>
    <definedName name="Proy_48">#REF!</definedName>
    <definedName name="Proy_49">#REF!</definedName>
    <definedName name="Proy_50">#REF!</definedName>
    <definedName name="PROYECCION">#REF!</definedName>
    <definedName name="PROYECCIONDEMANDATABLA1">#REF!</definedName>
    <definedName name="PROYECTO">#REF!</definedName>
    <definedName name="PROYECTO__OBRAS_VARIAS_EN_LA_ESCUELA_CONTRAINCENDIO">#REF!</definedName>
    <definedName name="PROYECTOS">#REF!</definedName>
    <definedName name="Prt_Prom" localSheetId="14">'[2]Indirectos Opc 1'!#REF!</definedName>
    <definedName name="Prt_Prom" localSheetId="19">'[2]Indirectos Opc 1'!#REF!</definedName>
    <definedName name="Prt_Prom" localSheetId="20">'[2]Indirectos Opc 1'!#REF!</definedName>
    <definedName name="Prt_Prom" localSheetId="25">'[1]Indirectos Opc 1'!#REF!</definedName>
    <definedName name="Prt_Prom" localSheetId="33">'[2]Indirectos Opc 1'!#REF!</definedName>
    <definedName name="Prt_Prom" localSheetId="34">'[2]Indirectos Opc 1'!#REF!</definedName>
    <definedName name="Prt_Prom">'[2]Indirectos Opc 1'!#REF!</definedName>
    <definedName name="prueba" localSheetId="14">#REF!</definedName>
    <definedName name="prueba" localSheetId="19">#REF!</definedName>
    <definedName name="prueba" localSheetId="20">#REF!</definedName>
    <definedName name="prueba" localSheetId="33">#REF!</definedName>
    <definedName name="prueba" localSheetId="34">#REF!</definedName>
    <definedName name="prueba">#REF!</definedName>
    <definedName name="prueba1">#REF!</definedName>
    <definedName name="PRUEBA2">#REF!</definedName>
    <definedName name="ps">#REF!</definedName>
    <definedName name="PSOCIAL">#REF!</definedName>
    <definedName name="PSTRESS_RELIEVI">#REF!</definedName>
    <definedName name="PTAR" localSheetId="14" hidden="1">{#N/A,#N/A,FALSE,"Estatico";#N/A,#N/A,FALSE,"Tuberia";#N/A,#N/A,FALSE,"Instrumentación";#N/A,#N/A,FALSE,"Mecanica";#N/A,#N/A,FALSE,"Electrico";#N/A,#N/A,FALSE,"Ofic.Civiles"}</definedName>
    <definedName name="PTAR" localSheetId="19" hidden="1">{#N/A,#N/A,FALSE,"Estatico";#N/A,#N/A,FALSE,"Tuberia";#N/A,#N/A,FALSE,"Instrumentación";#N/A,#N/A,FALSE,"Mecanica";#N/A,#N/A,FALSE,"Electrico";#N/A,#N/A,FALSE,"Ofic.Civiles"}</definedName>
    <definedName name="PTAR" localSheetId="20" hidden="1">{#N/A,#N/A,FALSE,"Estatico";#N/A,#N/A,FALSE,"Tuberia";#N/A,#N/A,FALSE,"Instrumentación";#N/A,#N/A,FALSE,"Mecanica";#N/A,#N/A,FALSE,"Electrico";#N/A,#N/A,FALSE,"Ofic.Civiles"}</definedName>
    <definedName name="PTAR" localSheetId="25" hidden="1">{#N/A,#N/A,FALSE,"Estatico";#N/A,#N/A,FALSE,"Tuberia";#N/A,#N/A,FALSE,"Instrumentación";#N/A,#N/A,FALSE,"Mecanica";#N/A,#N/A,FALSE,"Electrico";#N/A,#N/A,FALSE,"Ofic.Civiles"}</definedName>
    <definedName name="PTAR" localSheetId="33" hidden="1">{#N/A,#N/A,FALSE,"Estatico";#N/A,#N/A,FALSE,"Tuberia";#N/A,#N/A,FALSE,"Instrumentación";#N/A,#N/A,FALSE,"Mecanica";#N/A,#N/A,FALSE,"Electrico";#N/A,#N/A,FALSE,"Ofic.Civiles"}</definedName>
    <definedName name="PTAR" localSheetId="34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4">{"TAB1",#N/A,TRUE,"GENERAL";"TAB2",#N/A,TRUE,"GENERAL";"TAB3",#N/A,TRUE,"GENERAL";"TAB4",#N/A,TRUE,"GENERAL";"TAB5",#N/A,TRUE,"GENERAL"}</definedName>
    <definedName name="ptope" localSheetId="19">{"TAB1",#N/A,TRUE,"GENERAL";"TAB2",#N/A,TRUE,"GENERAL";"TAB3",#N/A,TRUE,"GENERAL";"TAB4",#N/A,TRUE,"GENERAL";"TAB5",#N/A,TRUE,"GENERAL"}</definedName>
    <definedName name="ptope" localSheetId="20">{"TAB1",#N/A,TRUE,"GENERAL";"TAB2",#N/A,TRUE,"GENERAL";"TAB3",#N/A,TRUE,"GENERAL";"TAB4",#N/A,TRUE,"GENERAL";"TAB5",#N/A,TRUE,"GENERAL"}</definedName>
    <definedName name="ptope" localSheetId="25">{"TAB1",#N/A,TRUE,"GENERAL";"TAB2",#N/A,TRUE,"GENERAL";"TAB3",#N/A,TRUE,"GENERAL";"TAB4",#N/A,TRUE,"GENERAL";"TAB5",#N/A,TRUE,"GENERAL"}</definedName>
    <definedName name="ptope" localSheetId="33">{"TAB1",#N/A,TRUE,"GENERAL";"TAB2",#N/A,TRUE,"GENERAL";"TAB3",#N/A,TRUE,"GENERAL";"TAB4",#N/A,TRUE,"GENERAL";"TAB5",#N/A,TRUE,"GENERAL"}</definedName>
    <definedName name="ptope" localSheetId="34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name="ptopes" localSheetId="14">{"via1",#N/A,TRUE,"general";"via2",#N/A,TRUE,"general";"via3",#N/A,TRUE,"general"}</definedName>
    <definedName name="ptopes" localSheetId="19">{"via1",#N/A,TRUE,"general";"via2",#N/A,TRUE,"general";"via3",#N/A,TRUE,"general"}</definedName>
    <definedName name="ptopes" localSheetId="20">{"via1",#N/A,TRUE,"general";"via2",#N/A,TRUE,"general";"via3",#N/A,TRUE,"general"}</definedName>
    <definedName name="ptopes" localSheetId="25">{"via1",#N/A,TRUE,"general";"via2",#N/A,TRUE,"general";"via3",#N/A,TRUE,"general"}</definedName>
    <definedName name="ptopes" localSheetId="33">{"via1",#N/A,TRUE,"general";"via2",#N/A,TRUE,"general";"via3",#N/A,TRUE,"general"}</definedName>
    <definedName name="ptopes" localSheetId="34">{"via1",#N/A,TRUE,"general";"via2",#N/A,TRUE,"general";"via3",#N/A,TRUE,"general"}</definedName>
    <definedName name="ptopes">{"via1",#N/A,TRUE,"general";"via2",#N/A,TRUE,"general";"via3",#N/A,TRUE,"general"}</definedName>
    <definedName name="PTTTT" localSheetId="14">{#N/A,#N/A,TRUE,"INGENIERIA";#N/A,#N/A,TRUE,"COMPRAS";#N/A,#N/A,TRUE,"DIRECCION";#N/A,#N/A,TRUE,"RESUMEN"}</definedName>
    <definedName name="PTTTT" localSheetId="19">{#N/A,#N/A,TRUE,"INGENIERIA";#N/A,#N/A,TRUE,"COMPRAS";#N/A,#N/A,TRUE,"DIRECCION";#N/A,#N/A,TRUE,"RESUMEN"}</definedName>
    <definedName name="PTTTT" localSheetId="20">{#N/A,#N/A,TRUE,"INGENIERIA";#N/A,#N/A,TRUE,"COMPRAS";#N/A,#N/A,TRUE,"DIRECCION";#N/A,#N/A,TRUE,"RESUMEN"}</definedName>
    <definedName name="PTTTT" localSheetId="25">{#N/A,#N/A,TRUE,"INGENIERIA";#N/A,#N/A,TRUE,"COMPRAS";#N/A,#N/A,TRUE,"DIRECCION";#N/A,#N/A,TRUE,"RESUMEN"}</definedName>
    <definedName name="PTTTT" localSheetId="33">{#N/A,#N/A,TRUE,"INGENIERIA";#N/A,#N/A,TRUE,"COMPRAS";#N/A,#N/A,TRUE,"DIRECCION";#N/A,#N/A,TRUE,"RESUMEN"}</definedName>
    <definedName name="PTTTT" localSheetId="34">{#N/A,#N/A,TRUE,"INGENIERIA";#N/A,#N/A,TRUE,"COMPRAS";#N/A,#N/A,TRUE,"DIRECCION";#N/A,#N/A,TRUE,"RESUMEN"}</definedName>
    <definedName name="PTTTT">{#N/A,#N/A,TRUE,"INGENIERIA";#N/A,#N/A,TRUE,"COMPRAS";#N/A,#N/A,TRUE,"DIRECCION";#N/A,#N/A,TRUE,"RESUMEN"}</definedName>
    <definedName name="PTTTT_1" localSheetId="14" hidden="1">{#N/A,#N/A,TRUE,"INGENIERIA";#N/A,#N/A,TRUE,"COMPRAS";#N/A,#N/A,TRUE,"DIRECCION";#N/A,#N/A,TRUE,"RESUMEN"}</definedName>
    <definedName name="PTTTT_1" localSheetId="19" hidden="1">{#N/A,#N/A,TRUE,"INGENIERIA";#N/A,#N/A,TRUE,"COMPRAS";#N/A,#N/A,TRUE,"DIRECCION";#N/A,#N/A,TRUE,"RESUMEN"}</definedName>
    <definedName name="PTTTT_1" localSheetId="20" hidden="1">{#N/A,#N/A,TRUE,"INGENIERIA";#N/A,#N/A,TRUE,"COMPRAS";#N/A,#N/A,TRUE,"DIRECCION";#N/A,#N/A,TRUE,"RESUMEN"}</definedName>
    <definedName name="PTTTT_1" localSheetId="25" hidden="1">{#N/A,#N/A,TRUE,"INGENIERIA";#N/A,#N/A,TRUE,"COMPRAS";#N/A,#N/A,TRUE,"DIRECCION";#N/A,#N/A,TRUE,"RESUMEN"}</definedName>
    <definedName name="PTTTT_1" localSheetId="33" hidden="1">{#N/A,#N/A,TRUE,"INGENIERIA";#N/A,#N/A,TRUE,"COMPRAS";#N/A,#N/A,TRUE,"DIRECCION";#N/A,#N/A,TRUE,"RESUMEN"}</definedName>
    <definedName name="PTTTT_1" localSheetId="34" hidden="1">{#N/A,#N/A,TRUE,"INGENIERIA";#N/A,#N/A,TRUE,"COMPRAS";#N/A,#N/A,TRUE,"DIRECCION";#N/A,#N/A,TRUE,"RESUMEN"}</definedName>
    <definedName name="PTTTT_1" hidden="1">{#N/A,#N/A,TRUE,"INGENIERIA";#N/A,#N/A,TRUE,"COMPRAS";#N/A,#N/A,TRUE,"DIRECCION";#N/A,#N/A,TRUE,"RESUMEN"}</definedName>
    <definedName name="PUERTA2">#REF!</definedName>
    <definedName name="PUERTALUMTOT">#REF!</definedName>
    <definedName name="PUERTAMADETOT">#REF!</definedName>
    <definedName name="PUERTMADECERRAT">#REF!</definedName>
    <definedName name="Pulidora">#REF!</definedName>
    <definedName name="PUNTILLA">#REF!</definedName>
    <definedName name="PUNTILLA_2.1_2_CC_104_UND_LB">#REF!</definedName>
    <definedName name="PUNTOHIDRA">#REF!</definedName>
    <definedName name="PUNTOSANIT">#REF!</definedName>
    <definedName name="PuntosRentabilidad">#REF!</definedName>
    <definedName name="Purchase">#REF!</definedName>
    <definedName name="PVCdren4">#REF!</definedName>
    <definedName name="PVCmang3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14">{"via1",#N/A,TRUE,"general";"via2",#N/A,TRUE,"general";"via3",#N/A,TRUE,"general"}</definedName>
    <definedName name="q1q1q" localSheetId="19">{"via1",#N/A,TRUE,"general";"via2",#N/A,TRUE,"general";"via3",#N/A,TRUE,"general"}</definedName>
    <definedName name="q1q1q" localSheetId="20">{"via1",#N/A,TRUE,"general";"via2",#N/A,TRUE,"general";"via3",#N/A,TRUE,"general"}</definedName>
    <definedName name="q1q1q" localSheetId="25">{"via1",#N/A,TRUE,"general";"via2",#N/A,TRUE,"general";"via3",#N/A,TRUE,"general"}</definedName>
    <definedName name="q1q1q" localSheetId="33">{"via1",#N/A,TRUE,"general";"via2",#N/A,TRUE,"general";"via3",#N/A,TRUE,"general"}</definedName>
    <definedName name="q1q1q" localSheetId="34">{"via1",#N/A,TRUE,"general";"via2",#N/A,TRUE,"general";"via3",#N/A,TRUE,"general"}</definedName>
    <definedName name="q1q1q">{"via1",#N/A,TRUE,"general";"via2",#N/A,TRUE,"general";"via3",#N/A,TRUE,"general"}</definedName>
    <definedName name="qaedtguj" localSheetId="14">{"via1",#N/A,TRUE,"general";"via2",#N/A,TRUE,"general";"via3",#N/A,TRUE,"general"}</definedName>
    <definedName name="qaedtguj" localSheetId="19">{"via1",#N/A,TRUE,"general";"via2",#N/A,TRUE,"general";"via3",#N/A,TRUE,"general"}</definedName>
    <definedName name="qaedtguj" localSheetId="20">{"via1",#N/A,TRUE,"general";"via2",#N/A,TRUE,"general";"via3",#N/A,TRUE,"general"}</definedName>
    <definedName name="qaedtguj" localSheetId="25">{"via1",#N/A,TRUE,"general";"via2",#N/A,TRUE,"general";"via3",#N/A,TRUE,"general"}</definedName>
    <definedName name="qaedtguj" localSheetId="33">{"via1",#N/A,TRUE,"general";"via2",#N/A,TRUE,"general";"via3",#N/A,TRUE,"general"}</definedName>
    <definedName name="qaedtguj" localSheetId="34">{"via1",#N/A,TRUE,"general";"via2",#N/A,TRUE,"general";"via3",#N/A,TRUE,"general"}</definedName>
    <definedName name="qaedtguj">{"via1",#N/A,TRUE,"general";"via2",#N/A,TRUE,"general";"via3",#N/A,TRUE,"general"}</definedName>
    <definedName name="QAQSWS" localSheetId="14">{"via1",#N/A,TRUE,"general";"via2",#N/A,TRUE,"general";"via3",#N/A,TRUE,"general"}</definedName>
    <definedName name="QAQSWS" localSheetId="19">{"via1",#N/A,TRUE,"general";"via2",#N/A,TRUE,"general";"via3",#N/A,TRUE,"general"}</definedName>
    <definedName name="QAQSWS" localSheetId="20">{"via1",#N/A,TRUE,"general";"via2",#N/A,TRUE,"general";"via3",#N/A,TRUE,"general"}</definedName>
    <definedName name="QAQSWS" localSheetId="25">{"via1",#N/A,TRUE,"general";"via2",#N/A,TRUE,"general";"via3",#N/A,TRUE,"general"}</definedName>
    <definedName name="QAQSWS" localSheetId="33">{"via1",#N/A,TRUE,"general";"via2",#N/A,TRUE,"general";"via3",#N/A,TRUE,"general"}</definedName>
    <definedName name="QAQSWS" localSheetId="34">{"via1",#N/A,TRUE,"general";"via2",#N/A,TRUE,"general";"via3",#N/A,TRUE,"general"}</definedName>
    <definedName name="QAQSWS">{"via1",#N/A,TRUE,"general";"via2",#N/A,TRUE,"general";"via3",#N/A,TRUE,"general"}</definedName>
    <definedName name="qaqwwxcr" localSheetId="14">{"via1",#N/A,TRUE,"general";"via2",#N/A,TRUE,"general";"via3",#N/A,TRUE,"general"}</definedName>
    <definedName name="qaqwwxcr" localSheetId="19">{"via1",#N/A,TRUE,"general";"via2",#N/A,TRUE,"general";"via3",#N/A,TRUE,"general"}</definedName>
    <definedName name="qaqwwxcr" localSheetId="20">{"via1",#N/A,TRUE,"general";"via2",#N/A,TRUE,"general";"via3",#N/A,TRUE,"general"}</definedName>
    <definedName name="qaqwwxcr" localSheetId="25">{"via1",#N/A,TRUE,"general";"via2",#N/A,TRUE,"general";"via3",#N/A,TRUE,"general"}</definedName>
    <definedName name="qaqwwxcr" localSheetId="33">{"via1",#N/A,TRUE,"general";"via2",#N/A,TRUE,"general";"via3",#N/A,TRUE,"general"}</definedName>
    <definedName name="qaqwwxcr" localSheetId="34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">#REF!</definedName>
    <definedName name="QE_TE">#REF!</definedName>
    <definedName name="qedcd" localSheetId="14">{"via1",#N/A,TRUE,"general";"via2",#N/A,TRUE,"general";"via3",#N/A,TRUE,"general"}</definedName>
    <definedName name="qedcd" localSheetId="19">{"via1",#N/A,TRUE,"general";"via2",#N/A,TRUE,"general";"via3",#N/A,TRUE,"general"}</definedName>
    <definedName name="qedcd" localSheetId="20">{"via1",#N/A,TRUE,"general";"via2",#N/A,TRUE,"general";"via3",#N/A,TRUE,"general"}</definedName>
    <definedName name="qedcd" localSheetId="25">{"via1",#N/A,TRUE,"general";"via2",#N/A,TRUE,"general";"via3",#N/A,TRUE,"general"}</definedName>
    <definedName name="qedcd" localSheetId="33">{"via1",#N/A,TRUE,"general";"via2",#N/A,TRUE,"general";"via3",#N/A,TRUE,"general"}</definedName>
    <definedName name="qedcd" localSheetId="34">{"via1",#N/A,TRUE,"general";"via2",#N/A,TRUE,"general";"via3",#N/A,TRUE,"general"}</definedName>
    <definedName name="qedcd">{"via1",#N/A,TRUE,"general";"via2",#N/A,TRUE,"general";"via3",#N/A,TRUE,"general"}</definedName>
    <definedName name="qeqewe" localSheetId="14">{"TAB1",#N/A,TRUE,"GENERAL";"TAB2",#N/A,TRUE,"GENERAL";"TAB3",#N/A,TRUE,"GENERAL";"TAB4",#N/A,TRUE,"GENERAL";"TAB5",#N/A,TRUE,"GENERAL"}</definedName>
    <definedName name="qeqewe" localSheetId="19">{"TAB1",#N/A,TRUE,"GENERAL";"TAB2",#N/A,TRUE,"GENERAL";"TAB3",#N/A,TRUE,"GENERAL";"TAB4",#N/A,TRUE,"GENERAL";"TAB5",#N/A,TRUE,"GENERAL"}</definedName>
    <definedName name="qeqewe" localSheetId="20">{"TAB1",#N/A,TRUE,"GENERAL";"TAB2",#N/A,TRUE,"GENERAL";"TAB3",#N/A,TRUE,"GENERAL";"TAB4",#N/A,TRUE,"GENERAL";"TAB5",#N/A,TRUE,"GENERAL"}</definedName>
    <definedName name="qeqewe" localSheetId="25">{"TAB1",#N/A,TRUE,"GENERAL";"TAB2",#N/A,TRUE,"GENERAL";"TAB3",#N/A,TRUE,"GENERAL";"TAB4",#N/A,TRUE,"GENERAL";"TAB5",#N/A,TRUE,"GENERAL"}</definedName>
    <definedName name="qeqewe" localSheetId="33">{"TAB1",#N/A,TRUE,"GENERAL";"TAB2",#N/A,TRUE,"GENERAL";"TAB3",#N/A,TRUE,"GENERAL";"TAB4",#N/A,TRUE,"GENERAL";"TAB5",#N/A,TRUE,"GENERAL"}</definedName>
    <definedName name="qeqewe" localSheetId="34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name="qewj" localSheetId="14">{"via1",#N/A,TRUE,"general";"via2",#N/A,TRUE,"general";"via3",#N/A,TRUE,"general"}</definedName>
    <definedName name="qewj" localSheetId="19">{"via1",#N/A,TRUE,"general";"via2",#N/A,TRUE,"general";"via3",#N/A,TRUE,"general"}</definedName>
    <definedName name="qewj" localSheetId="20">{"via1",#N/A,TRUE,"general";"via2",#N/A,TRUE,"general";"via3",#N/A,TRUE,"general"}</definedName>
    <definedName name="qewj" localSheetId="25">{"via1",#N/A,TRUE,"general";"via2",#N/A,TRUE,"general";"via3",#N/A,TRUE,"general"}</definedName>
    <definedName name="qewj" localSheetId="33">{"via1",#N/A,TRUE,"general";"via2",#N/A,TRUE,"general";"via3",#N/A,TRUE,"general"}</definedName>
    <definedName name="qewj" localSheetId="34">{"via1",#N/A,TRUE,"general";"via2",#N/A,TRUE,"general";"via3",#N/A,TRUE,"general"}</definedName>
    <definedName name="qewj">{"via1",#N/A,TRUE,"general";"via2",#N/A,TRUE,"general";"via3",#N/A,TRUE,"general"}</definedName>
    <definedName name="QI">#REF!</definedName>
    <definedName name="QI_TI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>#REF!</definedName>
    <definedName name="qqqq" localSheetId="12">Scheduled_Payment+Extra_Payment</definedName>
    <definedName name="qqqq" localSheetId="13">Scheduled_Payment+Extra_Payment</definedName>
    <definedName name="qqqq" localSheetId="8">Scheduled_Payment+Extra_Payment</definedName>
    <definedName name="qqqq" localSheetId="9">Scheduled_Payment+Extra_Payment</definedName>
    <definedName name="qqqq" localSheetId="10">Scheduled_Payment+Extra_Payment</definedName>
    <definedName name="qqqq" localSheetId="11">Scheduled_Payment+Extra_Payment</definedName>
    <definedName name="qqqq" localSheetId="153">Scheduled_Payment+Extra_Payment</definedName>
    <definedName name="qqqq" localSheetId="158">Scheduled_Payment+Extra_Payment</definedName>
    <definedName name="qqqq" localSheetId="14">Scheduled_Payment+Extra_Payment</definedName>
    <definedName name="qqqq" localSheetId="19">Scheduled_Payment+Extra_Payment</definedName>
    <definedName name="qqqq" localSheetId="20">Scheduled_Payment+Extra_Payment</definedName>
    <definedName name="qqqq" localSheetId="25">Scheduled_Payment+Extra_Payment</definedName>
    <definedName name="qqqq" localSheetId="27">Scheduled_Payment+Extra_Payment</definedName>
    <definedName name="qqqq" localSheetId="28">Scheduled_Payment+Extra_Payment</definedName>
    <definedName name="qqqq" localSheetId="29">Scheduled_Payment+Extra_Payment</definedName>
    <definedName name="qqqq" localSheetId="30">Scheduled_Payment+Extra_Payment</definedName>
    <definedName name="qqqq" localSheetId="31">Scheduled_Payment+Extra_Payment</definedName>
    <definedName name="qqqq" localSheetId="32">Scheduled_Payment+Extra_Payment</definedName>
    <definedName name="qqqq" localSheetId="33">Scheduled_Payment+Extra_Payment</definedName>
    <definedName name="qqqq" localSheetId="34">Scheduled_Payment+Extra_Payment</definedName>
    <definedName name="qqqq" localSheetId="36">Scheduled_Payment+Extra_Payment</definedName>
    <definedName name="qqqq" localSheetId="37">Scheduled_Payment+Extra_Payment</definedName>
    <definedName name="qqqq" localSheetId="39">Scheduled_Payment+Extra_Payment</definedName>
    <definedName name="qqqq" localSheetId="40">Scheduled_Payment+Extra_Payment</definedName>
    <definedName name="qqqq" localSheetId="41">Scheduled_Payment+Extra_Payment</definedName>
    <definedName name="qqqq" localSheetId="42">Scheduled_Payment+Extra_Payment</definedName>
    <definedName name="qqqq" localSheetId="56">Scheduled_Payment+Extra_Payment</definedName>
    <definedName name="qqqq" localSheetId="45">Scheduled_Payment+Extra_Payment</definedName>
    <definedName name="qqqq" localSheetId="46">Scheduled_Payment+Extra_Payment</definedName>
    <definedName name="qqqq" localSheetId="74">Scheduled_Payment+Extra_Payment</definedName>
    <definedName name="qqqq" localSheetId="90">Scheduled_Payment+Extra_Payment</definedName>
    <definedName name="qqqq" localSheetId="92">Scheduled_Payment+Extra_Payment</definedName>
    <definedName name="qqqq" localSheetId="113">Scheduled_Payment+Extra_Payment</definedName>
    <definedName name="qqqq" localSheetId="114">Scheduled_Payment+Extra_Payment</definedName>
    <definedName name="qqqq" localSheetId="115">Scheduled_Payment+Extra_Payment</definedName>
    <definedName name="qqqq" localSheetId="116">Scheduled_Payment+Extra_Payment</definedName>
    <definedName name="qqqq" localSheetId="117">Scheduled_Payment+Extra_Payment</definedName>
    <definedName name="qqqq" localSheetId="118">Scheduled_Payment+Extra_Payment</definedName>
    <definedName name="qqqq" localSheetId="119">Scheduled_Payment+Extra_Payment</definedName>
    <definedName name="qqqq" localSheetId="120">Scheduled_Payment+Extra_Payment</definedName>
    <definedName name="qqqq" localSheetId="121">Scheduled_Payment+Extra_Payment</definedName>
    <definedName name="qqqq" localSheetId="131">Scheduled_Payment+Extra_Payment</definedName>
    <definedName name="qqqq" localSheetId="134">Scheduled_Payment+Extra_Payment</definedName>
    <definedName name="qqqq" localSheetId="141">Scheduled_Payment+Extra_Payment</definedName>
    <definedName name="qqqq" localSheetId="142">Scheduled_Payment+Extra_Payment</definedName>
    <definedName name="qqqq" localSheetId="149">Scheduled_Payment+Extra_Payment</definedName>
    <definedName name="qqqq" localSheetId="150">Scheduled_Payment+Extra_Payment</definedName>
    <definedName name="qqqq" localSheetId="151">Scheduled_Payment+Extra_Payment</definedName>
    <definedName name="qqqq" localSheetId="125">Scheduled_Payment+Extra_Payment</definedName>
    <definedName name="qqqq" localSheetId="129">Scheduled_Payment+Extra_Payment</definedName>
    <definedName name="qqqq" localSheetId="130">Scheduled_Payment+Extra_Payment</definedName>
    <definedName name="qqqq">Scheduled_Payment+Extra_Payment</definedName>
    <definedName name="qqqqq" localSheetId="14">#REF!</definedName>
    <definedName name="qqqqq" localSheetId="19">#REF!</definedName>
    <definedName name="qqqqq" localSheetId="20">#REF!</definedName>
    <definedName name="qqqqq" localSheetId="33">#REF!</definedName>
    <definedName name="qqqqq" localSheetId="34">#REF!</definedName>
    <definedName name="qqqqq">#REF!</definedName>
    <definedName name="qqqqqqqqqqqqqqqq" localSheetId="14">#REF!</definedName>
    <definedName name="qqqqqqqqqqqqqqqq" localSheetId="19">#REF!</definedName>
    <definedName name="qqqqqqqqqqqqqqqq" localSheetId="20">#REF!</definedName>
    <definedName name="qqqqqqqqqqqqqqqq" localSheetId="33">#REF!</definedName>
    <definedName name="qqqqqqqqqqqqqqqq" localSheetId="34">#REF!</definedName>
    <definedName name="qqqqqqqqqqqqqqqq">#REF!</definedName>
    <definedName name="qqqqqw" localSheetId="14">{"via1",#N/A,TRUE,"general";"via2",#N/A,TRUE,"general";"via3",#N/A,TRUE,"general"}</definedName>
    <definedName name="qqqqqw" localSheetId="19">{"via1",#N/A,TRUE,"general";"via2",#N/A,TRUE,"general";"via3",#N/A,TRUE,"general"}</definedName>
    <definedName name="qqqqqw" localSheetId="20">{"via1",#N/A,TRUE,"general";"via2",#N/A,TRUE,"general";"via3",#N/A,TRUE,"general"}</definedName>
    <definedName name="qqqqqw" localSheetId="25">{"via1",#N/A,TRUE,"general";"via2",#N/A,TRUE,"general";"via3",#N/A,TRUE,"general"}</definedName>
    <definedName name="qqqqqw" localSheetId="33">{"via1",#N/A,TRUE,"general";"via2",#N/A,TRUE,"general";"via3",#N/A,TRUE,"general"}</definedName>
    <definedName name="qqqqqw" localSheetId="34">{"via1",#N/A,TRUE,"general";"via2",#N/A,TRUE,"general";"via3",#N/A,TRUE,"general"}</definedName>
    <definedName name="qqqqqw">{"via1",#N/A,TRUE,"general";"via2",#N/A,TRUE,"general";"via3",#N/A,TRUE,"general"}</definedName>
    <definedName name="QRS">#REF!</definedName>
    <definedName name="QS">#REF!</definedName>
    <definedName name="Qt">#REF!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IMICOSTABLA1.3.1">#REF!</definedName>
    <definedName name="qw">#REF!</definedName>
    <definedName name="qwdas2" localSheetId="14">{"via1",#N/A,TRUE,"general";"via2",#N/A,TRUE,"general";"via3",#N/A,TRUE,"general"}</definedName>
    <definedName name="qwdas2" localSheetId="19">{"via1",#N/A,TRUE,"general";"via2",#N/A,TRUE,"general";"via3",#N/A,TRUE,"general"}</definedName>
    <definedName name="qwdas2" localSheetId="20">{"via1",#N/A,TRUE,"general";"via2",#N/A,TRUE,"general";"via3",#N/A,TRUE,"general"}</definedName>
    <definedName name="qwdas2" localSheetId="25">{"via1",#N/A,TRUE,"general";"via2",#N/A,TRUE,"general";"via3",#N/A,TRUE,"general"}</definedName>
    <definedName name="qwdas2" localSheetId="33">{"via1",#N/A,TRUE,"general";"via2",#N/A,TRUE,"general";"via3",#N/A,TRUE,"general"}</definedName>
    <definedName name="qwdas2" localSheetId="34">{"via1",#N/A,TRUE,"general";"via2",#N/A,TRUE,"general";"via3",#N/A,TRUE,"general"}</definedName>
    <definedName name="qwdas2">{"via1",#N/A,TRUE,"general";"via2",#N/A,TRUE,"general";"via3",#N/A,TRUE,"general"}</definedName>
    <definedName name="QWE">#REF!</definedName>
    <definedName name="qweqe" localSheetId="14">{"TAB1",#N/A,TRUE,"GENERAL";"TAB2",#N/A,TRUE,"GENERAL";"TAB3",#N/A,TRUE,"GENERAL";"TAB4",#N/A,TRUE,"GENERAL";"TAB5",#N/A,TRUE,"GENERAL"}</definedName>
    <definedName name="qweqe" localSheetId="19">{"TAB1",#N/A,TRUE,"GENERAL";"TAB2",#N/A,TRUE,"GENERAL";"TAB3",#N/A,TRUE,"GENERAL";"TAB4",#N/A,TRUE,"GENERAL";"TAB5",#N/A,TRUE,"GENERAL"}</definedName>
    <definedName name="qweqe" localSheetId="20">{"TAB1",#N/A,TRUE,"GENERAL";"TAB2",#N/A,TRUE,"GENERAL";"TAB3",#N/A,TRUE,"GENERAL";"TAB4",#N/A,TRUE,"GENERAL";"TAB5",#N/A,TRUE,"GENERAL"}</definedName>
    <definedName name="qweqe" localSheetId="25">{"TAB1",#N/A,TRUE,"GENERAL";"TAB2",#N/A,TRUE,"GENERAL";"TAB3",#N/A,TRUE,"GENERAL";"TAB4",#N/A,TRUE,"GENERAL";"TAB5",#N/A,TRUE,"GENERAL"}</definedName>
    <definedName name="qweqe" localSheetId="33">{"TAB1",#N/A,TRUE,"GENERAL";"TAB2",#N/A,TRUE,"GENERAL";"TAB3",#N/A,TRUE,"GENERAL";"TAB4",#N/A,TRUE,"GENERAL";"TAB5",#N/A,TRUE,"GENERAL"}</definedName>
    <definedName name="qweqe" localSheetId="34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name="QWERTY">#REF!</definedName>
    <definedName name="qwewertet" localSheetId="14" hidden="1">{#N/A,#N/A,TRUE,"1842CWN0"}</definedName>
    <definedName name="qwewertet" localSheetId="19" hidden="1">{#N/A,#N/A,TRUE,"1842CWN0"}</definedName>
    <definedName name="qwewertet" localSheetId="20" hidden="1">{#N/A,#N/A,TRUE,"1842CWN0"}</definedName>
    <definedName name="qwewertet" localSheetId="25" hidden="1">{#N/A,#N/A,TRUE,"1842CWN0"}</definedName>
    <definedName name="qwewertet" localSheetId="33" hidden="1">{#N/A,#N/A,TRUE,"1842CWN0"}</definedName>
    <definedName name="qwewertet" localSheetId="34" hidden="1">{#N/A,#N/A,TRUE,"1842CWN0"}</definedName>
    <definedName name="qwewertet" hidden="1">{#N/A,#N/A,TRUE,"1842CWN0"}</definedName>
    <definedName name="qwqw">#REF!</definedName>
    <definedName name="qwqwas">#REF!</definedName>
    <definedName name="qwqwqwj" localSheetId="14">{"TAB1",#N/A,TRUE,"GENERAL";"TAB2",#N/A,TRUE,"GENERAL";"TAB3",#N/A,TRUE,"GENERAL";"TAB4",#N/A,TRUE,"GENERAL";"TAB5",#N/A,TRUE,"GENERAL"}</definedName>
    <definedName name="qwqwqwj" localSheetId="19">{"TAB1",#N/A,TRUE,"GENERAL";"TAB2",#N/A,TRUE,"GENERAL";"TAB3",#N/A,TRUE,"GENERAL";"TAB4",#N/A,TRUE,"GENERAL";"TAB5",#N/A,TRUE,"GENERAL"}</definedName>
    <definedName name="qwqwqwj" localSheetId="20">{"TAB1",#N/A,TRUE,"GENERAL";"TAB2",#N/A,TRUE,"GENERAL";"TAB3",#N/A,TRUE,"GENERAL";"TAB4",#N/A,TRUE,"GENERAL";"TAB5",#N/A,TRUE,"GENERAL"}</definedName>
    <definedName name="qwqwqwj" localSheetId="25">{"TAB1",#N/A,TRUE,"GENERAL";"TAB2",#N/A,TRUE,"GENERAL";"TAB3",#N/A,TRUE,"GENERAL";"TAB4",#N/A,TRUE,"GENERAL";"TAB5",#N/A,TRUE,"GENERAL"}</definedName>
    <definedName name="qwqwqwj" localSheetId="33">{"TAB1",#N/A,TRUE,"GENERAL";"TAB2",#N/A,TRUE,"GENERAL";"TAB3",#N/A,TRUE,"GENERAL";"TAB4",#N/A,TRUE,"GENERAL";"TAB5",#N/A,TRUE,"GENERAL"}</definedName>
    <definedName name="qwqwqwj" localSheetId="34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QWWQW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_2">#REF!</definedName>
    <definedName name="R_c">#REF!</definedName>
    <definedName name="Ra">#REF!</definedName>
    <definedName name="radianes">#REF!</definedName>
    <definedName name="radios">#REF!</definedName>
    <definedName name="RAJJ50">#REF!</definedName>
    <definedName name="ran">#REF!</definedName>
    <definedName name="rana">#REF!</definedName>
    <definedName name="rango" localSheetId="14">#REF!,#REF!,#REF!,#REF!,#REF!,#REF!,#REF!,#REF!,#REF!,#REF!,#REF!,#REF!,#REF!</definedName>
    <definedName name="rango" localSheetId="19">#REF!,#REF!,#REF!,#REF!,#REF!,#REF!,#REF!,#REF!,#REF!,#REF!,#REF!,#REF!,#REF!</definedName>
    <definedName name="rango" localSheetId="20">#REF!,#REF!,#REF!,#REF!,#REF!,#REF!,#REF!,#REF!,#REF!,#REF!,#REF!,#REF!,#REF!</definedName>
    <definedName name="rango" localSheetId="33">#REF!,#REF!,#REF!,#REF!,#REF!,#REF!,#REF!,#REF!,#REF!,#REF!,#REF!,#REF!,#REF!</definedName>
    <definedName name="rango" localSheetId="34">#REF!,#REF!,#REF!,#REF!,#REF!,#REF!,#REF!,#REF!,#REF!,#REF!,#REF!,#REF!,#REF!</definedName>
    <definedName name="rango">#REF!,#REF!,#REF!,#REF!,#REF!,#REF!,#REF!,#REF!,#REF!,#REF!,#REF!,#REF!,#REF!</definedName>
    <definedName name="RANGO_FECHA">#REF!</definedName>
    <definedName name="Rate1">#REF!</definedName>
    <definedName name="rate2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CindPresup">#REF!</definedName>
    <definedName name="Rd">#REF!</definedName>
    <definedName name="RD_CP">#REF!</definedName>
    <definedName name="RD_CP_VL">#REF!</definedName>
    <definedName name="rdq">#REF!</definedName>
    <definedName name="rds">#REF!</definedName>
    <definedName name="Re">#REF!</definedName>
    <definedName name="RE4NTA">#REF!</definedName>
    <definedName name="Reactores">#REF!</definedName>
    <definedName name="rec">#REF!</definedName>
    <definedName name="Recall_2">#REF!</definedName>
    <definedName name="Recall_3">#REF!</definedName>
    <definedName name="recebo">#REF!</definedName>
    <definedName name="RECICLA">#REF!</definedName>
    <definedName name="Recorder">#REF!</definedName>
    <definedName name="Recurso">#REF!</definedName>
    <definedName name="RECURSOS">#REF!</definedName>
    <definedName name="recursos_general">#REF!</definedName>
    <definedName name="RED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OBLON">#REF!</definedName>
    <definedName name="REDUCCION_3__x_2">#REF!</definedName>
    <definedName name="REDUCCION_4__x_3">#REF!</definedName>
    <definedName name="REF">#REF!</definedName>
    <definedName name="REFERENCIAPROYECTOS">#REF!</definedName>
    <definedName name="Reflector_40W">#REF!</definedName>
    <definedName name="REFMAR">#REF!</definedName>
    <definedName name="REG">#REF!</definedName>
    <definedName name="REGBT">#REF!</definedName>
    <definedName name="rege" localSheetId="14">{"TAB1",#N/A,TRUE,"GENERAL";"TAB2",#N/A,TRUE,"GENERAL";"TAB3",#N/A,TRUE,"GENERAL";"TAB4",#N/A,TRUE,"GENERAL";"TAB5",#N/A,TRUE,"GENERAL"}</definedName>
    <definedName name="rege" localSheetId="19">{"TAB1",#N/A,TRUE,"GENERAL";"TAB2",#N/A,TRUE,"GENERAL";"TAB3",#N/A,TRUE,"GENERAL";"TAB4",#N/A,TRUE,"GENERAL";"TAB5",#N/A,TRUE,"GENERAL"}</definedName>
    <definedName name="rege" localSheetId="20">{"TAB1",#N/A,TRUE,"GENERAL";"TAB2",#N/A,TRUE,"GENERAL";"TAB3",#N/A,TRUE,"GENERAL";"TAB4",#N/A,TRUE,"GENERAL";"TAB5",#N/A,TRUE,"GENERAL"}</definedName>
    <definedName name="rege" localSheetId="25">{"TAB1",#N/A,TRUE,"GENERAL";"TAB2",#N/A,TRUE,"GENERAL";"TAB3",#N/A,TRUE,"GENERAL";"TAB4",#N/A,TRUE,"GENERAL";"TAB5",#N/A,TRUE,"GENERAL"}</definedName>
    <definedName name="rege" localSheetId="33">{"TAB1",#N/A,TRUE,"GENERAL";"TAB2",#N/A,TRUE,"GENERAL";"TAB3",#N/A,TRUE,"GENERAL";"TAB4",#N/A,TRUE,"GENERAL";"TAB5",#N/A,TRUE,"GENERAL"}</definedName>
    <definedName name="rege" localSheetId="34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ones">#REF!</definedName>
    <definedName name="REGISTRO">#REF!</definedName>
    <definedName name="RegistroCoordinador">#REF!</definedName>
    <definedName name="regresd" localSheetId="14">{"TAB1",#N/A,TRUE,"GENERAL";"TAB2",#N/A,TRUE,"GENERAL";"TAB3",#N/A,TRUE,"GENERAL";"TAB4",#N/A,TRUE,"GENERAL";"TAB5",#N/A,TRUE,"GENERAL"}</definedName>
    <definedName name="regresd" localSheetId="19">{"TAB1",#N/A,TRUE,"GENERAL";"TAB2",#N/A,TRUE,"GENERAL";"TAB3",#N/A,TRUE,"GENERAL";"TAB4",#N/A,TRUE,"GENERAL";"TAB5",#N/A,TRUE,"GENERAL"}</definedName>
    <definedName name="regresd" localSheetId="20">{"TAB1",#N/A,TRUE,"GENERAL";"TAB2",#N/A,TRUE,"GENERAL";"TAB3",#N/A,TRUE,"GENERAL";"TAB4",#N/A,TRUE,"GENERAL";"TAB5",#N/A,TRUE,"GENERAL"}</definedName>
    <definedName name="regresd" localSheetId="25">{"TAB1",#N/A,TRUE,"GENERAL";"TAB2",#N/A,TRUE,"GENERAL";"TAB3",#N/A,TRUE,"GENERAL";"TAB4",#N/A,TRUE,"GENERAL";"TAB5",#N/A,TRUE,"GENERAL"}</definedName>
    <definedName name="regresd" localSheetId="33">{"TAB1",#N/A,TRUE,"GENERAL";"TAB2",#N/A,TRUE,"GENERAL";"TAB3",#N/A,TRUE,"GENERAL";"TAB4",#N/A,TRUE,"GENERAL";"TAB5",#N/A,TRUE,"GENERAL"}</definedName>
    <definedName name="regresd" localSheetId="34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 localSheetId="14">{"TAB1",#N/A,TRUE,"GENERAL";"TAB2",#N/A,TRUE,"GENERAL";"TAB3",#N/A,TRUE,"GENERAL";"TAB4",#N/A,TRUE,"GENERAL";"TAB5",#N/A,TRUE,"GENERAL"}</definedName>
    <definedName name="regthio" localSheetId="19">{"TAB1",#N/A,TRUE,"GENERAL";"TAB2",#N/A,TRUE,"GENERAL";"TAB3",#N/A,TRUE,"GENERAL";"TAB4",#N/A,TRUE,"GENERAL";"TAB5",#N/A,TRUE,"GENERAL"}</definedName>
    <definedName name="regthio" localSheetId="20">{"TAB1",#N/A,TRUE,"GENERAL";"TAB2",#N/A,TRUE,"GENERAL";"TAB3",#N/A,TRUE,"GENERAL";"TAB4",#N/A,TRUE,"GENERAL";"TAB5",#N/A,TRUE,"GENERAL"}</definedName>
    <definedName name="regthio" localSheetId="25">{"TAB1",#N/A,TRUE,"GENERAL";"TAB2",#N/A,TRUE,"GENERAL";"TAB3",#N/A,TRUE,"GENERAL";"TAB4",#N/A,TRUE,"GENERAL";"TAB5",#N/A,TRUE,"GENERAL"}</definedName>
    <definedName name="regthio" localSheetId="33">{"TAB1",#N/A,TRUE,"GENERAL";"TAB2",#N/A,TRUE,"GENERAL";"TAB3",#N/A,TRUE,"GENERAL";"TAB4",#N/A,TRUE,"GENERAL";"TAB5",#N/A,TRUE,"GENERAL"}</definedName>
    <definedName name="regthio" localSheetId="34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#REF!&gt;2.5</definedName>
    <definedName name="REICIO">#REF!</definedName>
    <definedName name="Reimbursement">"Reembolso"</definedName>
    <definedName name="reinicio">#REF!</definedName>
    <definedName name="REJHE" localSheetId="14">{"via1",#N/A,TRUE,"general";"via2",#N/A,TRUE,"general";"via3",#N/A,TRUE,"general"}</definedName>
    <definedName name="REJHE" localSheetId="19">{"via1",#N/A,TRUE,"general";"via2",#N/A,TRUE,"general";"via3",#N/A,TRUE,"general"}</definedName>
    <definedName name="REJHE" localSheetId="20">{"via1",#N/A,TRUE,"general";"via2",#N/A,TRUE,"general";"via3",#N/A,TRUE,"general"}</definedName>
    <definedName name="REJHE" localSheetId="25">{"via1",#N/A,TRUE,"general";"via2",#N/A,TRUE,"general";"via3",#N/A,TRUE,"general"}</definedName>
    <definedName name="REJHE" localSheetId="33">{"via1",#N/A,TRUE,"general";"via2",#N/A,TRUE,"general";"via3",#N/A,TRUE,"general"}</definedName>
    <definedName name="REJHE" localSheetId="34">{"via1",#N/A,TRUE,"general";"via2",#N/A,TRUE,"general";"via3",#N/A,TRUE,"general"}</definedName>
    <definedName name="REJHE">{"via1",#N/A,TRUE,"general";"via2",#N/A,TRUE,"general";"via3",#N/A,TRUE,"general"}</definedName>
    <definedName name="REJISOS2TOT">#REF!</definedName>
    <definedName name="RELACUION">#REF!</definedName>
    <definedName name="relecon">#REF!</definedName>
    <definedName name="rell">#REF!</definedName>
    <definedName name="relle">#REF!</definedName>
    <definedName name="RELLENO">#REF!</definedName>
    <definedName name="RELLENOALUV">#REF!</definedName>
    <definedName name="RELLG">#REF!</definedName>
    <definedName name="remanentes" localSheetId="14">#REF!,#REF!,#REF!,#REF!</definedName>
    <definedName name="remanentes" localSheetId="19">#REF!,#REF!,#REF!,#REF!</definedName>
    <definedName name="remanentes" localSheetId="20">#REF!,#REF!,#REF!,#REF!</definedName>
    <definedName name="remanentes" localSheetId="33">#REF!,#REF!,#REF!,#REF!</definedName>
    <definedName name="remanentes" localSheetId="34">#REF!,#REF!,#REF!,#REF!</definedName>
    <definedName name="remanentes">#REF!,#REF!,#REF!,#REF!</definedName>
    <definedName name="REMATE">#REF!</definedName>
    <definedName name="rendimiento">#REF!</definedName>
    <definedName name="RENDIMIENTO____CARGA">#REF!</definedName>
    <definedName name="REP.PAV">#REF!</definedName>
    <definedName name="reparacion4">#REF!</definedName>
    <definedName name="repello">#REF!</definedName>
    <definedName name="Repetid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14">{"via1",#N/A,TRUE,"general";"via2",#N/A,TRUE,"general";"via3",#N/A,TRUE,"general"}</definedName>
    <definedName name="rer" localSheetId="19">{"via1",#N/A,TRUE,"general";"via2",#N/A,TRUE,"general";"via3",#N/A,TRUE,"general"}</definedName>
    <definedName name="rer" localSheetId="20">{"via1",#N/A,TRUE,"general";"via2",#N/A,TRUE,"general";"via3",#N/A,TRUE,"general"}</definedName>
    <definedName name="rer" localSheetId="25">{"via1",#N/A,TRUE,"general";"via2",#N/A,TRUE,"general";"via3",#N/A,TRUE,"general"}</definedName>
    <definedName name="rer" localSheetId="33">{"via1",#N/A,TRUE,"general";"via2",#N/A,TRUE,"general";"via3",#N/A,TRUE,"general"}</definedName>
    <definedName name="rer" localSheetId="34">{"via1",#N/A,TRUE,"general";"via2",#N/A,TRUE,"general";"via3",#N/A,TRUE,"general"}</definedName>
    <definedName name="rer">{"via1",#N/A,TRUE,"general";"via2",#N/A,TRUE,"general";"via3",#N/A,TRUE,"general"}</definedName>
    <definedName name="rererw" localSheetId="14">{"TAB1",#N/A,TRUE,"GENERAL";"TAB2",#N/A,TRUE,"GENERAL";"TAB3",#N/A,TRUE,"GENERAL";"TAB4",#N/A,TRUE,"GENERAL";"TAB5",#N/A,TRUE,"GENERAL"}</definedName>
    <definedName name="rererw" localSheetId="19">{"TAB1",#N/A,TRUE,"GENERAL";"TAB2",#N/A,TRUE,"GENERAL";"TAB3",#N/A,TRUE,"GENERAL";"TAB4",#N/A,TRUE,"GENERAL";"TAB5",#N/A,TRUE,"GENERAL"}</definedName>
    <definedName name="rererw" localSheetId="20">{"TAB1",#N/A,TRUE,"GENERAL";"TAB2",#N/A,TRUE,"GENERAL";"TAB3",#N/A,TRUE,"GENERAL";"TAB4",#N/A,TRUE,"GENERAL";"TAB5",#N/A,TRUE,"GENERAL"}</definedName>
    <definedName name="rererw" localSheetId="25">{"TAB1",#N/A,TRUE,"GENERAL";"TAB2",#N/A,TRUE,"GENERAL";"TAB3",#N/A,TRUE,"GENERAL";"TAB4",#N/A,TRUE,"GENERAL";"TAB5",#N/A,TRUE,"GENERAL"}</definedName>
    <definedName name="rererw" localSheetId="33">{"TAB1",#N/A,TRUE,"GENERAL";"TAB2",#N/A,TRUE,"GENERAL";"TAB3",#N/A,TRUE,"GENERAL";"TAB4",#N/A,TRUE,"GENERAL";"TAB5",#N/A,TRUE,"GENERAL"}</definedName>
    <definedName name="rererw" localSheetId="34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name="rerg" localSheetId="14">{"TAB1",#N/A,TRUE,"GENERAL";"TAB2",#N/A,TRUE,"GENERAL";"TAB3",#N/A,TRUE,"GENERAL";"TAB4",#N/A,TRUE,"GENERAL";"TAB5",#N/A,TRUE,"GENERAL"}</definedName>
    <definedName name="rerg" localSheetId="19">{"TAB1",#N/A,TRUE,"GENERAL";"TAB2",#N/A,TRUE,"GENERAL";"TAB3",#N/A,TRUE,"GENERAL";"TAB4",#N/A,TRUE,"GENERAL";"TAB5",#N/A,TRUE,"GENERAL"}</definedName>
    <definedName name="rerg" localSheetId="20">{"TAB1",#N/A,TRUE,"GENERAL";"TAB2",#N/A,TRUE,"GENERAL";"TAB3",#N/A,TRUE,"GENERAL";"TAB4",#N/A,TRUE,"GENERAL";"TAB5",#N/A,TRUE,"GENERAL"}</definedName>
    <definedName name="rerg" localSheetId="25">{"TAB1",#N/A,TRUE,"GENERAL";"TAB2",#N/A,TRUE,"GENERAL";"TAB3",#N/A,TRUE,"GENERAL";"TAB4",#N/A,TRUE,"GENERAL";"TAB5",#N/A,TRUE,"GENERAL"}</definedName>
    <definedName name="rerg" localSheetId="33">{"TAB1",#N/A,TRUE,"GENERAL";"TAB2",#N/A,TRUE,"GENERAL";"TAB3",#N/A,TRUE,"GENERAL";"TAB4",#N/A,TRUE,"GENERAL";"TAB5",#N/A,TRUE,"GENERAL"}</definedName>
    <definedName name="rerg" localSheetId="34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 localSheetId="14">{"TAB1",#N/A,TRUE,"GENERAL";"TAB2",#N/A,TRUE,"GENERAL";"TAB3",#N/A,TRUE,"GENERAL";"TAB4",#N/A,TRUE,"GENERAL";"TAB5",#N/A,TRUE,"GENERAL"}</definedName>
    <definedName name="rerrrrw" localSheetId="19">{"TAB1",#N/A,TRUE,"GENERAL";"TAB2",#N/A,TRUE,"GENERAL";"TAB3",#N/A,TRUE,"GENERAL";"TAB4",#N/A,TRUE,"GENERAL";"TAB5",#N/A,TRUE,"GENERAL"}</definedName>
    <definedName name="rerrrrw" localSheetId="20">{"TAB1",#N/A,TRUE,"GENERAL";"TAB2",#N/A,TRUE,"GENERAL";"TAB3",#N/A,TRUE,"GENERAL";"TAB4",#N/A,TRUE,"GENERAL";"TAB5",#N/A,TRUE,"GENERAL"}</definedName>
    <definedName name="rerrrrw" localSheetId="25">{"TAB1",#N/A,TRUE,"GENERAL";"TAB2",#N/A,TRUE,"GENERAL";"TAB3",#N/A,TRUE,"GENERAL";"TAB4",#N/A,TRUE,"GENERAL";"TAB5",#N/A,TRUE,"GENERAL"}</definedName>
    <definedName name="rerrrrw" localSheetId="33">{"TAB1",#N/A,TRUE,"GENERAL";"TAB2",#N/A,TRUE,"GENERAL";"TAB3",#N/A,TRUE,"GENERAL";"TAB4",#N/A,TRUE,"GENERAL";"TAB5",#N/A,TRUE,"GENERAL"}</definedName>
    <definedName name="rerrrrw" localSheetId="34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>#REF!</definedName>
    <definedName name="Resistenciaconductor">#REF!</definedName>
    <definedName name="Resistividad">#REF!</definedName>
    <definedName name="ResMateriales">#REF!</definedName>
    <definedName name="ResMO">#REF!</definedName>
    <definedName name="ResOtros">#REF!</definedName>
    <definedName name="RESP">#REF!</definedName>
    <definedName name="Responsible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en">#REF!</definedName>
    <definedName name="Retenc">#REF!</definedName>
    <definedName name="RETIRO">#REF!</definedName>
    <definedName name="retiroarbol">#REF!</definedName>
    <definedName name="retirocorte">#REF!</definedName>
    <definedName name="RETIROTOT">#REF!</definedName>
    <definedName name="retr">#REF!</definedName>
    <definedName name="RETRO">#REF!</definedName>
    <definedName name="RETROEXCAVADORA_DE_LLANTAS">#REF!</definedName>
    <definedName name="retromartillo">#REF!</definedName>
    <definedName name="RETTRE" localSheetId="14">{"via1",#N/A,TRUE,"general";"via2",#N/A,TRUE,"general";"via3",#N/A,TRUE,"general"}</definedName>
    <definedName name="RETTRE" localSheetId="19">{"via1",#N/A,TRUE,"general";"via2",#N/A,TRUE,"general";"via3",#N/A,TRUE,"general"}</definedName>
    <definedName name="RETTRE" localSheetId="20">{"via1",#N/A,TRUE,"general";"via2",#N/A,TRUE,"general";"via3",#N/A,TRUE,"general"}</definedName>
    <definedName name="RETTRE" localSheetId="25">{"via1",#N/A,TRUE,"general";"via2",#N/A,TRUE,"general";"via3",#N/A,TRUE,"general"}</definedName>
    <definedName name="RETTRE" localSheetId="33">{"via1",#N/A,TRUE,"general";"via2",#N/A,TRUE,"general";"via3",#N/A,TRUE,"general"}</definedName>
    <definedName name="RETTRE" localSheetId="34">{"via1",#N/A,TRUE,"general";"via2",#N/A,TRUE,"general";"via3",#N/A,TRUE,"general"}</definedName>
    <definedName name="RETTRE">{"via1",#N/A,TRUE,"general";"via2",#N/A,TRUE,"general";"via3",#N/A,TRUE,"general"}</definedName>
    <definedName name="rety" localSheetId="14">{"TAB1",#N/A,TRUE,"GENERAL";"TAB2",#N/A,TRUE,"GENERAL";"TAB3",#N/A,TRUE,"GENERAL";"TAB4",#N/A,TRUE,"GENERAL";"TAB5",#N/A,TRUE,"GENERAL"}</definedName>
    <definedName name="rety" localSheetId="19">{"TAB1",#N/A,TRUE,"GENERAL";"TAB2",#N/A,TRUE,"GENERAL";"TAB3",#N/A,TRUE,"GENERAL";"TAB4",#N/A,TRUE,"GENERAL";"TAB5",#N/A,TRUE,"GENERAL"}</definedName>
    <definedName name="rety" localSheetId="20">{"TAB1",#N/A,TRUE,"GENERAL";"TAB2",#N/A,TRUE,"GENERAL";"TAB3",#N/A,TRUE,"GENERAL";"TAB4",#N/A,TRUE,"GENERAL";"TAB5",#N/A,TRUE,"GENERAL"}</definedName>
    <definedName name="rety" localSheetId="25">{"TAB1",#N/A,TRUE,"GENERAL";"TAB2",#N/A,TRUE,"GENERAL";"TAB3",#N/A,TRUE,"GENERAL";"TAB4",#N/A,TRUE,"GENERAL";"TAB5",#N/A,TRUE,"GENERAL"}</definedName>
    <definedName name="rety" localSheetId="33">{"TAB1",#N/A,TRUE,"GENERAL";"TAB2",#N/A,TRUE,"GENERAL";"TAB3",#N/A,TRUE,"GENERAL";"TAB4",#N/A,TRUE,"GENERAL";"TAB5",#N/A,TRUE,"GENERAL"}</definedName>
    <definedName name="rety" localSheetId="34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name="rewfreg" localSheetId="14">{"via1",#N/A,TRUE,"general";"via2",#N/A,TRUE,"general";"via3",#N/A,TRUE,"general"}</definedName>
    <definedName name="rewfreg" localSheetId="19">{"via1",#N/A,TRUE,"general";"via2",#N/A,TRUE,"general";"via3",#N/A,TRUE,"general"}</definedName>
    <definedName name="rewfreg" localSheetId="20">{"via1",#N/A,TRUE,"general";"via2",#N/A,TRUE,"general";"via3",#N/A,TRUE,"general"}</definedName>
    <definedName name="rewfreg" localSheetId="25">{"via1",#N/A,TRUE,"general";"via2",#N/A,TRUE,"general";"via3",#N/A,TRUE,"general"}</definedName>
    <definedName name="rewfreg" localSheetId="33">{"via1",#N/A,TRUE,"general";"via2",#N/A,TRUE,"general";"via3",#N/A,TRUE,"general"}</definedName>
    <definedName name="rewfreg" localSheetId="34">{"via1",#N/A,TRUE,"general";"via2",#N/A,TRUE,"general";"via3",#N/A,TRUE,"general"}</definedName>
    <definedName name="rewfreg">{"via1",#N/A,TRUE,"general";"via2",#N/A,TRUE,"general";"via3",#N/A,TRUE,"general"}</definedName>
    <definedName name="rewr" localSheetId="14">{"via1",#N/A,TRUE,"general";"via2",#N/A,TRUE,"general";"via3",#N/A,TRUE,"general"}</definedName>
    <definedName name="rewr" localSheetId="19">{"via1",#N/A,TRUE,"general";"via2",#N/A,TRUE,"general";"via3",#N/A,TRUE,"general"}</definedName>
    <definedName name="rewr" localSheetId="20">{"via1",#N/A,TRUE,"general";"via2",#N/A,TRUE,"general";"via3",#N/A,TRUE,"general"}</definedName>
    <definedName name="rewr" localSheetId="25">{"via1",#N/A,TRUE,"general";"via2",#N/A,TRUE,"general";"via3",#N/A,TRUE,"general"}</definedName>
    <definedName name="rewr" localSheetId="33">{"via1",#N/A,TRUE,"general";"via2",#N/A,TRUE,"general";"via3",#N/A,TRUE,"general"}</definedName>
    <definedName name="rewr" localSheetId="34">{"via1",#N/A,TRUE,"general";"via2",#N/A,TRUE,"general";"via3",#N/A,TRUE,"general"}</definedName>
    <definedName name="rewr">{"via1",#N/A,TRUE,"general";"via2",#N/A,TRUE,"general";"via3",#N/A,TRUE,"general"}</definedName>
    <definedName name="REWWER" localSheetId="14">{"TAB1",#N/A,TRUE,"GENERAL";"TAB2",#N/A,TRUE,"GENERAL";"TAB3",#N/A,TRUE,"GENERAL";"TAB4",#N/A,TRUE,"GENERAL";"TAB5",#N/A,TRUE,"GENERAL"}</definedName>
    <definedName name="REWWER" localSheetId="19">{"TAB1",#N/A,TRUE,"GENERAL";"TAB2",#N/A,TRUE,"GENERAL";"TAB3",#N/A,TRUE,"GENERAL";"TAB4",#N/A,TRUE,"GENERAL";"TAB5",#N/A,TRUE,"GENERAL"}</definedName>
    <definedName name="REWWER" localSheetId="20">{"TAB1",#N/A,TRUE,"GENERAL";"TAB2",#N/A,TRUE,"GENERAL";"TAB3",#N/A,TRUE,"GENERAL";"TAB4",#N/A,TRUE,"GENERAL";"TAB5",#N/A,TRUE,"GENERAL"}</definedName>
    <definedName name="REWWER" localSheetId="25">{"TAB1",#N/A,TRUE,"GENERAL";"TAB2",#N/A,TRUE,"GENERAL";"TAB3",#N/A,TRUE,"GENERAL";"TAB4",#N/A,TRUE,"GENERAL";"TAB5",#N/A,TRUE,"GENERAL"}</definedName>
    <definedName name="REWWER" localSheetId="33">{"TAB1",#N/A,TRUE,"GENERAL";"TAB2",#N/A,TRUE,"GENERAL";"TAB3",#N/A,TRUE,"GENERAL";"TAB4",#N/A,TRUE,"GENERAL";"TAB5",#N/A,TRUE,"GENERAL"}</definedName>
    <definedName name="REWWER" localSheetId="34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name="rey">#REF!</definedName>
    <definedName name="reyepoi" localSheetId="14">{"TAB1",#N/A,TRUE,"GENERAL";"TAB2",#N/A,TRUE,"GENERAL";"TAB3",#N/A,TRUE,"GENERAL";"TAB4",#N/A,TRUE,"GENERAL";"TAB5",#N/A,TRUE,"GENERAL"}</definedName>
    <definedName name="reyepoi" localSheetId="19">{"TAB1",#N/A,TRUE,"GENERAL";"TAB2",#N/A,TRUE,"GENERAL";"TAB3",#N/A,TRUE,"GENERAL";"TAB4",#N/A,TRUE,"GENERAL";"TAB5",#N/A,TRUE,"GENERAL"}</definedName>
    <definedName name="reyepoi" localSheetId="20">{"TAB1",#N/A,TRUE,"GENERAL";"TAB2",#N/A,TRUE,"GENERAL";"TAB3",#N/A,TRUE,"GENERAL";"TAB4",#N/A,TRUE,"GENERAL";"TAB5",#N/A,TRUE,"GENERAL"}</definedName>
    <definedName name="reyepoi" localSheetId="25">{"TAB1",#N/A,TRUE,"GENERAL";"TAB2",#N/A,TRUE,"GENERAL";"TAB3",#N/A,TRUE,"GENERAL";"TAB4",#N/A,TRUE,"GENERAL";"TAB5",#N/A,TRUE,"GENERAL"}</definedName>
    <definedName name="reyepoi" localSheetId="33">{"TAB1",#N/A,TRUE,"GENERAL";"TAB2",#N/A,TRUE,"GENERAL";"TAB3",#N/A,TRUE,"GENERAL";"TAB4",#N/A,TRUE,"GENERAL";"TAB5",#N/A,TRUE,"GENERAL"}</definedName>
    <definedName name="reyepoi" localSheetId="34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 localSheetId="14">{"via1",#N/A,TRUE,"general";"via2",#N/A,TRUE,"general";"via3",#N/A,TRUE,"general"}</definedName>
    <definedName name="reyety" localSheetId="19">{"via1",#N/A,TRUE,"general";"via2",#N/A,TRUE,"general";"via3",#N/A,TRUE,"general"}</definedName>
    <definedName name="reyety" localSheetId="20">{"via1",#N/A,TRUE,"general";"via2",#N/A,TRUE,"general";"via3",#N/A,TRUE,"general"}</definedName>
    <definedName name="reyety" localSheetId="25">{"via1",#N/A,TRUE,"general";"via2",#N/A,TRUE,"general";"via3",#N/A,TRUE,"general"}</definedName>
    <definedName name="reyety" localSheetId="33">{"via1",#N/A,TRUE,"general";"via2",#N/A,TRUE,"general";"via3",#N/A,TRUE,"general"}</definedName>
    <definedName name="reyety" localSheetId="34">{"via1",#N/A,TRUE,"general";"via2",#N/A,TRUE,"general";"via3",#N/A,TRUE,"general"}</definedName>
    <definedName name="reyety">{"via1",#N/A,TRUE,"general";"via2",#N/A,TRUE,"general";"via3",#N/A,TRUE,"general"}</definedName>
    <definedName name="reyty" localSheetId="14">{"via1",#N/A,TRUE,"general";"via2",#N/A,TRUE,"general";"via3",#N/A,TRUE,"general"}</definedName>
    <definedName name="reyty" localSheetId="19">{"via1",#N/A,TRUE,"general";"via2",#N/A,TRUE,"general";"via3",#N/A,TRUE,"general"}</definedName>
    <definedName name="reyty" localSheetId="20">{"via1",#N/A,TRUE,"general";"via2",#N/A,TRUE,"general";"via3",#N/A,TRUE,"general"}</definedName>
    <definedName name="reyty" localSheetId="25">{"via1",#N/A,TRUE,"general";"via2",#N/A,TRUE,"general";"via3",#N/A,TRUE,"general"}</definedName>
    <definedName name="reyty" localSheetId="33">{"via1",#N/A,TRUE,"general";"via2",#N/A,TRUE,"general";"via3",#N/A,TRUE,"general"}</definedName>
    <definedName name="reyty" localSheetId="34">{"via1",#N/A,TRUE,"general";"via2",#N/A,TRUE,"general";"via3",#N/A,TRUE,"general"}</definedName>
    <definedName name="reyty">{"via1",#N/A,TRUE,"general";"via2",#N/A,TRUE,"general";"via3",#N/A,TRUE,"general"}</definedName>
    <definedName name="reyyt" localSheetId="14">{"via1",#N/A,TRUE,"general";"via2",#N/A,TRUE,"general";"via3",#N/A,TRUE,"general"}</definedName>
    <definedName name="reyyt" localSheetId="19">{"via1",#N/A,TRUE,"general";"via2",#N/A,TRUE,"general";"via3",#N/A,TRUE,"general"}</definedName>
    <definedName name="reyyt" localSheetId="20">{"via1",#N/A,TRUE,"general";"via2",#N/A,TRUE,"general";"via3",#N/A,TRUE,"general"}</definedName>
    <definedName name="reyyt" localSheetId="25">{"via1",#N/A,TRUE,"general";"via2",#N/A,TRUE,"general";"via3",#N/A,TRUE,"general"}</definedName>
    <definedName name="reyyt" localSheetId="33">{"via1",#N/A,TRUE,"general";"via2",#N/A,TRUE,"general";"via3",#N/A,TRUE,"general"}</definedName>
    <definedName name="reyyt" localSheetId="34">{"via1",#N/A,TRUE,"general";"via2",#N/A,TRUE,"general";"via3",#N/A,TRUE,"general"}</definedName>
    <definedName name="reyyt">{"via1",#N/A,TRUE,"general";"via2",#N/A,TRUE,"general";"via3",#N/A,TRUE,"general"}</definedName>
    <definedName name="Rf">#REF!</definedName>
    <definedName name="RFEMER">#REF!</definedName>
    <definedName name="rfhnhjyu" localSheetId="14">{"TAB1",#N/A,TRUE,"GENERAL";"TAB2",#N/A,TRUE,"GENERAL";"TAB3",#N/A,TRUE,"GENERAL";"TAB4",#N/A,TRUE,"GENERAL";"TAB5",#N/A,TRUE,"GENERAL"}</definedName>
    <definedName name="rfhnhjyu" localSheetId="19">{"TAB1",#N/A,TRUE,"GENERAL";"TAB2",#N/A,TRUE,"GENERAL";"TAB3",#N/A,TRUE,"GENERAL";"TAB4",#N/A,TRUE,"GENERAL";"TAB5",#N/A,TRUE,"GENERAL"}</definedName>
    <definedName name="rfhnhjyu" localSheetId="20">{"TAB1",#N/A,TRUE,"GENERAL";"TAB2",#N/A,TRUE,"GENERAL";"TAB3",#N/A,TRUE,"GENERAL";"TAB4",#N/A,TRUE,"GENERAL";"TAB5",#N/A,TRUE,"GENERAL"}</definedName>
    <definedName name="rfhnhjyu" localSheetId="25">{"TAB1",#N/A,TRUE,"GENERAL";"TAB2",#N/A,TRUE,"GENERAL";"TAB3",#N/A,TRUE,"GENERAL";"TAB4",#N/A,TRUE,"GENERAL";"TAB5",#N/A,TRUE,"GENERAL"}</definedName>
    <definedName name="rfhnhjyu" localSheetId="33">{"TAB1",#N/A,TRUE,"GENERAL";"TAB2",#N/A,TRUE,"GENERAL";"TAB3",#N/A,TRUE,"GENERAL";"TAB4",#N/A,TRUE,"GENERAL";"TAB5",#N/A,TRUE,"GENERAL"}</definedName>
    <definedName name="rfhnhjyu" localSheetId="34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name="rfref">#REF!</definedName>
    <definedName name="rfrf" localSheetId="14">{"via1",#N/A,TRUE,"general";"via2",#N/A,TRUE,"general";"via3",#N/A,TRUE,"general"}</definedName>
    <definedName name="rfrf" localSheetId="19">{"via1",#N/A,TRUE,"general";"via2",#N/A,TRUE,"general";"via3",#N/A,TRUE,"general"}</definedName>
    <definedName name="rfrf" localSheetId="20">{"via1",#N/A,TRUE,"general";"via2",#N/A,TRUE,"general";"via3",#N/A,TRUE,"general"}</definedName>
    <definedName name="rfrf" localSheetId="25">{"via1",#N/A,TRUE,"general";"via2",#N/A,TRUE,"general";"via3",#N/A,TRUE,"general"}</definedName>
    <definedName name="rfrf" localSheetId="33">{"via1",#N/A,TRUE,"general";"via2",#N/A,TRUE,"general";"via3",#N/A,TRUE,"general"}</definedName>
    <definedName name="rfrf" localSheetId="34">{"via1",#N/A,TRUE,"general";"via2",#N/A,TRUE,"general";"via3",#N/A,TRUE,"general"}</definedName>
    <definedName name="rfrf">{"via1",#N/A,TRUE,"general";"via2",#N/A,TRUE,"general";"via3",#N/A,TRUE,"general"}</definedName>
    <definedName name="RFRFRRGRGR">#REF!</definedName>
    <definedName name="RFV">#REF!</definedName>
    <definedName name="Rg">#REF!</definedName>
    <definedName name="rge" localSheetId="14">{"via1",#N/A,TRUE,"general";"via2",#N/A,TRUE,"general";"via3",#N/A,TRUE,"general"}</definedName>
    <definedName name="rge" localSheetId="19">{"via1",#N/A,TRUE,"general";"via2",#N/A,TRUE,"general";"via3",#N/A,TRUE,"general"}</definedName>
    <definedName name="rge" localSheetId="20">{"via1",#N/A,TRUE,"general";"via2",#N/A,TRUE,"general";"via3",#N/A,TRUE,"general"}</definedName>
    <definedName name="rge" localSheetId="25">{"via1",#N/A,TRUE,"general";"via2",#N/A,TRUE,"general";"via3",#N/A,TRUE,"general"}</definedName>
    <definedName name="rge" localSheetId="33">{"via1",#N/A,TRUE,"general";"via2",#N/A,TRUE,"general";"via3",#N/A,TRUE,"general"}</definedName>
    <definedName name="rge" localSheetId="34">{"via1",#N/A,TRUE,"general";"via2",#N/A,TRUE,"general";"via3",#N/A,TRUE,"general"}</definedName>
    <definedName name="rge">{"via1",#N/A,TRUE,"general";"via2",#N/A,TRUE,"general";"via3",#N/A,TRUE,"general"}</definedName>
    <definedName name="rgegg" localSheetId="14">{"via1",#N/A,TRUE,"general";"via2",#N/A,TRUE,"general";"via3",#N/A,TRUE,"general"}</definedName>
    <definedName name="rgegg" localSheetId="19">{"via1",#N/A,TRUE,"general";"via2",#N/A,TRUE,"general";"via3",#N/A,TRUE,"general"}</definedName>
    <definedName name="rgegg" localSheetId="20">{"via1",#N/A,TRUE,"general";"via2",#N/A,TRUE,"general";"via3",#N/A,TRUE,"general"}</definedName>
    <definedName name="rgegg" localSheetId="25">{"via1",#N/A,TRUE,"general";"via2",#N/A,TRUE,"general";"via3",#N/A,TRUE,"general"}</definedName>
    <definedName name="rgegg" localSheetId="33">{"via1",#N/A,TRUE,"general";"via2",#N/A,TRUE,"general";"via3",#N/A,TRUE,"general"}</definedName>
    <definedName name="rgegg" localSheetId="34">{"via1",#N/A,TRUE,"general";"via2",#N/A,TRUE,"general";"via3",#N/A,TRUE,"general"}</definedName>
    <definedName name="rgegg">{"via1",#N/A,TRUE,"general";"via2",#N/A,TRUE,"general";"via3",#N/A,TRUE,"general"}</definedName>
    <definedName name="Rgr" localSheetId="14">{"Acueducto",#N/A,FALSE,"Base"}</definedName>
    <definedName name="Rgr" localSheetId="19">{"Acueducto",#N/A,FALSE,"Base"}</definedName>
    <definedName name="Rgr" localSheetId="20">{"Acueducto",#N/A,FALSE,"Base"}</definedName>
    <definedName name="Rgr" localSheetId="25">{"Acueducto",#N/A,FALSE,"Base"}</definedName>
    <definedName name="Rgr" localSheetId="33">{"Acueducto",#N/A,FALSE,"Base"}</definedName>
    <definedName name="Rgr" localSheetId="34">{"Acueducto",#N/A,FALSE,"Base"}</definedName>
    <definedName name="Rgr">{"Acueducto",#N/A,FALSE,"Base"}</definedName>
    <definedName name="RGWREGWRGWRG">#REF!</definedName>
    <definedName name="Rh">#REF!</definedName>
    <definedName name="rhh" localSheetId="14">{"TAB1",#N/A,TRUE,"GENERAL";"TAB2",#N/A,TRUE,"GENERAL";"TAB3",#N/A,TRUE,"GENERAL";"TAB4",#N/A,TRUE,"GENERAL";"TAB5",#N/A,TRUE,"GENERAL"}</definedName>
    <definedName name="rhh" localSheetId="19">{"TAB1",#N/A,TRUE,"GENERAL";"TAB2",#N/A,TRUE,"GENERAL";"TAB3",#N/A,TRUE,"GENERAL";"TAB4",#N/A,TRUE,"GENERAL";"TAB5",#N/A,TRUE,"GENERAL"}</definedName>
    <definedName name="rhh" localSheetId="20">{"TAB1",#N/A,TRUE,"GENERAL";"TAB2",#N/A,TRUE,"GENERAL";"TAB3",#N/A,TRUE,"GENERAL";"TAB4",#N/A,TRUE,"GENERAL";"TAB5",#N/A,TRUE,"GENERAL"}</definedName>
    <definedName name="rhh" localSheetId="25">{"TAB1",#N/A,TRUE,"GENERAL";"TAB2",#N/A,TRUE,"GENERAL";"TAB3",#N/A,TRUE,"GENERAL";"TAB4",#N/A,TRUE,"GENERAL";"TAB5",#N/A,TRUE,"GENERAL"}</definedName>
    <definedName name="rhh" localSheetId="33">{"TAB1",#N/A,TRUE,"GENERAL";"TAB2",#N/A,TRUE,"GENERAL";"TAB3",#N/A,TRUE,"GENERAL";"TAB4",#N/A,TRUE,"GENERAL";"TAB5",#N/A,TRUE,"GENERAL"}</definedName>
    <definedName name="rhh" localSheetId="34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name="rhrtd" localSheetId="14">{"TAB1",#N/A,TRUE,"GENERAL";"TAB2",#N/A,TRUE,"GENERAL";"TAB3",#N/A,TRUE,"GENERAL";"TAB4",#N/A,TRUE,"GENERAL";"TAB5",#N/A,TRUE,"GENERAL"}</definedName>
    <definedName name="rhrtd" localSheetId="19">{"TAB1",#N/A,TRUE,"GENERAL";"TAB2",#N/A,TRUE,"GENERAL";"TAB3",#N/A,TRUE,"GENERAL";"TAB4",#N/A,TRUE,"GENERAL";"TAB5",#N/A,TRUE,"GENERAL"}</definedName>
    <definedName name="rhrtd" localSheetId="20">{"TAB1",#N/A,TRUE,"GENERAL";"TAB2",#N/A,TRUE,"GENERAL";"TAB3",#N/A,TRUE,"GENERAL";"TAB4",#N/A,TRUE,"GENERAL";"TAB5",#N/A,TRUE,"GENERAL"}</definedName>
    <definedName name="rhrtd" localSheetId="25">{"TAB1",#N/A,TRUE,"GENERAL";"TAB2",#N/A,TRUE,"GENERAL";"TAB3",#N/A,TRUE,"GENERAL";"TAB4",#N/A,TRUE,"GENERAL";"TAB5",#N/A,TRUE,"GENERAL"}</definedName>
    <definedName name="rhrtd" localSheetId="33">{"TAB1",#N/A,TRUE,"GENERAL";"TAB2",#N/A,TRUE,"GENERAL";"TAB3",#N/A,TRUE,"GENERAL";"TAB4",#N/A,TRUE,"GENERAL";"TAB5",#N/A,TRUE,"GENERAL"}</definedName>
    <definedName name="rhrtd" localSheetId="34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 localSheetId="14">{"TAB1",#N/A,TRUE,"GENERAL";"TAB2",#N/A,TRUE,"GENERAL";"TAB3",#N/A,TRUE,"GENERAL";"TAB4",#N/A,TRUE,"GENERAL";"TAB5",#N/A,TRUE,"GENERAL"}</definedName>
    <definedName name="rhtry" localSheetId="19">{"TAB1",#N/A,TRUE,"GENERAL";"TAB2",#N/A,TRUE,"GENERAL";"TAB3",#N/A,TRUE,"GENERAL";"TAB4",#N/A,TRUE,"GENERAL";"TAB5",#N/A,TRUE,"GENERAL"}</definedName>
    <definedName name="rhtry" localSheetId="20">{"TAB1",#N/A,TRUE,"GENERAL";"TAB2",#N/A,TRUE,"GENERAL";"TAB3",#N/A,TRUE,"GENERAL";"TAB4",#N/A,TRUE,"GENERAL";"TAB5",#N/A,TRUE,"GENERAL"}</definedName>
    <definedName name="rhtry" localSheetId="25">{"TAB1",#N/A,TRUE,"GENERAL";"TAB2",#N/A,TRUE,"GENERAL";"TAB3",#N/A,TRUE,"GENERAL";"TAB4",#N/A,TRUE,"GENERAL";"TAB5",#N/A,TRUE,"GENERAL"}</definedName>
    <definedName name="rhtry" localSheetId="33">{"TAB1",#N/A,TRUE,"GENERAL";"TAB2",#N/A,TRUE,"GENERAL";"TAB3",#N/A,TRUE,"GENERAL";"TAB4",#N/A,TRUE,"GENERAL";"TAB5",#N/A,TRUE,"GENERAL"}</definedName>
    <definedName name="rhtry" localSheetId="34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">#REF!</definedName>
    <definedName name="ricardo">#REF!</definedName>
    <definedName name="RID">#REF!</definedName>
    <definedName name="rie">#REF!</definedName>
    <definedName name="RIEL">#REF!</definedName>
    <definedName name="RIELES">#REF!</definedName>
    <definedName name="RIIIIIIIIIIIC">#REF!</definedName>
    <definedName name="Ripio">#REF!</definedName>
    <definedName name="RiskInd">#REF!</definedName>
    <definedName name="RiskRanking">#REF!</definedName>
    <definedName name="RISP">#REF!</definedName>
    <definedName name="rj" localSheetId="14">{"TAB1",#N/A,TRUE,"GENERAL";"TAB2",#N/A,TRUE,"GENERAL";"TAB3",#N/A,TRUE,"GENERAL";"TAB4",#N/A,TRUE,"GENERAL";"TAB5",#N/A,TRUE,"GENERAL"}</definedName>
    <definedName name="rj" localSheetId="19">{"TAB1",#N/A,TRUE,"GENERAL";"TAB2",#N/A,TRUE,"GENERAL";"TAB3",#N/A,TRUE,"GENERAL";"TAB4",#N/A,TRUE,"GENERAL";"TAB5",#N/A,TRUE,"GENERAL"}</definedName>
    <definedName name="rj" localSheetId="20">{"TAB1",#N/A,TRUE,"GENERAL";"TAB2",#N/A,TRUE,"GENERAL";"TAB3",#N/A,TRUE,"GENERAL";"TAB4",#N/A,TRUE,"GENERAL";"TAB5",#N/A,TRUE,"GENERAL"}</definedName>
    <definedName name="rj" localSheetId="25">{"TAB1",#N/A,TRUE,"GENERAL";"TAB2",#N/A,TRUE,"GENERAL";"TAB3",#N/A,TRUE,"GENERAL";"TAB4",#N/A,TRUE,"GENERAL";"TAB5",#N/A,TRUE,"GENERAL"}</definedName>
    <definedName name="rj" localSheetId="33">{"TAB1",#N/A,TRUE,"GENERAL";"TAB2",#N/A,TRUE,"GENERAL";"TAB3",#N/A,TRUE,"GENERAL";"TAB4",#N/A,TRUE,"GENERAL";"TAB5",#N/A,TRUE,"GENERAL"}</definedName>
    <definedName name="rj" localSheetId="34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 localSheetId="14">{"TAB1",#N/A,TRUE,"GENERAL";"TAB2",#N/A,TRUE,"GENERAL";"TAB3",#N/A,TRUE,"GENERAL";"TAB4",#N/A,TRUE,"GENERAL";"TAB5",#N/A,TRUE,"GENERAL"}</definedName>
    <definedName name="rjjth" localSheetId="19">{"TAB1",#N/A,TRUE,"GENERAL";"TAB2",#N/A,TRUE,"GENERAL";"TAB3",#N/A,TRUE,"GENERAL";"TAB4",#N/A,TRUE,"GENERAL";"TAB5",#N/A,TRUE,"GENERAL"}</definedName>
    <definedName name="rjjth" localSheetId="20">{"TAB1",#N/A,TRUE,"GENERAL";"TAB2",#N/A,TRUE,"GENERAL";"TAB3",#N/A,TRUE,"GENERAL";"TAB4",#N/A,TRUE,"GENERAL";"TAB5",#N/A,TRUE,"GENERAL"}</definedName>
    <definedName name="rjjth" localSheetId="25">{"TAB1",#N/A,TRUE,"GENERAL";"TAB2",#N/A,TRUE,"GENERAL";"TAB3",#N/A,TRUE,"GENERAL";"TAB4",#N/A,TRUE,"GENERAL";"TAB5",#N/A,TRUE,"GENERAL"}</definedName>
    <definedName name="rjjth" localSheetId="33">{"TAB1",#N/A,TRUE,"GENERAL";"TAB2",#N/A,TRUE,"GENERAL";"TAB3",#N/A,TRUE,"GENERAL";"TAB4",#N/A,TRUE,"GENERAL";"TAB5",#N/A,TRUE,"GENERAL"}</definedName>
    <definedName name="rjjth" localSheetId="34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 localSheetId="14">{"via1",#N/A,TRUE,"general";"via2",#N/A,TRUE,"general";"via3",#N/A,TRUE,"general"}</definedName>
    <definedName name="rjy" localSheetId="19">{"via1",#N/A,TRUE,"general";"via2",#N/A,TRUE,"general";"via3",#N/A,TRUE,"general"}</definedName>
    <definedName name="rjy" localSheetId="20">{"via1",#N/A,TRUE,"general";"via2",#N/A,TRUE,"general";"via3",#N/A,TRUE,"general"}</definedName>
    <definedName name="rjy" localSheetId="25">{"via1",#N/A,TRUE,"general";"via2",#N/A,TRUE,"general";"via3",#N/A,TRUE,"general"}</definedName>
    <definedName name="rjy" localSheetId="33">{"via1",#N/A,TRUE,"general";"via2",#N/A,TRUE,"general";"via3",#N/A,TRUE,"general"}</definedName>
    <definedName name="rjy" localSheetId="34">{"via1",#N/A,TRUE,"general";"via2",#N/A,TRUE,"general";"via3",#N/A,TRUE,"general"}</definedName>
    <definedName name="rjy">{"via1",#N/A,TRUE,"general";"via2",#N/A,TRUE,"general";"via3",#N/A,TRUE,"general"}</definedName>
    <definedName name="Rk">#REF!</definedName>
    <definedName name="rkjyk" localSheetId="14">{"TAB1",#N/A,TRUE,"GENERAL";"TAB2",#N/A,TRUE,"GENERAL";"TAB3",#N/A,TRUE,"GENERAL";"TAB4",#N/A,TRUE,"GENERAL";"TAB5",#N/A,TRUE,"GENERAL"}</definedName>
    <definedName name="rkjyk" localSheetId="19">{"TAB1",#N/A,TRUE,"GENERAL";"TAB2",#N/A,TRUE,"GENERAL";"TAB3",#N/A,TRUE,"GENERAL";"TAB4",#N/A,TRUE,"GENERAL";"TAB5",#N/A,TRUE,"GENERAL"}</definedName>
    <definedName name="rkjyk" localSheetId="20">{"TAB1",#N/A,TRUE,"GENERAL";"TAB2",#N/A,TRUE,"GENERAL";"TAB3",#N/A,TRUE,"GENERAL";"TAB4",#N/A,TRUE,"GENERAL";"TAB5",#N/A,TRUE,"GENERAL"}</definedName>
    <definedName name="rkjyk" localSheetId="25">{"TAB1",#N/A,TRUE,"GENERAL";"TAB2",#N/A,TRUE,"GENERAL";"TAB3",#N/A,TRUE,"GENERAL";"TAB4",#N/A,TRUE,"GENERAL";"TAB5",#N/A,TRUE,"GENERAL"}</definedName>
    <definedName name="rkjyk" localSheetId="33">{"TAB1",#N/A,TRUE,"GENERAL";"TAB2",#N/A,TRUE,"GENERAL";"TAB3",#N/A,TRUE,"GENERAL";"TAB4",#N/A,TRUE,"GENERAL";"TAB5",#N/A,TRUE,"GENERAL"}</definedName>
    <definedName name="rkjyk" localSheetId="34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name="rkru" localSheetId="14">{"via1",#N/A,TRUE,"general";"via2",#N/A,TRUE,"general";"via3",#N/A,TRUE,"general"}</definedName>
    <definedName name="rkru" localSheetId="19">{"via1",#N/A,TRUE,"general";"via2",#N/A,TRUE,"general";"via3",#N/A,TRUE,"general"}</definedName>
    <definedName name="rkru" localSheetId="20">{"via1",#N/A,TRUE,"general";"via2",#N/A,TRUE,"general";"via3",#N/A,TRUE,"general"}</definedName>
    <definedName name="rkru" localSheetId="25">{"via1",#N/A,TRUE,"general";"via2",#N/A,TRUE,"general";"via3",#N/A,TRUE,"general"}</definedName>
    <definedName name="rkru" localSheetId="33">{"via1",#N/A,TRUE,"general";"via2",#N/A,TRUE,"general";"via3",#N/A,TRUE,"general"}</definedName>
    <definedName name="rkru" localSheetId="34">{"via1",#N/A,TRUE,"general";"via2",#N/A,TRUE,"general";"via3",#N/A,TRUE,"general"}</definedName>
    <definedName name="rkru">{"via1",#N/A,TRUE,"general";"via2",#N/A,TRUE,"general";"via3",#N/A,TRUE,"general"}</definedName>
    <definedName name="rky" localSheetId="14">{"TAB1",#N/A,TRUE,"GENERAL";"TAB2",#N/A,TRUE,"GENERAL";"TAB3",#N/A,TRUE,"GENERAL";"TAB4",#N/A,TRUE,"GENERAL";"TAB5",#N/A,TRUE,"GENERAL"}</definedName>
    <definedName name="rky" localSheetId="19">{"TAB1",#N/A,TRUE,"GENERAL";"TAB2",#N/A,TRUE,"GENERAL";"TAB3",#N/A,TRUE,"GENERAL";"TAB4",#N/A,TRUE,"GENERAL";"TAB5",#N/A,TRUE,"GENERAL"}</definedName>
    <definedName name="rky" localSheetId="20">{"TAB1",#N/A,TRUE,"GENERAL";"TAB2",#N/A,TRUE,"GENERAL";"TAB3",#N/A,TRUE,"GENERAL";"TAB4",#N/A,TRUE,"GENERAL";"TAB5",#N/A,TRUE,"GENERAL"}</definedName>
    <definedName name="rky" localSheetId="25">{"TAB1",#N/A,TRUE,"GENERAL";"TAB2",#N/A,TRUE,"GENERAL";"TAB3",#N/A,TRUE,"GENERAL";"TAB4",#N/A,TRUE,"GENERAL";"TAB5",#N/A,TRUE,"GENERAL"}</definedName>
    <definedName name="rky" localSheetId="33">{"TAB1",#N/A,TRUE,"GENERAL";"TAB2",#N/A,TRUE,"GENERAL";"TAB3",#N/A,TRUE,"GENERAL";"TAB4",#N/A,TRUE,"GENERAL";"TAB5",#N/A,TRUE,"GENERAL"}</definedName>
    <definedName name="rky" localSheetId="34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ANDO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nf">#REF!</definedName>
    <definedName name="rñ">#REF!</definedName>
    <definedName name="Ro">#REF!</definedName>
    <definedName name="RoA_N">#REF!</definedName>
    <definedName name="ROCIO">#REF!</definedName>
    <definedName name="rodaje">#REF!</definedName>
    <definedName name="RODILLO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FRRFRFR">#REF!</definedName>
    <definedName name="rrr" localSheetId="14">{"via1",#N/A,TRUE,"general";"via2",#N/A,TRUE,"general";"via3",#N/A,TRUE,"general"}</definedName>
    <definedName name="rrr" localSheetId="19">{"via1",#N/A,TRUE,"general";"via2",#N/A,TRUE,"general";"via3",#N/A,TRUE,"general"}</definedName>
    <definedName name="rrr" localSheetId="20">{"via1",#N/A,TRUE,"general";"via2",#N/A,TRUE,"general";"via3",#N/A,TRUE,"general"}</definedName>
    <definedName name="rrr" localSheetId="25">{"via1",#N/A,TRUE,"general";"via2",#N/A,TRUE,"general";"via3",#N/A,TRUE,"general"}</definedName>
    <definedName name="rrr" localSheetId="33">{"via1",#N/A,TRUE,"general";"via2",#N/A,TRUE,"general";"via3",#N/A,TRUE,"general"}</definedName>
    <definedName name="rrr" localSheetId="34">{"via1",#N/A,TRUE,"general";"via2",#N/A,TRUE,"general";"via3",#N/A,TRUE,"general"}</definedName>
    <definedName name="rrr">{"via1",#N/A,TRUE,"general";"via2",#N/A,TRUE,"general";"via3",#N/A,TRUE,"general"}</definedName>
    <definedName name="rrrr">#REF!</definedName>
    <definedName name="rrrrrb" localSheetId="14">{"via1",#N/A,TRUE,"general";"via2",#N/A,TRUE,"general";"via3",#N/A,TRUE,"general"}</definedName>
    <definedName name="rrrrrb" localSheetId="19">{"via1",#N/A,TRUE,"general";"via2",#N/A,TRUE,"general";"via3",#N/A,TRUE,"general"}</definedName>
    <definedName name="rrrrrb" localSheetId="20">{"via1",#N/A,TRUE,"general";"via2",#N/A,TRUE,"general";"via3",#N/A,TRUE,"general"}</definedName>
    <definedName name="rrrrrb" localSheetId="25">{"via1",#N/A,TRUE,"general";"via2",#N/A,TRUE,"general";"via3",#N/A,TRUE,"general"}</definedName>
    <definedName name="rrrrrb" localSheetId="33">{"via1",#N/A,TRUE,"general";"via2",#N/A,TRUE,"general";"via3",#N/A,TRUE,"general"}</definedName>
    <definedName name="rrrrrb" localSheetId="34">{"via1",#N/A,TRUE,"general";"via2",#N/A,TRUE,"general";"via3",#N/A,TRUE,"general"}</definedName>
    <definedName name="rrrrrb">{"via1",#N/A,TRUE,"general";"via2",#N/A,TRUE,"general";"via3",#N/A,TRUE,"general"}</definedName>
    <definedName name="rrrrrrre" localSheetId="14">{"TAB1",#N/A,TRUE,"GENERAL";"TAB2",#N/A,TRUE,"GENERAL";"TAB3",#N/A,TRUE,"GENERAL";"TAB4",#N/A,TRUE,"GENERAL";"TAB5",#N/A,TRUE,"GENERAL"}</definedName>
    <definedName name="rrrrrrre" localSheetId="19">{"TAB1",#N/A,TRUE,"GENERAL";"TAB2",#N/A,TRUE,"GENERAL";"TAB3",#N/A,TRUE,"GENERAL";"TAB4",#N/A,TRUE,"GENERAL";"TAB5",#N/A,TRUE,"GENERAL"}</definedName>
    <definedName name="rrrrrrre" localSheetId="20">{"TAB1",#N/A,TRUE,"GENERAL";"TAB2",#N/A,TRUE,"GENERAL";"TAB3",#N/A,TRUE,"GENERAL";"TAB4",#N/A,TRUE,"GENERAL";"TAB5",#N/A,TRUE,"GENERAL"}</definedName>
    <definedName name="rrrrrrre" localSheetId="25">{"TAB1",#N/A,TRUE,"GENERAL";"TAB2",#N/A,TRUE,"GENERAL";"TAB3",#N/A,TRUE,"GENERAL";"TAB4",#N/A,TRUE,"GENERAL";"TAB5",#N/A,TRUE,"GENERAL"}</definedName>
    <definedName name="rrrrrrre" localSheetId="33">{"TAB1",#N/A,TRUE,"GENERAL";"TAB2",#N/A,TRUE,"GENERAL";"TAB3",#N/A,TRUE,"GENERAL";"TAB4",#N/A,TRUE,"GENERAL";"TAB5",#N/A,TRUE,"GENERAL"}</definedName>
    <definedName name="rrrrrrre" localSheetId="34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name="rrrrrrrr">#REF!</definedName>
    <definedName name="RRRRRRRRRRRRRRR">#REF!</definedName>
    <definedName name="rrrrt" localSheetId="14">{"via1",#N/A,TRUE,"general";"via2",#N/A,TRUE,"general";"via3",#N/A,TRUE,"general"}</definedName>
    <definedName name="rrrrt" localSheetId="19">{"via1",#N/A,TRUE,"general";"via2",#N/A,TRUE,"general";"via3",#N/A,TRUE,"general"}</definedName>
    <definedName name="rrrrt" localSheetId="20">{"via1",#N/A,TRUE,"general";"via2",#N/A,TRUE,"general";"via3",#N/A,TRUE,"general"}</definedName>
    <definedName name="rrrrt" localSheetId="25">{"via1",#N/A,TRUE,"general";"via2",#N/A,TRUE,"general";"via3",#N/A,TRUE,"general"}</definedName>
    <definedName name="rrrrt" localSheetId="33">{"via1",#N/A,TRUE,"general";"via2",#N/A,TRUE,"general";"via3",#N/A,TRUE,"general"}</definedName>
    <definedName name="rrrrt" localSheetId="34">{"via1",#N/A,TRUE,"general";"via2",#N/A,TRUE,"general";"via3",#N/A,TRUE,"general"}</definedName>
    <definedName name="rrrrt">{"via1",#N/A,TRUE,"general";"via2",#N/A,TRUE,"general";"via3",#N/A,TRUE,"general"}</definedName>
    <definedName name="Rs">#REF!</definedName>
    <definedName name="rsadf">#REF!</definedName>
    <definedName name="rsdgsd5" localSheetId="14">{"TAB1",#N/A,TRUE,"GENERAL";"TAB2",#N/A,TRUE,"GENERAL";"TAB3",#N/A,TRUE,"GENERAL";"TAB4",#N/A,TRUE,"GENERAL";"TAB5",#N/A,TRUE,"GENERAL"}</definedName>
    <definedName name="rsdgsd5" localSheetId="19">{"TAB1",#N/A,TRUE,"GENERAL";"TAB2",#N/A,TRUE,"GENERAL";"TAB3",#N/A,TRUE,"GENERAL";"TAB4",#N/A,TRUE,"GENERAL";"TAB5",#N/A,TRUE,"GENERAL"}</definedName>
    <definedName name="rsdgsd5" localSheetId="20">{"TAB1",#N/A,TRUE,"GENERAL";"TAB2",#N/A,TRUE,"GENERAL";"TAB3",#N/A,TRUE,"GENERAL";"TAB4",#N/A,TRUE,"GENERAL";"TAB5",#N/A,TRUE,"GENERAL"}</definedName>
    <definedName name="rsdgsd5" localSheetId="25">{"TAB1",#N/A,TRUE,"GENERAL";"TAB2",#N/A,TRUE,"GENERAL";"TAB3",#N/A,TRUE,"GENERAL";"TAB4",#N/A,TRUE,"GENERAL";"TAB5",#N/A,TRUE,"GENERAL"}</definedName>
    <definedName name="rsdgsd5" localSheetId="33">{"TAB1",#N/A,TRUE,"GENERAL";"TAB2",#N/A,TRUE,"GENERAL";"TAB3",#N/A,TRUE,"GENERAL";"TAB4",#N/A,TRUE,"GENERAL";"TAB5",#N/A,TRUE,"GENERAL"}</definedName>
    <definedName name="rsdgsd5" localSheetId="34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name="RSS">#REF!</definedName>
    <definedName name="rt">#REF!</definedName>
    <definedName name="rte">#REF!</definedName>
    <definedName name="rteg" localSheetId="14">{"via1",#N/A,TRUE,"general";"via2",#N/A,TRUE,"general";"via3",#N/A,TRUE,"general"}</definedName>
    <definedName name="rteg" localSheetId="19">{"via1",#N/A,TRUE,"general";"via2",#N/A,TRUE,"general";"via3",#N/A,TRUE,"general"}</definedName>
    <definedName name="rteg" localSheetId="20">{"via1",#N/A,TRUE,"general";"via2",#N/A,TRUE,"general";"via3",#N/A,TRUE,"general"}</definedName>
    <definedName name="rteg" localSheetId="25">{"via1",#N/A,TRUE,"general";"via2",#N/A,TRUE,"general";"via3",#N/A,TRUE,"general"}</definedName>
    <definedName name="rteg" localSheetId="33">{"via1",#N/A,TRUE,"general";"via2",#N/A,TRUE,"general";"via3",#N/A,TRUE,"general"}</definedName>
    <definedName name="rteg" localSheetId="34">{"via1",#N/A,TRUE,"general";"via2",#N/A,TRUE,"general";"via3",#N/A,TRUE,"general"}</definedName>
    <definedName name="rteg">{"via1",#N/A,TRUE,"general";"via2",#N/A,TRUE,"general";"via3",#N/A,TRUE,"general"}</definedName>
    <definedName name="rtert" localSheetId="14">{"TAB1",#N/A,TRUE,"GENERAL";"TAB2",#N/A,TRUE,"GENERAL";"TAB3",#N/A,TRUE,"GENERAL";"TAB4",#N/A,TRUE,"GENERAL";"TAB5",#N/A,TRUE,"GENERAL"}</definedName>
    <definedName name="rtert" localSheetId="19">{"TAB1",#N/A,TRUE,"GENERAL";"TAB2",#N/A,TRUE,"GENERAL";"TAB3",#N/A,TRUE,"GENERAL";"TAB4",#N/A,TRUE,"GENERAL";"TAB5",#N/A,TRUE,"GENERAL"}</definedName>
    <definedName name="rtert" localSheetId="20">{"TAB1",#N/A,TRUE,"GENERAL";"TAB2",#N/A,TRUE,"GENERAL";"TAB3",#N/A,TRUE,"GENERAL";"TAB4",#N/A,TRUE,"GENERAL";"TAB5",#N/A,TRUE,"GENERAL"}</definedName>
    <definedName name="rtert" localSheetId="25">{"TAB1",#N/A,TRUE,"GENERAL";"TAB2",#N/A,TRUE,"GENERAL";"TAB3",#N/A,TRUE,"GENERAL";"TAB4",#N/A,TRUE,"GENERAL";"TAB5",#N/A,TRUE,"GENERAL"}</definedName>
    <definedName name="rtert" localSheetId="33">{"TAB1",#N/A,TRUE,"GENERAL";"TAB2",#N/A,TRUE,"GENERAL";"TAB3",#N/A,TRUE,"GENERAL";"TAB4",#N/A,TRUE,"GENERAL";"TAB5",#N/A,TRUE,"GENERAL"}</definedName>
    <definedName name="rtert" localSheetId="34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name="rtes" localSheetId="14">{"via1",#N/A,TRUE,"general";"via2",#N/A,TRUE,"general";"via3",#N/A,TRUE,"general"}</definedName>
    <definedName name="rtes" localSheetId="19">{"via1",#N/A,TRUE,"general";"via2",#N/A,TRUE,"general";"via3",#N/A,TRUE,"general"}</definedName>
    <definedName name="rtes" localSheetId="20">{"via1",#N/A,TRUE,"general";"via2",#N/A,TRUE,"general";"via3",#N/A,TRUE,"general"}</definedName>
    <definedName name="rtes" localSheetId="25">{"via1",#N/A,TRUE,"general";"via2",#N/A,TRUE,"general";"via3",#N/A,TRUE,"general"}</definedName>
    <definedName name="rtes" localSheetId="33">{"via1",#N/A,TRUE,"general";"via2",#N/A,TRUE,"general";"via3",#N/A,TRUE,"general"}</definedName>
    <definedName name="rtes" localSheetId="34">{"via1",#N/A,TRUE,"general";"via2",#N/A,TRUE,"general";"via3",#N/A,TRUE,"general"}</definedName>
    <definedName name="rtes">{"via1",#N/A,TRUE,"general";"via2",#N/A,TRUE,"general";"via3",#N/A,TRUE,"general"}</definedName>
    <definedName name="rtewth" localSheetId="14">{"TAB1",#N/A,TRUE,"GENERAL";"TAB2",#N/A,TRUE,"GENERAL";"TAB3",#N/A,TRUE,"GENERAL";"TAB4",#N/A,TRUE,"GENERAL";"TAB5",#N/A,TRUE,"GENERAL"}</definedName>
    <definedName name="rtewth" localSheetId="19">{"TAB1",#N/A,TRUE,"GENERAL";"TAB2",#N/A,TRUE,"GENERAL";"TAB3",#N/A,TRUE,"GENERAL";"TAB4",#N/A,TRUE,"GENERAL";"TAB5",#N/A,TRUE,"GENERAL"}</definedName>
    <definedName name="rtewth" localSheetId="20">{"TAB1",#N/A,TRUE,"GENERAL";"TAB2",#N/A,TRUE,"GENERAL";"TAB3",#N/A,TRUE,"GENERAL";"TAB4",#N/A,TRUE,"GENERAL";"TAB5",#N/A,TRUE,"GENERAL"}</definedName>
    <definedName name="rtewth" localSheetId="25">{"TAB1",#N/A,TRUE,"GENERAL";"TAB2",#N/A,TRUE,"GENERAL";"TAB3",#N/A,TRUE,"GENERAL";"TAB4",#N/A,TRUE,"GENERAL";"TAB5",#N/A,TRUE,"GENERAL"}</definedName>
    <definedName name="rtewth" localSheetId="33">{"TAB1",#N/A,TRUE,"GENERAL";"TAB2",#N/A,TRUE,"GENERAL";"TAB3",#N/A,TRUE,"GENERAL";"TAB4",#N/A,TRUE,"GENERAL";"TAB5",#N/A,TRUE,"GENERAL"}</definedName>
    <definedName name="rtewth" localSheetId="34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name="rthjtj" localSheetId="14">{"TAB1",#N/A,TRUE,"GENERAL";"TAB2",#N/A,TRUE,"GENERAL";"TAB3",#N/A,TRUE,"GENERAL";"TAB4",#N/A,TRUE,"GENERAL";"TAB5",#N/A,TRUE,"GENERAL"}</definedName>
    <definedName name="rthjtj" localSheetId="19">{"TAB1",#N/A,TRUE,"GENERAL";"TAB2",#N/A,TRUE,"GENERAL";"TAB3",#N/A,TRUE,"GENERAL";"TAB4",#N/A,TRUE,"GENERAL";"TAB5",#N/A,TRUE,"GENERAL"}</definedName>
    <definedName name="rthjtj" localSheetId="20">{"TAB1",#N/A,TRUE,"GENERAL";"TAB2",#N/A,TRUE,"GENERAL";"TAB3",#N/A,TRUE,"GENERAL";"TAB4",#N/A,TRUE,"GENERAL";"TAB5",#N/A,TRUE,"GENERAL"}</definedName>
    <definedName name="rthjtj" localSheetId="25">{"TAB1",#N/A,TRUE,"GENERAL";"TAB2",#N/A,TRUE,"GENERAL";"TAB3",#N/A,TRUE,"GENERAL";"TAB4",#N/A,TRUE,"GENERAL";"TAB5",#N/A,TRUE,"GENERAL"}</definedName>
    <definedName name="rthjtj" localSheetId="33">{"TAB1",#N/A,TRUE,"GENERAL";"TAB2",#N/A,TRUE,"GENERAL";"TAB3",#N/A,TRUE,"GENERAL";"TAB4",#N/A,TRUE,"GENERAL";"TAB5",#N/A,TRUE,"GENERAL"}</definedName>
    <definedName name="rthjtj" localSheetId="34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 localSheetId="14">{"via1",#N/A,TRUE,"general";"via2",#N/A,TRUE,"general";"via3",#N/A,TRUE,"general"}</definedName>
    <definedName name="rthrthg" localSheetId="19">{"via1",#N/A,TRUE,"general";"via2",#N/A,TRUE,"general";"via3",#N/A,TRUE,"general"}</definedName>
    <definedName name="rthrthg" localSheetId="20">{"via1",#N/A,TRUE,"general";"via2",#N/A,TRUE,"general";"via3",#N/A,TRUE,"general"}</definedName>
    <definedName name="rthrthg" localSheetId="25">{"via1",#N/A,TRUE,"general";"via2",#N/A,TRUE,"general";"via3",#N/A,TRUE,"general"}</definedName>
    <definedName name="rthrthg" localSheetId="33">{"via1",#N/A,TRUE,"general";"via2",#N/A,TRUE,"general";"via3",#N/A,TRUE,"general"}</definedName>
    <definedName name="rthrthg" localSheetId="34">{"via1",#N/A,TRUE,"general";"via2",#N/A,TRUE,"general";"via3",#N/A,TRUE,"general"}</definedName>
    <definedName name="rthrthg">{"via1",#N/A,TRUE,"general";"via2",#N/A,TRUE,"general";"via3",#N/A,TRUE,"general"}</definedName>
    <definedName name="rthtrh" localSheetId="14">{"via1",#N/A,TRUE,"general";"via2",#N/A,TRUE,"general";"via3",#N/A,TRUE,"general"}</definedName>
    <definedName name="rthtrh" localSheetId="19">{"via1",#N/A,TRUE,"general";"via2",#N/A,TRUE,"general";"via3",#N/A,TRUE,"general"}</definedName>
    <definedName name="rthtrh" localSheetId="20">{"via1",#N/A,TRUE,"general";"via2",#N/A,TRUE,"general";"via3",#N/A,TRUE,"general"}</definedName>
    <definedName name="rthtrh" localSheetId="25">{"via1",#N/A,TRUE,"general";"via2",#N/A,TRUE,"general";"via3",#N/A,TRUE,"general"}</definedName>
    <definedName name="rthtrh" localSheetId="33">{"via1",#N/A,TRUE,"general";"via2",#N/A,TRUE,"general";"via3",#N/A,TRUE,"general"}</definedName>
    <definedName name="rthtrh" localSheetId="34">{"via1",#N/A,TRUE,"general";"via2",#N/A,TRUE,"general";"via3",#N/A,TRUE,"general"}</definedName>
    <definedName name="rthtrh">{"via1",#N/A,TRUE,"general";"via2",#N/A,TRUE,"general";"via3",#N/A,TRUE,"general"}</definedName>
    <definedName name="rtkk" localSheetId="14">{"via1",#N/A,TRUE,"general";"via2",#N/A,TRUE,"general";"via3",#N/A,TRUE,"general"}</definedName>
    <definedName name="rtkk" localSheetId="19">{"via1",#N/A,TRUE,"general";"via2",#N/A,TRUE,"general";"via3",#N/A,TRUE,"general"}</definedName>
    <definedName name="rtkk" localSheetId="20">{"via1",#N/A,TRUE,"general";"via2",#N/A,TRUE,"general";"via3",#N/A,TRUE,"general"}</definedName>
    <definedName name="rtkk" localSheetId="25">{"via1",#N/A,TRUE,"general";"via2",#N/A,TRUE,"general";"via3",#N/A,TRUE,"general"}</definedName>
    <definedName name="rtkk" localSheetId="33">{"via1",#N/A,TRUE,"general";"via2",#N/A,TRUE,"general";"via3",#N/A,TRUE,"general"}</definedName>
    <definedName name="rtkk" localSheetId="34">{"via1",#N/A,TRUE,"general";"via2",#N/A,TRUE,"general";"via3",#N/A,TRUE,"general"}</definedName>
    <definedName name="rtkk">{"via1",#N/A,TRUE,"general";"via2",#N/A,TRUE,"general";"via3",#N/A,TRUE,"general"}</definedName>
    <definedName name="rttthy" localSheetId="14">{"via1",#N/A,TRUE,"general";"via2",#N/A,TRUE,"general";"via3",#N/A,TRUE,"general"}</definedName>
    <definedName name="rttthy" localSheetId="19">{"via1",#N/A,TRUE,"general";"via2",#N/A,TRUE,"general";"via3",#N/A,TRUE,"general"}</definedName>
    <definedName name="rttthy" localSheetId="20">{"via1",#N/A,TRUE,"general";"via2",#N/A,TRUE,"general";"via3",#N/A,TRUE,"general"}</definedName>
    <definedName name="rttthy" localSheetId="25">{"via1",#N/A,TRUE,"general";"via2",#N/A,TRUE,"general";"via3",#N/A,TRUE,"general"}</definedName>
    <definedName name="rttthy" localSheetId="33">{"via1",#N/A,TRUE,"general";"via2",#N/A,TRUE,"general";"via3",#N/A,TRUE,"general"}</definedName>
    <definedName name="rttthy" localSheetId="34">{"via1",#N/A,TRUE,"general";"via2",#N/A,TRUE,"general";"via3",#N/A,TRUE,"general"}</definedName>
    <definedName name="rttthy">{"via1",#N/A,TRUE,"general";"via2",#N/A,TRUE,"general";"via3",#N/A,TRUE,"general"}</definedName>
    <definedName name="rtu" localSheetId="14">{"via1",#N/A,TRUE,"general";"via2",#N/A,TRUE,"general";"via3",#N/A,TRUE,"general"}</definedName>
    <definedName name="rtu" localSheetId="19">{"via1",#N/A,TRUE,"general";"via2",#N/A,TRUE,"general";"via3",#N/A,TRUE,"general"}</definedName>
    <definedName name="rtu" localSheetId="20">{"via1",#N/A,TRUE,"general";"via2",#N/A,TRUE,"general";"via3",#N/A,TRUE,"general"}</definedName>
    <definedName name="rtu" localSheetId="25">{"via1",#N/A,TRUE,"general";"via2",#N/A,TRUE,"general";"via3",#N/A,TRUE,"general"}</definedName>
    <definedName name="rtu" localSheetId="33">{"via1",#N/A,TRUE,"general";"via2",#N/A,TRUE,"general";"via3",#N/A,TRUE,"general"}</definedName>
    <definedName name="rtu" localSheetId="34">{"via1",#N/A,TRUE,"general";"via2",#N/A,TRUE,"general";"via3",#N/A,TRUE,"general"}</definedName>
    <definedName name="rtu">{"via1",#N/A,TRUE,"general";"via2",#N/A,TRUE,"general";"via3",#N/A,TRUE,"general"}</definedName>
    <definedName name="rtug" localSheetId="14">{"TAB1",#N/A,TRUE,"GENERAL";"TAB2",#N/A,TRUE,"GENERAL";"TAB3",#N/A,TRUE,"GENERAL";"TAB4",#N/A,TRUE,"GENERAL";"TAB5",#N/A,TRUE,"GENERAL"}</definedName>
    <definedName name="rtug" localSheetId="19">{"TAB1",#N/A,TRUE,"GENERAL";"TAB2",#N/A,TRUE,"GENERAL";"TAB3",#N/A,TRUE,"GENERAL";"TAB4",#N/A,TRUE,"GENERAL";"TAB5",#N/A,TRUE,"GENERAL"}</definedName>
    <definedName name="rtug" localSheetId="20">{"TAB1",#N/A,TRUE,"GENERAL";"TAB2",#N/A,TRUE,"GENERAL";"TAB3",#N/A,TRUE,"GENERAL";"TAB4",#N/A,TRUE,"GENERAL";"TAB5",#N/A,TRUE,"GENERAL"}</definedName>
    <definedName name="rtug" localSheetId="25">{"TAB1",#N/A,TRUE,"GENERAL";"TAB2",#N/A,TRUE,"GENERAL";"TAB3",#N/A,TRUE,"GENERAL";"TAB4",#N/A,TRUE,"GENERAL";"TAB5",#N/A,TRUE,"GENERAL"}</definedName>
    <definedName name="rtug" localSheetId="33">{"TAB1",#N/A,TRUE,"GENERAL";"TAB2",#N/A,TRUE,"GENERAL";"TAB3",#N/A,TRUE,"GENERAL";"TAB4",#N/A,TRUE,"GENERAL";"TAB5",#N/A,TRUE,"GENERAL"}</definedName>
    <definedName name="rtug" localSheetId="34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name="rtugsd" localSheetId="14">{"TAB1",#N/A,TRUE,"GENERAL";"TAB2",#N/A,TRUE,"GENERAL";"TAB3",#N/A,TRUE,"GENERAL";"TAB4",#N/A,TRUE,"GENERAL";"TAB5",#N/A,TRUE,"GENERAL"}</definedName>
    <definedName name="rtugsd" localSheetId="19">{"TAB1",#N/A,TRUE,"GENERAL";"TAB2",#N/A,TRUE,"GENERAL";"TAB3",#N/A,TRUE,"GENERAL";"TAB4",#N/A,TRUE,"GENERAL";"TAB5",#N/A,TRUE,"GENERAL"}</definedName>
    <definedName name="rtugsd" localSheetId="20">{"TAB1",#N/A,TRUE,"GENERAL";"TAB2",#N/A,TRUE,"GENERAL";"TAB3",#N/A,TRUE,"GENERAL";"TAB4",#N/A,TRUE,"GENERAL";"TAB5",#N/A,TRUE,"GENERAL"}</definedName>
    <definedName name="rtugsd" localSheetId="25">{"TAB1",#N/A,TRUE,"GENERAL";"TAB2",#N/A,TRUE,"GENERAL";"TAB3",#N/A,TRUE,"GENERAL";"TAB4",#N/A,TRUE,"GENERAL";"TAB5",#N/A,TRUE,"GENERAL"}</definedName>
    <definedName name="rtugsd" localSheetId="33">{"TAB1",#N/A,TRUE,"GENERAL";"TAB2",#N/A,TRUE,"GENERAL";"TAB3",#N/A,TRUE,"GENERAL";"TAB4",#N/A,TRUE,"GENERAL";"TAB5",#N/A,TRUE,"GENERAL"}</definedName>
    <definedName name="rtugsd" localSheetId="34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OPP">#REF!</definedName>
    <definedName name="rturtu" localSheetId="14">{"via1",#N/A,TRUE,"general";"via2",#N/A,TRUE,"general";"via3",#N/A,TRUE,"general"}</definedName>
    <definedName name="rturtu" localSheetId="19">{"via1",#N/A,TRUE,"general";"via2",#N/A,TRUE,"general";"via3",#N/A,TRUE,"general"}</definedName>
    <definedName name="rturtu" localSheetId="20">{"via1",#N/A,TRUE,"general";"via2",#N/A,TRUE,"general";"via3",#N/A,TRUE,"general"}</definedName>
    <definedName name="rturtu" localSheetId="25">{"via1",#N/A,TRUE,"general";"via2",#N/A,TRUE,"general";"via3",#N/A,TRUE,"general"}</definedName>
    <definedName name="rturtu" localSheetId="33">{"via1",#N/A,TRUE,"general";"via2",#N/A,TRUE,"general";"via3",#N/A,TRUE,"general"}</definedName>
    <definedName name="rturtu" localSheetId="34">{"via1",#N/A,TRUE,"general";"via2",#N/A,TRUE,"general";"via3",#N/A,TRUE,"general"}</definedName>
    <definedName name="rturtu">{"via1",#N/A,TRUE,"general";"via2",#N/A,TRUE,"general";"via3",#N/A,TRUE,"general"}</definedName>
    <definedName name="rturu" localSheetId="14">{"via1",#N/A,TRUE,"general";"via2",#N/A,TRUE,"general";"via3",#N/A,TRUE,"general"}</definedName>
    <definedName name="rturu" localSheetId="19">{"via1",#N/A,TRUE,"general";"via2",#N/A,TRUE,"general";"via3",#N/A,TRUE,"general"}</definedName>
    <definedName name="rturu" localSheetId="20">{"via1",#N/A,TRUE,"general";"via2",#N/A,TRUE,"general";"via3",#N/A,TRUE,"general"}</definedName>
    <definedName name="rturu" localSheetId="25">{"via1",#N/A,TRUE,"general";"via2",#N/A,TRUE,"general";"via3",#N/A,TRUE,"general"}</definedName>
    <definedName name="rturu" localSheetId="33">{"via1",#N/A,TRUE,"general";"via2",#N/A,TRUE,"general";"via3",#N/A,TRUE,"general"}</definedName>
    <definedName name="rturu" localSheetId="34">{"via1",#N/A,TRUE,"general";"via2",#N/A,TRUE,"general";"via3",#N/A,TRUE,"general"}</definedName>
    <definedName name="rturu">{"via1",#N/A,TRUE,"general";"via2",#N/A,TRUE,"general";"via3",#N/A,TRUE,"general"}</definedName>
    <definedName name="rtut" localSheetId="14">{"via1",#N/A,TRUE,"general";"via2",#N/A,TRUE,"general";"via3",#N/A,TRUE,"general"}</definedName>
    <definedName name="rtut" localSheetId="19">{"via1",#N/A,TRUE,"general";"via2",#N/A,TRUE,"general";"via3",#N/A,TRUE,"general"}</definedName>
    <definedName name="rtut" localSheetId="20">{"via1",#N/A,TRUE,"general";"via2",#N/A,TRUE,"general";"via3",#N/A,TRUE,"general"}</definedName>
    <definedName name="rtut" localSheetId="25">{"via1",#N/A,TRUE,"general";"via2",#N/A,TRUE,"general";"via3",#N/A,TRUE,"general"}</definedName>
    <definedName name="rtut" localSheetId="33">{"via1",#N/A,TRUE,"general";"via2",#N/A,TRUE,"general";"via3",#N/A,TRUE,"general"}</definedName>
    <definedName name="rtut" localSheetId="34">{"via1",#N/A,TRUE,"general";"via2",#N/A,TRUE,"general";"via3",#N/A,TRUE,"general"}</definedName>
    <definedName name="rtut">{"via1",#N/A,TRUE,"general";"via2",#N/A,TRUE,"general";"via3",#N/A,TRUE,"general"}</definedName>
    <definedName name="rtutru" localSheetId="14">{"via1",#N/A,TRUE,"general";"via2",#N/A,TRUE,"general";"via3",#N/A,TRUE,"general"}</definedName>
    <definedName name="rtutru" localSheetId="19">{"via1",#N/A,TRUE,"general";"via2",#N/A,TRUE,"general";"via3",#N/A,TRUE,"general"}</definedName>
    <definedName name="rtutru" localSheetId="20">{"via1",#N/A,TRUE,"general";"via2",#N/A,TRUE,"general";"via3",#N/A,TRUE,"general"}</definedName>
    <definedName name="rtutru" localSheetId="25">{"via1",#N/A,TRUE,"general";"via2",#N/A,TRUE,"general";"via3",#N/A,TRUE,"general"}</definedName>
    <definedName name="rtutru" localSheetId="33">{"via1",#N/A,TRUE,"general";"via2",#N/A,TRUE,"general";"via3",#N/A,TRUE,"general"}</definedName>
    <definedName name="rtutru" localSheetId="34">{"via1",#N/A,TRUE,"general";"via2",#N/A,TRUE,"general";"via3",#N/A,TRUE,"general"}</definedName>
    <definedName name="rtutru">{"via1",#N/A,TRUE,"general";"via2",#N/A,TRUE,"general";"via3",#N/A,TRUE,"general"}</definedName>
    <definedName name="rtuy" localSheetId="14">{"via1",#N/A,TRUE,"general";"via2",#N/A,TRUE,"general";"via3",#N/A,TRUE,"general"}</definedName>
    <definedName name="rtuy" localSheetId="19">{"via1",#N/A,TRUE,"general";"via2",#N/A,TRUE,"general";"via3",#N/A,TRUE,"general"}</definedName>
    <definedName name="rtuy" localSheetId="20">{"via1",#N/A,TRUE,"general";"via2",#N/A,TRUE,"general";"via3",#N/A,TRUE,"general"}</definedName>
    <definedName name="rtuy" localSheetId="25">{"via1",#N/A,TRUE,"general";"via2",#N/A,TRUE,"general";"via3",#N/A,TRUE,"general"}</definedName>
    <definedName name="rtuy" localSheetId="33">{"via1",#N/A,TRUE,"general";"via2",#N/A,TRUE,"general";"via3",#N/A,TRUE,"general"}</definedName>
    <definedName name="rtuy" localSheetId="34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 localSheetId="14">{"TAB1",#N/A,TRUE,"GENERAL";"TAB2",#N/A,TRUE,"GENERAL";"TAB3",#N/A,TRUE,"GENERAL";"TAB4",#N/A,TRUE,"GENERAL";"TAB5",#N/A,TRUE,"GENERAL"}</definedName>
    <definedName name="rtyhr" localSheetId="19">{"TAB1",#N/A,TRUE,"GENERAL";"TAB2",#N/A,TRUE,"GENERAL";"TAB3",#N/A,TRUE,"GENERAL";"TAB4",#N/A,TRUE,"GENERAL";"TAB5",#N/A,TRUE,"GENERAL"}</definedName>
    <definedName name="rtyhr" localSheetId="20">{"TAB1",#N/A,TRUE,"GENERAL";"TAB2",#N/A,TRUE,"GENERAL";"TAB3",#N/A,TRUE,"GENERAL";"TAB4",#N/A,TRUE,"GENERAL";"TAB5",#N/A,TRUE,"GENERAL"}</definedName>
    <definedName name="rtyhr" localSheetId="25">{"TAB1",#N/A,TRUE,"GENERAL";"TAB2",#N/A,TRUE,"GENERAL";"TAB3",#N/A,TRUE,"GENERAL";"TAB4",#N/A,TRUE,"GENERAL";"TAB5",#N/A,TRUE,"GENERAL"}</definedName>
    <definedName name="rtyhr" localSheetId="33">{"TAB1",#N/A,TRUE,"GENERAL";"TAB2",#N/A,TRUE,"GENERAL";"TAB3",#N/A,TRUE,"GENERAL";"TAB4",#N/A,TRUE,"GENERAL";"TAB5",#N/A,TRUE,"GENERAL"}</definedName>
    <definedName name="rtyhr" localSheetId="34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name="rtym" localSheetId="14">{"via1",#N/A,TRUE,"general";"via2",#N/A,TRUE,"general";"via3",#N/A,TRUE,"general"}</definedName>
    <definedName name="rtym" localSheetId="19">{"via1",#N/A,TRUE,"general";"via2",#N/A,TRUE,"general";"via3",#N/A,TRUE,"general"}</definedName>
    <definedName name="rtym" localSheetId="20">{"via1",#N/A,TRUE,"general";"via2",#N/A,TRUE,"general";"via3",#N/A,TRUE,"general"}</definedName>
    <definedName name="rtym" localSheetId="25">{"via1",#N/A,TRUE,"general";"via2",#N/A,TRUE,"general";"via3",#N/A,TRUE,"general"}</definedName>
    <definedName name="rtym" localSheetId="33">{"via1",#N/A,TRUE,"general";"via2",#N/A,TRUE,"general";"via3",#N/A,TRUE,"general"}</definedName>
    <definedName name="rtym" localSheetId="34">{"via1",#N/A,TRUE,"general";"via2",#N/A,TRUE,"general";"via3",#N/A,TRUE,"general"}</definedName>
    <definedName name="rtym">{"via1",#N/A,TRUE,"general";"via2",#N/A,TRUE,"general";"via3",#N/A,TRUE,"general"}</definedName>
    <definedName name="rtyrey" localSheetId="14">{"TAB1",#N/A,TRUE,"GENERAL";"TAB2",#N/A,TRUE,"GENERAL";"TAB3",#N/A,TRUE,"GENERAL";"TAB4",#N/A,TRUE,"GENERAL";"TAB5",#N/A,TRUE,"GENERAL"}</definedName>
    <definedName name="rtyrey" localSheetId="19">{"TAB1",#N/A,TRUE,"GENERAL";"TAB2",#N/A,TRUE,"GENERAL";"TAB3",#N/A,TRUE,"GENERAL";"TAB4",#N/A,TRUE,"GENERAL";"TAB5",#N/A,TRUE,"GENERAL"}</definedName>
    <definedName name="rtyrey" localSheetId="20">{"TAB1",#N/A,TRUE,"GENERAL";"TAB2",#N/A,TRUE,"GENERAL";"TAB3",#N/A,TRUE,"GENERAL";"TAB4",#N/A,TRUE,"GENERAL";"TAB5",#N/A,TRUE,"GENERAL"}</definedName>
    <definedName name="rtyrey" localSheetId="25">{"TAB1",#N/A,TRUE,"GENERAL";"TAB2",#N/A,TRUE,"GENERAL";"TAB3",#N/A,TRUE,"GENERAL";"TAB4",#N/A,TRUE,"GENERAL";"TAB5",#N/A,TRUE,"GENERAL"}</definedName>
    <definedName name="rtyrey" localSheetId="33">{"TAB1",#N/A,TRUE,"GENERAL";"TAB2",#N/A,TRUE,"GENERAL";"TAB3",#N/A,TRUE,"GENERAL";"TAB4",#N/A,TRUE,"GENERAL";"TAB5",#N/A,TRUE,"GENERAL"}</definedName>
    <definedName name="rtyrey" localSheetId="34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name="rtyrh" localSheetId="14">{"via1",#N/A,TRUE,"general";"via2",#N/A,TRUE,"general";"via3",#N/A,TRUE,"general"}</definedName>
    <definedName name="rtyrh" localSheetId="19">{"via1",#N/A,TRUE,"general";"via2",#N/A,TRUE,"general";"via3",#N/A,TRUE,"general"}</definedName>
    <definedName name="rtyrh" localSheetId="20">{"via1",#N/A,TRUE,"general";"via2",#N/A,TRUE,"general";"via3",#N/A,TRUE,"general"}</definedName>
    <definedName name="rtyrh" localSheetId="25">{"via1",#N/A,TRUE,"general";"via2",#N/A,TRUE,"general";"via3",#N/A,TRUE,"general"}</definedName>
    <definedName name="rtyrh" localSheetId="33">{"via1",#N/A,TRUE,"general";"via2",#N/A,TRUE,"general";"via3",#N/A,TRUE,"general"}</definedName>
    <definedName name="rtyrh" localSheetId="34">{"via1",#N/A,TRUE,"general";"via2",#N/A,TRUE,"general";"via3",#N/A,TRUE,"general"}</definedName>
    <definedName name="rtyrh">{"via1",#N/A,TRUE,"general";"via2",#N/A,TRUE,"general";"via3",#N/A,TRUE,"general"}</definedName>
    <definedName name="RTYRTY" localSheetId="14">{"via1",#N/A,TRUE,"general";"via2",#N/A,TRUE,"general";"via3",#N/A,TRUE,"general"}</definedName>
    <definedName name="RTYRTY" localSheetId="19">{"via1",#N/A,TRUE,"general";"via2",#N/A,TRUE,"general";"via3",#N/A,TRUE,"general"}</definedName>
    <definedName name="RTYRTY" localSheetId="20">{"via1",#N/A,TRUE,"general";"via2",#N/A,TRUE,"general";"via3",#N/A,TRUE,"general"}</definedName>
    <definedName name="RTYRTY" localSheetId="25">{"via1",#N/A,TRUE,"general";"via2",#N/A,TRUE,"general";"via3",#N/A,TRUE,"general"}</definedName>
    <definedName name="RTYRTY" localSheetId="33">{"via1",#N/A,TRUE,"general";"via2",#N/A,TRUE,"general";"via3",#N/A,TRUE,"general"}</definedName>
    <definedName name="RTYRTY" localSheetId="34">{"via1",#N/A,TRUE,"general";"via2",#N/A,TRUE,"general";"via3",#N/A,TRUE,"general"}</definedName>
    <definedName name="RTYRTY">{"via1",#N/A,TRUE,"general";"via2",#N/A,TRUE,"general";"via3",#N/A,TRUE,"general"}</definedName>
    <definedName name="rtyt" localSheetId="14">{"TAB1",#N/A,TRUE,"GENERAL";"TAB2",#N/A,TRUE,"GENERAL";"TAB3",#N/A,TRUE,"GENERAL";"TAB4",#N/A,TRUE,"GENERAL";"TAB5",#N/A,TRUE,"GENERAL"}</definedName>
    <definedName name="rtyt" localSheetId="19">{"TAB1",#N/A,TRUE,"GENERAL";"TAB2",#N/A,TRUE,"GENERAL";"TAB3",#N/A,TRUE,"GENERAL";"TAB4",#N/A,TRUE,"GENERAL";"TAB5",#N/A,TRUE,"GENERAL"}</definedName>
    <definedName name="rtyt" localSheetId="20">{"TAB1",#N/A,TRUE,"GENERAL";"TAB2",#N/A,TRUE,"GENERAL";"TAB3",#N/A,TRUE,"GENERAL";"TAB4",#N/A,TRUE,"GENERAL";"TAB5",#N/A,TRUE,"GENERAL"}</definedName>
    <definedName name="rtyt" localSheetId="25">{"TAB1",#N/A,TRUE,"GENERAL";"TAB2",#N/A,TRUE,"GENERAL";"TAB3",#N/A,TRUE,"GENERAL";"TAB4",#N/A,TRUE,"GENERAL";"TAB5",#N/A,TRUE,"GENERAL"}</definedName>
    <definedName name="rtyt" localSheetId="33">{"TAB1",#N/A,TRUE,"GENERAL";"TAB2",#N/A,TRUE,"GENERAL";"TAB3",#N/A,TRUE,"GENERAL";"TAB4",#N/A,TRUE,"GENERAL";"TAB5",#N/A,TRUE,"GENERAL"}</definedName>
    <definedName name="rtyt" localSheetId="34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name="rtytry" localSheetId="14">{"via1",#N/A,TRUE,"general";"via2",#N/A,TRUE,"general";"via3",#N/A,TRUE,"general"}</definedName>
    <definedName name="rtytry" localSheetId="19">{"via1",#N/A,TRUE,"general";"via2",#N/A,TRUE,"general";"via3",#N/A,TRUE,"general"}</definedName>
    <definedName name="rtytry" localSheetId="20">{"via1",#N/A,TRUE,"general";"via2",#N/A,TRUE,"general";"via3",#N/A,TRUE,"general"}</definedName>
    <definedName name="rtytry" localSheetId="25">{"via1",#N/A,TRUE,"general";"via2",#N/A,TRUE,"general";"via3",#N/A,TRUE,"general"}</definedName>
    <definedName name="rtytry" localSheetId="33">{"via1",#N/A,TRUE,"general";"via2",#N/A,TRUE,"general";"via3",#N/A,TRUE,"general"}</definedName>
    <definedName name="rtytry" localSheetId="34">{"via1",#N/A,TRUE,"general";"via2",#N/A,TRUE,"general";"via3",#N/A,TRUE,"general"}</definedName>
    <definedName name="rtytry">{"via1",#N/A,TRUE,"general";"via2",#N/A,TRUE,"general";"via3",#N/A,TRUE,"general"}</definedName>
    <definedName name="RU">#REF!</definedName>
    <definedName name="rueda">#REF!</definedName>
    <definedName name="rugosidad">#REF!</definedName>
    <definedName name="ruru" localSheetId="14">{"TAB1",#N/A,TRUE,"GENERAL";"TAB2",#N/A,TRUE,"GENERAL";"TAB3",#N/A,TRUE,"GENERAL";"TAB4",#N/A,TRUE,"GENERAL";"TAB5",#N/A,TRUE,"GENERAL"}</definedName>
    <definedName name="ruru" localSheetId="19">{"TAB1",#N/A,TRUE,"GENERAL";"TAB2",#N/A,TRUE,"GENERAL";"TAB3",#N/A,TRUE,"GENERAL";"TAB4",#N/A,TRUE,"GENERAL";"TAB5",#N/A,TRUE,"GENERAL"}</definedName>
    <definedName name="ruru" localSheetId="20">{"TAB1",#N/A,TRUE,"GENERAL";"TAB2",#N/A,TRUE,"GENERAL";"TAB3",#N/A,TRUE,"GENERAL";"TAB4",#N/A,TRUE,"GENERAL";"TAB5",#N/A,TRUE,"GENERAL"}</definedName>
    <definedName name="ruru" localSheetId="25">{"TAB1",#N/A,TRUE,"GENERAL";"TAB2",#N/A,TRUE,"GENERAL";"TAB3",#N/A,TRUE,"GENERAL";"TAB4",#N/A,TRUE,"GENERAL";"TAB5",#N/A,TRUE,"GENERAL"}</definedName>
    <definedName name="ruru" localSheetId="33">{"TAB1",#N/A,TRUE,"GENERAL";"TAB2",#N/A,TRUE,"GENERAL";"TAB3",#N/A,TRUE,"GENERAL";"TAB4",#N/A,TRUE,"GENERAL";"TAB5",#N/A,TRUE,"GENERAL"}</definedName>
    <definedName name="ruru" localSheetId="34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name="RUT">#REF!</definedName>
    <definedName name="RUTA">#REF!</definedName>
    <definedName name="rutu" localSheetId="14">{"via1",#N/A,TRUE,"general";"via2",#N/A,TRUE,"general";"via3",#N/A,TRUE,"general"}</definedName>
    <definedName name="rutu" localSheetId="19">{"via1",#N/A,TRUE,"general";"via2",#N/A,TRUE,"general";"via3",#N/A,TRUE,"general"}</definedName>
    <definedName name="rutu" localSheetId="20">{"via1",#N/A,TRUE,"general";"via2",#N/A,TRUE,"general";"via3",#N/A,TRUE,"general"}</definedName>
    <definedName name="rutu" localSheetId="25">{"via1",#N/A,TRUE,"general";"via2",#N/A,TRUE,"general";"via3",#N/A,TRUE,"general"}</definedName>
    <definedName name="rutu" localSheetId="33">{"via1",#N/A,TRUE,"general";"via2",#N/A,TRUE,"general";"via3",#N/A,TRUE,"general"}</definedName>
    <definedName name="rutu" localSheetId="34">{"via1",#N/A,TRUE,"general";"via2",#N/A,TRUE,"general";"via3",#N/A,TRUE,"general"}</definedName>
    <definedName name="rutu">{"via1",#N/A,TRUE,"general";"via2",#N/A,TRUE,"general";"via3",#N/A,TRUE,"general"}</definedName>
    <definedName name="Rv">#REF!</definedName>
    <definedName name="RVS">#REF!</definedName>
    <definedName name="RW">#REF!</definedName>
    <definedName name="rwt" localSheetId="14">{"via1",#N/A,TRUE,"general";"via2",#N/A,TRUE,"general";"via3",#N/A,TRUE,"general"}</definedName>
    <definedName name="rwt" localSheetId="19">{"via1",#N/A,TRUE,"general";"via2",#N/A,TRUE,"general";"via3",#N/A,TRUE,"general"}</definedName>
    <definedName name="rwt" localSheetId="20">{"via1",#N/A,TRUE,"general";"via2",#N/A,TRUE,"general";"via3",#N/A,TRUE,"general"}</definedName>
    <definedName name="rwt" localSheetId="25">{"via1",#N/A,TRUE,"general";"via2",#N/A,TRUE,"general";"via3",#N/A,TRUE,"general"}</definedName>
    <definedName name="rwt" localSheetId="33">{"via1",#N/A,TRUE,"general";"via2",#N/A,TRUE,"general";"via3",#N/A,TRUE,"general"}</definedName>
    <definedName name="rwt" localSheetId="34">{"via1",#N/A,TRUE,"general";"via2",#N/A,TRUE,"general";"via3",#N/A,TRUE,"general"}</definedName>
    <definedName name="rwt">{"via1",#N/A,TRUE,"general";"via2",#N/A,TRUE,"general";"via3",#N/A,TRUE,"general"}</definedName>
    <definedName name="Rx">#REF!</definedName>
    <definedName name="ry">#REF!</definedName>
    <definedName name="ryeryb" localSheetId="14">{"TAB1",#N/A,TRUE,"GENERAL";"TAB2",#N/A,TRUE,"GENERAL";"TAB3",#N/A,TRUE,"GENERAL";"TAB4",#N/A,TRUE,"GENERAL";"TAB5",#N/A,TRUE,"GENERAL"}</definedName>
    <definedName name="ryeryb" localSheetId="19">{"TAB1",#N/A,TRUE,"GENERAL";"TAB2",#N/A,TRUE,"GENERAL";"TAB3",#N/A,TRUE,"GENERAL";"TAB4",#N/A,TRUE,"GENERAL";"TAB5",#N/A,TRUE,"GENERAL"}</definedName>
    <definedName name="ryeryb" localSheetId="20">{"TAB1",#N/A,TRUE,"GENERAL";"TAB2",#N/A,TRUE,"GENERAL";"TAB3",#N/A,TRUE,"GENERAL";"TAB4",#N/A,TRUE,"GENERAL";"TAB5",#N/A,TRUE,"GENERAL"}</definedName>
    <definedName name="ryeryb" localSheetId="25">{"TAB1",#N/A,TRUE,"GENERAL";"TAB2",#N/A,TRUE,"GENERAL";"TAB3",#N/A,TRUE,"GENERAL";"TAB4",#N/A,TRUE,"GENERAL";"TAB5",#N/A,TRUE,"GENERAL"}</definedName>
    <definedName name="ryeryb" localSheetId="33">{"TAB1",#N/A,TRUE,"GENERAL";"TAB2",#N/A,TRUE,"GENERAL";"TAB3",#N/A,TRUE,"GENERAL";"TAB4",#N/A,TRUE,"GENERAL";"TAB5",#N/A,TRUE,"GENERAL"}</definedName>
    <definedName name="ryeryb" localSheetId="34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name="rytrsdg" localSheetId="14">{"via1",#N/A,TRUE,"general";"via2",#N/A,TRUE,"general";"via3",#N/A,TRUE,"general"}</definedName>
    <definedName name="rytrsdg" localSheetId="19">{"via1",#N/A,TRUE,"general";"via2",#N/A,TRUE,"general";"via3",#N/A,TRUE,"general"}</definedName>
    <definedName name="rytrsdg" localSheetId="20">{"via1",#N/A,TRUE,"general";"via2",#N/A,TRUE,"general";"via3",#N/A,TRUE,"general"}</definedName>
    <definedName name="rytrsdg" localSheetId="25">{"via1",#N/A,TRUE,"general";"via2",#N/A,TRUE,"general";"via3",#N/A,TRUE,"general"}</definedName>
    <definedName name="rytrsdg" localSheetId="33">{"via1",#N/A,TRUE,"general";"via2",#N/A,TRUE,"general";"via3",#N/A,TRUE,"general"}</definedName>
    <definedName name="rytrsdg" localSheetId="34">{"via1",#N/A,TRUE,"general";"via2",#N/A,TRUE,"general";"via3",#N/A,TRUE,"general"}</definedName>
    <definedName name="rytrsdg">{"via1",#N/A,TRUE,"general";"via2",#N/A,TRUE,"general";"via3",#N/A,TRUE,"general"}</definedName>
    <definedName name="Rz">#REF!</definedName>
    <definedName name="S">#REF!</definedName>
    <definedName name="SA">#REF!</definedName>
    <definedName name="saa" localSheetId="14">{"via1",#N/A,TRUE,"general";"via2",#N/A,TRUE,"general";"via3",#N/A,TRUE,"general"}</definedName>
    <definedName name="saa" localSheetId="19">{"via1",#N/A,TRUE,"general";"via2",#N/A,TRUE,"general";"via3",#N/A,TRUE,"general"}</definedName>
    <definedName name="saa" localSheetId="20">{"via1",#N/A,TRUE,"general";"via2",#N/A,TRUE,"general";"via3",#N/A,TRUE,"general"}</definedName>
    <definedName name="saa" localSheetId="25">{"via1",#N/A,TRUE,"general";"via2",#N/A,TRUE,"general";"via3",#N/A,TRUE,"general"}</definedName>
    <definedName name="saa" localSheetId="33">{"via1",#N/A,TRUE,"general";"via2",#N/A,TRUE,"general";"via3",#N/A,TRUE,"general"}</definedName>
    <definedName name="saa" localSheetId="34">{"via1",#N/A,TRUE,"general";"via2",#N/A,TRUE,"general";"via3",#N/A,TRUE,"general"}</definedName>
    <definedName name="saa">{"via1",#N/A,TRUE,"general";"via2",#N/A,TRUE,"general";"via3",#N/A,TRUE,"general"}</definedName>
    <definedName name="sac">#REF!</definedName>
    <definedName name="sac1a">#REF!</definedName>
    <definedName name="saca">#REF!</definedName>
    <definedName name="SAD" localSheetId="14">{"via1",#N/A,TRUE,"general";"via2",#N/A,TRUE,"general";"via3",#N/A,TRUE,"general"}</definedName>
    <definedName name="SAD" localSheetId="19">{"via1",#N/A,TRUE,"general";"via2",#N/A,TRUE,"general";"via3",#N/A,TRUE,"general"}</definedName>
    <definedName name="SAD" localSheetId="20">{"via1",#N/A,TRUE,"general";"via2",#N/A,TRUE,"general";"via3",#N/A,TRUE,"general"}</definedName>
    <definedName name="SAD" localSheetId="25">{"via1",#N/A,TRUE,"general";"via2",#N/A,TRUE,"general";"via3",#N/A,TRUE,"general"}</definedName>
    <definedName name="SAD" localSheetId="33">{"via1",#N/A,TRUE,"general";"via2",#N/A,TRUE,"general";"via3",#N/A,TRUE,"general"}</definedName>
    <definedName name="SAD" localSheetId="34">{"via1",#N/A,TRUE,"general";"via2",#N/A,TRUE,"general";"via3",#N/A,TRUE,"general"}</definedName>
    <definedName name="SAD">{"via1",#N/A,TRUE,"general";"via2",#N/A,TRUE,"general";"via3",#N/A,TRUE,"general"}</definedName>
    <definedName name="SADASDFSDF">#REF!</definedName>
    <definedName name="SADF" localSheetId="14">{"via1",#N/A,TRUE,"general";"via2",#N/A,TRUE,"general";"via3",#N/A,TRUE,"general"}</definedName>
    <definedName name="SADF" localSheetId="19">{"via1",#N/A,TRUE,"general";"via2",#N/A,TRUE,"general";"via3",#N/A,TRUE,"general"}</definedName>
    <definedName name="SADF" localSheetId="20">{"via1",#N/A,TRUE,"general";"via2",#N/A,TRUE,"general";"via3",#N/A,TRUE,"general"}</definedName>
    <definedName name="SADF" localSheetId="25">{"via1",#N/A,TRUE,"general";"via2",#N/A,TRUE,"general";"via3",#N/A,TRUE,"general"}</definedName>
    <definedName name="SADF" localSheetId="33">{"via1",#N/A,TRUE,"general";"via2",#N/A,TRUE,"general";"via3",#N/A,TRUE,"general"}</definedName>
    <definedName name="SADF" localSheetId="34">{"via1",#N/A,TRUE,"general";"via2",#N/A,TRUE,"general";"via3",#N/A,TRUE,"general"}</definedName>
    <definedName name="SADF">{"via1",#N/A,TRUE,"general";"via2",#N/A,TRUE,"general";"via3",#N/A,TRUE,"general"}</definedName>
    <definedName name="sadff" localSheetId="14">{"TAB1",#N/A,TRUE,"GENERAL";"TAB2",#N/A,TRUE,"GENERAL";"TAB3",#N/A,TRUE,"GENERAL";"TAB4",#N/A,TRUE,"GENERAL";"TAB5",#N/A,TRUE,"GENERAL"}</definedName>
    <definedName name="sadff" localSheetId="19">{"TAB1",#N/A,TRUE,"GENERAL";"TAB2",#N/A,TRUE,"GENERAL";"TAB3",#N/A,TRUE,"GENERAL";"TAB4",#N/A,TRUE,"GENERAL";"TAB5",#N/A,TRUE,"GENERAL"}</definedName>
    <definedName name="sadff" localSheetId="20">{"TAB1",#N/A,TRUE,"GENERAL";"TAB2",#N/A,TRUE,"GENERAL";"TAB3",#N/A,TRUE,"GENERAL";"TAB4",#N/A,TRUE,"GENERAL";"TAB5",#N/A,TRUE,"GENERAL"}</definedName>
    <definedName name="sadff" localSheetId="25">{"TAB1",#N/A,TRUE,"GENERAL";"TAB2",#N/A,TRUE,"GENERAL";"TAB3",#N/A,TRUE,"GENERAL";"TAB4",#N/A,TRUE,"GENERAL";"TAB5",#N/A,TRUE,"GENERAL"}</definedName>
    <definedName name="sadff" localSheetId="33">{"TAB1",#N/A,TRUE,"GENERAL";"TAB2",#N/A,TRUE,"GENERAL";"TAB3",#N/A,TRUE,"GENERAL";"TAB4",#N/A,TRUE,"GENERAL";"TAB5",#N/A,TRUE,"GENERAL"}</definedName>
    <definedName name="sadff" localSheetId="34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name="sadfo" localSheetId="14">{"via1",#N/A,TRUE,"general";"via2",#N/A,TRUE,"general";"via3",#N/A,TRUE,"general"}</definedName>
    <definedName name="sadfo" localSheetId="19">{"via1",#N/A,TRUE,"general";"via2",#N/A,TRUE,"general";"via3",#N/A,TRUE,"general"}</definedName>
    <definedName name="sadfo" localSheetId="20">{"via1",#N/A,TRUE,"general";"via2",#N/A,TRUE,"general";"via3",#N/A,TRUE,"general"}</definedName>
    <definedName name="sadfo" localSheetId="25">{"via1",#N/A,TRUE,"general";"via2",#N/A,TRUE,"general";"via3",#N/A,TRUE,"general"}</definedName>
    <definedName name="sadfo" localSheetId="33">{"via1",#N/A,TRUE,"general";"via2",#N/A,TRUE,"general";"via3",#N/A,TRUE,"general"}</definedName>
    <definedName name="sadfo" localSheetId="34">{"via1",#N/A,TRUE,"general";"via2",#N/A,TRUE,"general";"via3",#N/A,TRUE,"general"}</definedName>
    <definedName name="sadfo">{"via1",#N/A,TRUE,"general";"via2",#N/A,TRUE,"general";"via3",#N/A,TRUE,"general"}</definedName>
    <definedName name="safdp" localSheetId="14">{"TAB1",#N/A,TRUE,"GENERAL";"TAB2",#N/A,TRUE,"GENERAL";"TAB3",#N/A,TRUE,"GENERAL";"TAB4",#N/A,TRUE,"GENERAL";"TAB5",#N/A,TRUE,"GENERAL"}</definedName>
    <definedName name="safdp" localSheetId="19">{"TAB1",#N/A,TRUE,"GENERAL";"TAB2",#N/A,TRUE,"GENERAL";"TAB3",#N/A,TRUE,"GENERAL";"TAB4",#N/A,TRUE,"GENERAL";"TAB5",#N/A,TRUE,"GENERAL"}</definedName>
    <definedName name="safdp" localSheetId="20">{"TAB1",#N/A,TRUE,"GENERAL";"TAB2",#N/A,TRUE,"GENERAL";"TAB3",#N/A,TRUE,"GENERAL";"TAB4",#N/A,TRUE,"GENERAL";"TAB5",#N/A,TRUE,"GENERAL"}</definedName>
    <definedName name="safdp" localSheetId="25">{"TAB1",#N/A,TRUE,"GENERAL";"TAB2",#N/A,TRUE,"GENERAL";"TAB3",#N/A,TRUE,"GENERAL";"TAB4",#N/A,TRUE,"GENERAL";"TAB5",#N/A,TRUE,"GENERAL"}</definedName>
    <definedName name="safdp" localSheetId="33">{"TAB1",#N/A,TRUE,"GENERAL";"TAB2",#N/A,TRUE,"GENERAL";"TAB3",#N/A,TRUE,"GENERAL";"TAB4",#N/A,TRUE,"GENERAL";"TAB5",#N/A,TRUE,"GENERAL"}</definedName>
    <definedName name="safdp" localSheetId="34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#REF!</definedName>
    <definedName name="SalConv">#REF!</definedName>
    <definedName name="Saldo_Capital">#REF!</definedName>
    <definedName name="SALID1">#REF!</definedName>
    <definedName name="SalMinimo">#REF!</definedName>
    <definedName name="SAMO">#REF!</definedName>
    <definedName name="SANIB">#REF!</definedName>
    <definedName name="SANIBLA">#REF!</definedName>
    <definedName name="sanitario">#REF!</definedName>
    <definedName name="sanitarios">#REF!</definedName>
    <definedName name="SANITNOVATOT">#REF!</definedName>
    <definedName name="SANTA_M">#REF!</definedName>
    <definedName name="sasa">#REF!</definedName>
    <definedName name="SASASASASAQWQ">#REF!</definedName>
    <definedName name="Sb">#REF!</definedName>
    <definedName name="sbe">#REF!</definedName>
    <definedName name="Sbf">#REF!</definedName>
    <definedName name="sbgfbgdr" localSheetId="14">{"via1",#N/A,TRUE,"general";"via2",#N/A,TRUE,"general";"via3",#N/A,TRUE,"general"}</definedName>
    <definedName name="sbgfbgdr" localSheetId="19">{"via1",#N/A,TRUE,"general";"via2",#N/A,TRUE,"general";"via3",#N/A,TRUE,"general"}</definedName>
    <definedName name="sbgfbgdr" localSheetId="20">{"via1",#N/A,TRUE,"general";"via2",#N/A,TRUE,"general";"via3",#N/A,TRUE,"general"}</definedName>
    <definedName name="sbgfbgdr" localSheetId="25">{"via1",#N/A,TRUE,"general";"via2",#N/A,TRUE,"general";"via3",#N/A,TRUE,"general"}</definedName>
    <definedName name="sbgfbgdr" localSheetId="33">{"via1",#N/A,TRUE,"general";"via2",#N/A,TRUE,"general";"via3",#N/A,TRUE,"general"}</definedName>
    <definedName name="sbgfbgdr" localSheetId="34">{"via1",#N/A,TRUE,"general";"via2",#N/A,TRUE,"general";"via3",#N/A,TRUE,"general"}</definedName>
    <definedName name="sbgfbgdr">{"via1",#N/A,TRUE,"general";"via2",#N/A,TRUE,"general";"via3",#N/A,TRUE,"general"}</definedName>
    <definedName name="SBS">#REF!</definedName>
    <definedName name="SbtPpto" localSheetId="14">#REF!</definedName>
    <definedName name="SbtPpto" localSheetId="19">#REF!</definedName>
    <definedName name="SbtPpto" localSheetId="20">#REF!</definedName>
    <definedName name="SbtPpto" localSheetId="25">#REF!</definedName>
    <definedName name="SbtPpto" localSheetId="33">#REF!</definedName>
    <definedName name="SbtPpto" localSheetId="34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>#REF!</definedName>
    <definedName name="sdaf" localSheetId="14">{"via1",#N/A,TRUE,"general";"via2",#N/A,TRUE,"general";"via3",#N/A,TRUE,"general"}</definedName>
    <definedName name="sdaf" localSheetId="19">{"via1",#N/A,TRUE,"general";"via2",#N/A,TRUE,"general";"via3",#N/A,TRUE,"general"}</definedName>
    <definedName name="sdaf" localSheetId="20">{"via1",#N/A,TRUE,"general";"via2",#N/A,TRUE,"general";"via3",#N/A,TRUE,"general"}</definedName>
    <definedName name="sdaf" localSheetId="25">{"via1",#N/A,TRUE,"general";"via2",#N/A,TRUE,"general";"via3",#N/A,TRUE,"general"}</definedName>
    <definedName name="sdaf" localSheetId="33">{"via1",#N/A,TRUE,"general";"via2",#N/A,TRUE,"general";"via3",#N/A,TRUE,"general"}</definedName>
    <definedName name="sdaf" localSheetId="34">{"via1",#N/A,TRUE,"general";"via2",#N/A,TRUE,"general";"via3",#N/A,TRUE,"general"}</definedName>
    <definedName name="sdaf">{"via1",#N/A,TRUE,"general";"via2",#N/A,TRUE,"general";"via3",#N/A,TRUE,"general"}</definedName>
    <definedName name="sdas" localSheetId="14">{"via1",#N/A,TRUE,"general";"via2",#N/A,TRUE,"general";"via3",#N/A,TRUE,"general"}</definedName>
    <definedName name="sdas" localSheetId="19">{"via1",#N/A,TRUE,"general";"via2",#N/A,TRUE,"general";"via3",#N/A,TRUE,"general"}</definedName>
    <definedName name="sdas" localSheetId="20">{"via1",#N/A,TRUE,"general";"via2",#N/A,TRUE,"general";"via3",#N/A,TRUE,"general"}</definedName>
    <definedName name="sdas" localSheetId="25">{"via1",#N/A,TRUE,"general";"via2",#N/A,TRUE,"general";"via3",#N/A,TRUE,"general"}</definedName>
    <definedName name="sdas" localSheetId="33">{"via1",#N/A,TRUE,"general";"via2",#N/A,TRUE,"general";"via3",#N/A,TRUE,"general"}</definedName>
    <definedName name="sdas" localSheetId="34">{"via1",#N/A,TRUE,"general";"via2",#N/A,TRUE,"general";"via3",#N/A,TRUE,"general"}</definedName>
    <definedName name="sdas">{"via1",#N/A,TRUE,"general";"via2",#N/A,TRUE,"general";"via3",#N/A,TRUE,"general"}</definedName>
    <definedName name="sdasdf" localSheetId="14">{"via1",#N/A,TRUE,"general";"via2",#N/A,TRUE,"general";"via3",#N/A,TRUE,"general"}</definedName>
    <definedName name="sdasdf" localSheetId="19">{"via1",#N/A,TRUE,"general";"via2",#N/A,TRUE,"general";"via3",#N/A,TRUE,"general"}</definedName>
    <definedName name="sdasdf" localSheetId="20">{"via1",#N/A,TRUE,"general";"via2",#N/A,TRUE,"general";"via3",#N/A,TRUE,"general"}</definedName>
    <definedName name="sdasdf" localSheetId="25">{"via1",#N/A,TRUE,"general";"via2",#N/A,TRUE,"general";"via3",#N/A,TRUE,"general"}</definedName>
    <definedName name="sdasdf" localSheetId="33">{"via1",#N/A,TRUE,"general";"via2",#N/A,TRUE,"general";"via3",#N/A,TRUE,"general"}</definedName>
    <definedName name="sdasdf" localSheetId="34">{"via1",#N/A,TRUE,"general";"via2",#N/A,TRUE,"general";"via3",#N/A,TRUE,"general"}</definedName>
    <definedName name="sdasdf">{"via1",#N/A,TRUE,"general";"via2",#N/A,TRUE,"general";"via3",#N/A,TRUE,"general"}</definedName>
    <definedName name="SDCDSCT" localSheetId="14">{"TAB1",#N/A,TRUE,"GENERAL";"TAB2",#N/A,TRUE,"GENERAL";"TAB3",#N/A,TRUE,"GENERAL";"TAB4",#N/A,TRUE,"GENERAL";"TAB5",#N/A,TRUE,"GENERAL"}</definedName>
    <definedName name="SDCDSCT" localSheetId="19">{"TAB1",#N/A,TRUE,"GENERAL";"TAB2",#N/A,TRUE,"GENERAL";"TAB3",#N/A,TRUE,"GENERAL";"TAB4",#N/A,TRUE,"GENERAL";"TAB5",#N/A,TRUE,"GENERAL"}</definedName>
    <definedName name="SDCDSCT" localSheetId="20">{"TAB1",#N/A,TRUE,"GENERAL";"TAB2",#N/A,TRUE,"GENERAL";"TAB3",#N/A,TRUE,"GENERAL";"TAB4",#N/A,TRUE,"GENERAL";"TAB5",#N/A,TRUE,"GENERAL"}</definedName>
    <definedName name="SDCDSCT" localSheetId="25">{"TAB1",#N/A,TRUE,"GENERAL";"TAB2",#N/A,TRUE,"GENERAL";"TAB3",#N/A,TRUE,"GENERAL";"TAB4",#N/A,TRUE,"GENERAL";"TAB5",#N/A,TRUE,"GENERAL"}</definedName>
    <definedName name="SDCDSCT" localSheetId="33">{"TAB1",#N/A,TRUE,"GENERAL";"TAB2",#N/A,TRUE,"GENERAL";"TAB3",#N/A,TRUE,"GENERAL";"TAB4",#N/A,TRUE,"GENERAL";"TAB5",#N/A,TRUE,"GENERAL"}</definedName>
    <definedName name="SDCDSCT" localSheetId="34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name="SDD">#REF!</definedName>
    <definedName name="SDDFDC">#REF!</definedName>
    <definedName name="SDDSAFF" localSheetId="14" hidden="1">{#N/A,#N/A,TRUE,"1842CWN0"}</definedName>
    <definedName name="SDDSAFF" localSheetId="19" hidden="1">{#N/A,#N/A,TRUE,"1842CWN0"}</definedName>
    <definedName name="SDDSAFF" localSheetId="20" hidden="1">{#N/A,#N/A,TRUE,"1842CWN0"}</definedName>
    <definedName name="SDDSAFF" localSheetId="25" hidden="1">{#N/A,#N/A,TRUE,"1842CWN0"}</definedName>
    <definedName name="SDDSAFF" localSheetId="33" hidden="1">{#N/A,#N/A,TRUE,"1842CWN0"}</definedName>
    <definedName name="SDDSAFF" localSheetId="34" hidden="1">{#N/A,#N/A,TRUE,"1842CWN0"}</definedName>
    <definedName name="SDDSAFF" hidden="1">{#N/A,#N/A,TRUE,"1842CWN0"}</definedName>
    <definedName name="SDE">#REF!</definedName>
    <definedName name="sdf">#REF!</definedName>
    <definedName name="SDFCE" localSheetId="14">{"TAB1",#N/A,TRUE,"GENERAL";"TAB2",#N/A,TRUE,"GENERAL";"TAB3",#N/A,TRUE,"GENERAL";"TAB4",#N/A,TRUE,"GENERAL";"TAB5",#N/A,TRUE,"GENERAL"}</definedName>
    <definedName name="SDFCE" localSheetId="19">{"TAB1",#N/A,TRUE,"GENERAL";"TAB2",#N/A,TRUE,"GENERAL";"TAB3",#N/A,TRUE,"GENERAL";"TAB4",#N/A,TRUE,"GENERAL";"TAB5",#N/A,TRUE,"GENERAL"}</definedName>
    <definedName name="SDFCE" localSheetId="20">{"TAB1",#N/A,TRUE,"GENERAL";"TAB2",#N/A,TRUE,"GENERAL";"TAB3",#N/A,TRUE,"GENERAL";"TAB4",#N/A,TRUE,"GENERAL";"TAB5",#N/A,TRUE,"GENERAL"}</definedName>
    <definedName name="SDFCE" localSheetId="25">{"TAB1",#N/A,TRUE,"GENERAL";"TAB2",#N/A,TRUE,"GENERAL";"TAB3",#N/A,TRUE,"GENERAL";"TAB4",#N/A,TRUE,"GENERAL";"TAB5",#N/A,TRUE,"GENERAL"}</definedName>
    <definedName name="SDFCE" localSheetId="33">{"TAB1",#N/A,TRUE,"GENERAL";"TAB2",#N/A,TRUE,"GENERAL";"TAB3",#N/A,TRUE,"GENERAL";"TAB4",#N/A,TRUE,"GENERAL";"TAB5",#N/A,TRUE,"GENERAL"}</definedName>
    <definedName name="SDFCE" localSheetId="34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name="sdfd" localSheetId="14">{"via1",#N/A,TRUE,"general";"via2",#N/A,TRUE,"general";"via3",#N/A,TRUE,"general"}</definedName>
    <definedName name="sdfd" localSheetId="19">{"via1",#N/A,TRUE,"general";"via2",#N/A,TRUE,"general";"via3",#N/A,TRUE,"general"}</definedName>
    <definedName name="sdfd" localSheetId="20">{"via1",#N/A,TRUE,"general";"via2",#N/A,TRUE,"general";"via3",#N/A,TRUE,"general"}</definedName>
    <definedName name="sdfd" localSheetId="25">{"via1",#N/A,TRUE,"general";"via2",#N/A,TRUE,"general";"via3",#N/A,TRUE,"general"}</definedName>
    <definedName name="sdfd" localSheetId="33">{"via1",#N/A,TRUE,"general";"via2",#N/A,TRUE,"general";"via3",#N/A,TRUE,"general"}</definedName>
    <definedName name="sdfd" localSheetId="34">{"via1",#N/A,TRUE,"general";"via2",#N/A,TRUE,"general";"via3",#N/A,TRUE,"general"}</definedName>
    <definedName name="sdfd">{"via1",#N/A,TRUE,"general";"via2",#N/A,TRUE,"general";"via3",#N/A,TRUE,"general"}</definedName>
    <definedName name="SDFDG" localSheetId="14" hidden="1">{#N/A,#N/A,TRUE,"1842CWN0"}</definedName>
    <definedName name="SDFDG" localSheetId="19" hidden="1">{#N/A,#N/A,TRUE,"1842CWN0"}</definedName>
    <definedName name="SDFDG" localSheetId="20" hidden="1">{#N/A,#N/A,TRUE,"1842CWN0"}</definedName>
    <definedName name="SDFDG" localSheetId="25" hidden="1">{#N/A,#N/A,TRUE,"1842CWN0"}</definedName>
    <definedName name="SDFDG" localSheetId="33" hidden="1">{#N/A,#N/A,TRUE,"1842CWN0"}</definedName>
    <definedName name="SDFDG" localSheetId="34" hidden="1">{#N/A,#N/A,TRUE,"1842CWN0"}</definedName>
    <definedName name="SDFDG" hidden="1">{#N/A,#N/A,TRUE,"1842CWN0"}</definedName>
    <definedName name="sdfds" localSheetId="14">{"via1",#N/A,TRUE,"general";"via2",#N/A,TRUE,"general";"via3",#N/A,TRUE,"general"}</definedName>
    <definedName name="sdfds" localSheetId="19">{"via1",#N/A,TRUE,"general";"via2",#N/A,TRUE,"general";"via3",#N/A,TRUE,"general"}</definedName>
    <definedName name="sdfds" localSheetId="20">{"via1",#N/A,TRUE,"general";"via2",#N/A,TRUE,"general";"via3",#N/A,TRUE,"general"}</definedName>
    <definedName name="sdfds" localSheetId="25">{"via1",#N/A,TRUE,"general";"via2",#N/A,TRUE,"general";"via3",#N/A,TRUE,"general"}</definedName>
    <definedName name="sdfds" localSheetId="33">{"via1",#N/A,TRUE,"general";"via2",#N/A,TRUE,"general";"via3",#N/A,TRUE,"general"}</definedName>
    <definedName name="sdfds" localSheetId="34">{"via1",#N/A,TRUE,"general";"via2",#N/A,TRUE,"general";"via3",#N/A,TRUE,"general"}</definedName>
    <definedName name="sdfds">{"via1",#N/A,TRUE,"general";"via2",#N/A,TRUE,"general";"via3",#N/A,TRUE,"general"}</definedName>
    <definedName name="SDFDSO" localSheetId="14">{"via1",#N/A,TRUE,"general";"via2",#N/A,TRUE,"general";"via3",#N/A,TRUE,"general"}</definedName>
    <definedName name="SDFDSO" localSheetId="19">{"via1",#N/A,TRUE,"general";"via2",#N/A,TRUE,"general";"via3",#N/A,TRUE,"general"}</definedName>
    <definedName name="SDFDSO" localSheetId="20">{"via1",#N/A,TRUE,"general";"via2",#N/A,TRUE,"general";"via3",#N/A,TRUE,"general"}</definedName>
    <definedName name="SDFDSO" localSheetId="25">{"via1",#N/A,TRUE,"general";"via2",#N/A,TRUE,"general";"via3",#N/A,TRUE,"general"}</definedName>
    <definedName name="SDFDSO" localSheetId="33">{"via1",#N/A,TRUE,"general";"via2",#N/A,TRUE,"general";"via3",#N/A,TRUE,"general"}</definedName>
    <definedName name="SDFDSO" localSheetId="34">{"via1",#N/A,TRUE,"general";"via2",#N/A,TRUE,"general";"via3",#N/A,TRUE,"general"}</definedName>
    <definedName name="SDFDSO">{"via1",#N/A,TRUE,"general";"via2",#N/A,TRUE,"general";"via3",#N/A,TRUE,"general"}</definedName>
    <definedName name="sdfdstp" localSheetId="14">{"TAB1",#N/A,TRUE,"GENERAL";"TAB2",#N/A,TRUE,"GENERAL";"TAB3",#N/A,TRUE,"GENERAL";"TAB4",#N/A,TRUE,"GENERAL";"TAB5",#N/A,TRUE,"GENERAL"}</definedName>
    <definedName name="sdfdstp" localSheetId="19">{"TAB1",#N/A,TRUE,"GENERAL";"TAB2",#N/A,TRUE,"GENERAL";"TAB3",#N/A,TRUE,"GENERAL";"TAB4",#N/A,TRUE,"GENERAL";"TAB5",#N/A,TRUE,"GENERAL"}</definedName>
    <definedName name="sdfdstp" localSheetId="20">{"TAB1",#N/A,TRUE,"GENERAL";"TAB2",#N/A,TRUE,"GENERAL";"TAB3",#N/A,TRUE,"GENERAL";"TAB4",#N/A,TRUE,"GENERAL";"TAB5",#N/A,TRUE,"GENERAL"}</definedName>
    <definedName name="sdfdstp" localSheetId="25">{"TAB1",#N/A,TRUE,"GENERAL";"TAB2",#N/A,TRUE,"GENERAL";"TAB3",#N/A,TRUE,"GENERAL";"TAB4",#N/A,TRUE,"GENERAL";"TAB5",#N/A,TRUE,"GENERAL"}</definedName>
    <definedName name="sdfdstp" localSheetId="33">{"TAB1",#N/A,TRUE,"GENERAL";"TAB2",#N/A,TRUE,"GENERAL";"TAB3",#N/A,TRUE,"GENERAL";"TAB4",#N/A,TRUE,"GENERAL";"TAB5",#N/A,TRUE,"GENERAL"}</definedName>
    <definedName name="sdfdstp" localSheetId="34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name="sdfdxf">#REF!</definedName>
    <definedName name="SDFEO" localSheetId="14">{"via1",#N/A,TRUE,"general";"via2",#N/A,TRUE,"general";"via3",#N/A,TRUE,"general"}</definedName>
    <definedName name="SDFEO" localSheetId="19">{"via1",#N/A,TRUE,"general";"via2",#N/A,TRUE,"general";"via3",#N/A,TRUE,"general"}</definedName>
    <definedName name="SDFEO" localSheetId="20">{"via1",#N/A,TRUE,"general";"via2",#N/A,TRUE,"general";"via3",#N/A,TRUE,"general"}</definedName>
    <definedName name="SDFEO" localSheetId="25">{"via1",#N/A,TRUE,"general";"via2",#N/A,TRUE,"general";"via3",#N/A,TRUE,"general"}</definedName>
    <definedName name="SDFEO" localSheetId="33">{"via1",#N/A,TRUE,"general";"via2",#N/A,TRUE,"general";"via3",#N/A,TRUE,"general"}</definedName>
    <definedName name="SDFEO" localSheetId="34">{"via1",#N/A,TRUE,"general";"via2",#N/A,TRUE,"general";"via3",#N/A,TRUE,"general"}</definedName>
    <definedName name="SDFEO">{"via1",#N/A,TRUE,"general";"via2",#N/A,TRUE,"general";"via3",#N/A,TRUE,"general"}</definedName>
    <definedName name="sdfg" localSheetId="14">{"TAB1",#N/A,TRUE,"GENERAL";"TAB2",#N/A,TRUE,"GENERAL";"TAB3",#N/A,TRUE,"GENERAL";"TAB4",#N/A,TRUE,"GENERAL";"TAB5",#N/A,TRUE,"GENERAL"}</definedName>
    <definedName name="sdfg" localSheetId="19">{"TAB1",#N/A,TRUE,"GENERAL";"TAB2",#N/A,TRUE,"GENERAL";"TAB3",#N/A,TRUE,"GENERAL";"TAB4",#N/A,TRUE,"GENERAL";"TAB5",#N/A,TRUE,"GENERAL"}</definedName>
    <definedName name="sdfg" localSheetId="20">{"TAB1",#N/A,TRUE,"GENERAL";"TAB2",#N/A,TRUE,"GENERAL";"TAB3",#N/A,TRUE,"GENERAL";"TAB4",#N/A,TRUE,"GENERAL";"TAB5",#N/A,TRUE,"GENERAL"}</definedName>
    <definedName name="sdfg" localSheetId="25">{"TAB1",#N/A,TRUE,"GENERAL";"TAB2",#N/A,TRUE,"GENERAL";"TAB3",#N/A,TRUE,"GENERAL";"TAB4",#N/A,TRUE,"GENERAL";"TAB5",#N/A,TRUE,"GENERAL"}</definedName>
    <definedName name="sdfg" localSheetId="33">{"TAB1",#N/A,TRUE,"GENERAL";"TAB2",#N/A,TRUE,"GENERAL";"TAB3",#N/A,TRUE,"GENERAL";"TAB4",#N/A,TRUE,"GENERAL";"TAB5",#N/A,TRUE,"GENERAL"}</definedName>
    <definedName name="sdfg" localSheetId="34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name="SDFGADRGHADFHDFGH">#REF!</definedName>
    <definedName name="sdfgdsfk" localSheetId="14">{"via1",#N/A,TRUE,"general";"via2",#N/A,TRUE,"general";"via3",#N/A,TRUE,"general"}</definedName>
    <definedName name="sdfgdsfk" localSheetId="19">{"via1",#N/A,TRUE,"general";"via2",#N/A,TRUE,"general";"via3",#N/A,TRUE,"general"}</definedName>
    <definedName name="sdfgdsfk" localSheetId="20">{"via1",#N/A,TRUE,"general";"via2",#N/A,TRUE,"general";"via3",#N/A,TRUE,"general"}</definedName>
    <definedName name="sdfgdsfk" localSheetId="25">{"via1",#N/A,TRUE,"general";"via2",#N/A,TRUE,"general";"via3",#N/A,TRUE,"general"}</definedName>
    <definedName name="sdfgdsfk" localSheetId="33">{"via1",#N/A,TRUE,"general";"via2",#N/A,TRUE,"general";"via3",#N/A,TRUE,"general"}</definedName>
    <definedName name="sdfgdsfk" localSheetId="34">{"via1",#N/A,TRUE,"general";"via2",#N/A,TRUE,"general";"via3",#N/A,TRUE,"general"}</definedName>
    <definedName name="sdfgdsfk">{"via1",#N/A,TRUE,"general";"via2",#N/A,TRUE,"general";"via3",#N/A,TRUE,"general"}</definedName>
    <definedName name="sdfgsg" localSheetId="14">{"via1",#N/A,TRUE,"general";"via2",#N/A,TRUE,"general";"via3",#N/A,TRUE,"general"}</definedName>
    <definedName name="sdfgsg" localSheetId="19">{"via1",#N/A,TRUE,"general";"via2",#N/A,TRUE,"general";"via3",#N/A,TRUE,"general"}</definedName>
    <definedName name="sdfgsg" localSheetId="20">{"via1",#N/A,TRUE,"general";"via2",#N/A,TRUE,"general";"via3",#N/A,TRUE,"general"}</definedName>
    <definedName name="sdfgsg" localSheetId="25">{"via1",#N/A,TRUE,"general";"via2",#N/A,TRUE,"general";"via3",#N/A,TRUE,"general"}</definedName>
    <definedName name="sdfgsg" localSheetId="33">{"via1",#N/A,TRUE,"general";"via2",#N/A,TRUE,"general";"via3",#N/A,TRUE,"general"}</definedName>
    <definedName name="sdfgsg" localSheetId="34">{"via1",#N/A,TRUE,"general";"via2",#N/A,TRUE,"general";"via3",#N/A,TRUE,"general"}</definedName>
    <definedName name="sdfgsg">{"via1",#N/A,TRUE,"general";"via2",#N/A,TRUE,"general";"via3",#N/A,TRUE,"general"}</definedName>
    <definedName name="SDFGWERGTWER">#REF!</definedName>
    <definedName name="SDFLJK" localSheetId="14">{"TAB1",#N/A,TRUE,"GENERAL";"TAB2",#N/A,TRUE,"GENERAL";"TAB3",#N/A,TRUE,"GENERAL";"TAB4",#N/A,TRUE,"GENERAL";"TAB5",#N/A,TRUE,"GENERAL"}</definedName>
    <definedName name="SDFLJK" localSheetId="19">{"TAB1",#N/A,TRUE,"GENERAL";"TAB2",#N/A,TRUE,"GENERAL";"TAB3",#N/A,TRUE,"GENERAL";"TAB4",#N/A,TRUE,"GENERAL";"TAB5",#N/A,TRUE,"GENERAL"}</definedName>
    <definedName name="SDFLJK" localSheetId="20">{"TAB1",#N/A,TRUE,"GENERAL";"TAB2",#N/A,TRUE,"GENERAL";"TAB3",#N/A,TRUE,"GENERAL";"TAB4",#N/A,TRUE,"GENERAL";"TAB5",#N/A,TRUE,"GENERAL"}</definedName>
    <definedName name="SDFLJK" localSheetId="25">{"TAB1",#N/A,TRUE,"GENERAL";"TAB2",#N/A,TRUE,"GENERAL";"TAB3",#N/A,TRUE,"GENERAL";"TAB4",#N/A,TRUE,"GENERAL";"TAB5",#N/A,TRUE,"GENERAL"}</definedName>
    <definedName name="SDFLJK" localSheetId="33">{"TAB1",#N/A,TRUE,"GENERAL";"TAB2",#N/A,TRUE,"GENERAL";"TAB3",#N/A,TRUE,"GENERAL";"TAB4",#N/A,TRUE,"GENERAL";"TAB5",#N/A,TRUE,"GENERAL"}</definedName>
    <definedName name="SDFLJK" localSheetId="34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name="sdfsd">#REF!</definedName>
    <definedName name="sdfsd4" localSheetId="14">{"via1",#N/A,TRUE,"general";"via2",#N/A,TRUE,"general";"via3",#N/A,TRUE,"general"}</definedName>
    <definedName name="sdfsd4" localSheetId="19">{"via1",#N/A,TRUE,"general";"via2",#N/A,TRUE,"general";"via3",#N/A,TRUE,"general"}</definedName>
    <definedName name="sdfsd4" localSheetId="20">{"via1",#N/A,TRUE,"general";"via2",#N/A,TRUE,"general";"via3",#N/A,TRUE,"general"}</definedName>
    <definedName name="sdfsd4" localSheetId="25">{"via1",#N/A,TRUE,"general";"via2",#N/A,TRUE,"general";"via3",#N/A,TRUE,"general"}</definedName>
    <definedName name="sdfsd4" localSheetId="33">{"via1",#N/A,TRUE,"general";"via2",#N/A,TRUE,"general";"via3",#N/A,TRUE,"general"}</definedName>
    <definedName name="sdfsd4" localSheetId="34">{"via1",#N/A,TRUE,"general";"via2",#N/A,TRUE,"general";"via3",#N/A,TRUE,"general"}</definedName>
    <definedName name="sdfsd4">{"via1",#N/A,TRUE,"general";"via2",#N/A,TRUE,"general";"via3",#N/A,TRUE,"general"}</definedName>
    <definedName name="SDFSDF" localSheetId="14">{"TAB1",#N/A,TRUE,"GENERAL";"TAB2",#N/A,TRUE,"GENERAL";"TAB3",#N/A,TRUE,"GENERAL";"TAB4",#N/A,TRUE,"GENERAL";"TAB5",#N/A,TRUE,"GENERAL"}</definedName>
    <definedName name="SDFSDF" localSheetId="19">{"TAB1",#N/A,TRUE,"GENERAL";"TAB2",#N/A,TRUE,"GENERAL";"TAB3",#N/A,TRUE,"GENERAL";"TAB4",#N/A,TRUE,"GENERAL";"TAB5",#N/A,TRUE,"GENERAL"}</definedName>
    <definedName name="SDFSDF" localSheetId="20">{"TAB1",#N/A,TRUE,"GENERAL";"TAB2",#N/A,TRUE,"GENERAL";"TAB3",#N/A,TRUE,"GENERAL";"TAB4",#N/A,TRUE,"GENERAL";"TAB5",#N/A,TRUE,"GENERAL"}</definedName>
    <definedName name="SDFSDF" localSheetId="25">{"TAB1",#N/A,TRUE,"GENERAL";"TAB2",#N/A,TRUE,"GENERAL";"TAB3",#N/A,TRUE,"GENERAL";"TAB4",#N/A,TRUE,"GENERAL";"TAB5",#N/A,TRUE,"GENERAL"}</definedName>
    <definedName name="SDFSDF" localSheetId="33">{"TAB1",#N/A,TRUE,"GENERAL";"TAB2",#N/A,TRUE,"GENERAL";"TAB3",#N/A,TRUE,"GENERAL";"TAB4",#N/A,TRUE,"GENERAL";"TAB5",#N/A,TRUE,"GENERAL"}</definedName>
    <definedName name="SDFSDF" localSheetId="34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name="sdfsdfb" localSheetId="14">{"via1",#N/A,TRUE,"general";"via2",#N/A,TRUE,"general";"via3",#N/A,TRUE,"general"}</definedName>
    <definedName name="sdfsdfb" localSheetId="19">{"via1",#N/A,TRUE,"general";"via2",#N/A,TRUE,"general";"via3",#N/A,TRUE,"general"}</definedName>
    <definedName name="sdfsdfb" localSheetId="20">{"via1",#N/A,TRUE,"general";"via2",#N/A,TRUE,"general";"via3",#N/A,TRUE,"general"}</definedName>
    <definedName name="sdfsdfb" localSheetId="25">{"via1",#N/A,TRUE,"general";"via2",#N/A,TRUE,"general";"via3",#N/A,TRUE,"general"}</definedName>
    <definedName name="sdfsdfb" localSheetId="33">{"via1",#N/A,TRUE,"general";"via2",#N/A,TRUE,"general";"via3",#N/A,TRUE,"general"}</definedName>
    <definedName name="sdfsdfb" localSheetId="34">{"via1",#N/A,TRUE,"general";"via2",#N/A,TRUE,"general";"via3",#N/A,TRUE,"general"}</definedName>
    <definedName name="sdfsdfb">{"via1",#N/A,TRUE,"general";"via2",#N/A,TRUE,"general";"via3",#N/A,TRUE,"general"}</definedName>
    <definedName name="sdfsdgg" localSheetId="14" hidden="1">{#N/A,#N/A,TRUE,"INGENIERIA";#N/A,#N/A,TRUE,"COMPRAS";#N/A,#N/A,TRUE,"DIRECCION";#N/A,#N/A,TRUE,"RESUMEN"}</definedName>
    <definedName name="sdfsdgg" localSheetId="19" hidden="1">{#N/A,#N/A,TRUE,"INGENIERIA";#N/A,#N/A,TRUE,"COMPRAS";#N/A,#N/A,TRUE,"DIRECCION";#N/A,#N/A,TRUE,"RESUMEN"}</definedName>
    <definedName name="sdfsdgg" localSheetId="20" hidden="1">{#N/A,#N/A,TRUE,"INGENIERIA";#N/A,#N/A,TRUE,"COMPRAS";#N/A,#N/A,TRUE,"DIRECCION";#N/A,#N/A,TRUE,"RESUMEN"}</definedName>
    <definedName name="sdfsdgg" localSheetId="25" hidden="1">{#N/A,#N/A,TRUE,"INGENIERIA";#N/A,#N/A,TRUE,"COMPRAS";#N/A,#N/A,TRUE,"DIRECCION";#N/A,#N/A,TRUE,"RESUMEN"}</definedName>
    <definedName name="sdfsdgg" localSheetId="33" hidden="1">{#N/A,#N/A,TRUE,"INGENIERIA";#N/A,#N/A,TRUE,"COMPRAS";#N/A,#N/A,TRUE,"DIRECCION";#N/A,#N/A,TRUE,"RESUMEN"}</definedName>
    <definedName name="sdfsdgg" localSheetId="34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4">{"TAB1",#N/A,TRUE,"GENERAL";"TAB2",#N/A,TRUE,"GENERAL";"TAB3",#N/A,TRUE,"GENERAL";"TAB4",#N/A,TRUE,"GENERAL";"TAB5",#N/A,TRUE,"GENERAL"}</definedName>
    <definedName name="SDFSF" localSheetId="19">{"TAB1",#N/A,TRUE,"GENERAL";"TAB2",#N/A,TRUE,"GENERAL";"TAB3",#N/A,TRUE,"GENERAL";"TAB4",#N/A,TRUE,"GENERAL";"TAB5",#N/A,TRUE,"GENERAL"}</definedName>
    <definedName name="SDFSF" localSheetId="20">{"TAB1",#N/A,TRUE,"GENERAL";"TAB2",#N/A,TRUE,"GENERAL";"TAB3",#N/A,TRUE,"GENERAL";"TAB4",#N/A,TRUE,"GENERAL";"TAB5",#N/A,TRUE,"GENERAL"}</definedName>
    <definedName name="SDFSF" localSheetId="25">{"TAB1",#N/A,TRUE,"GENERAL";"TAB2",#N/A,TRUE,"GENERAL";"TAB3",#N/A,TRUE,"GENERAL";"TAB4",#N/A,TRUE,"GENERAL";"TAB5",#N/A,TRUE,"GENERAL"}</definedName>
    <definedName name="SDFSF" localSheetId="33">{"TAB1",#N/A,TRUE,"GENERAL";"TAB2",#N/A,TRUE,"GENERAL";"TAB3",#N/A,TRUE,"GENERAL";"TAB4",#N/A,TRUE,"GENERAL";"TAB5",#N/A,TRUE,"GENERAL"}</definedName>
    <definedName name="SDFSF" localSheetId="34">{"TAB1",#N/A,TRUE,"GENERAL";"TAB2",#N/A,TRUE,"GENERAL";"TAB3",#N/A,TRUE,"GENERAL";"TAB4",#N/A,TRUE,"GENERAL";"TAB5",#N/A,TRUE,"GENERAL"}</definedName>
    <definedName name="SDFSF">{"TAB1",#N/A,TRUE,"GENERAL";"TAB2",#N/A,TRUE,"GENERAL";"TAB3",#N/A,TRUE,"GENERAL";"TAB4",#N/A,TRUE,"GENERAL";"TAB5",#N/A,TRUE,"GENERAL"}</definedName>
    <definedName name="sdfsv" localSheetId="14">{"TAB1",#N/A,TRUE,"GENERAL";"TAB2",#N/A,TRUE,"GENERAL";"TAB3",#N/A,TRUE,"GENERAL";"TAB4",#N/A,TRUE,"GENERAL";"TAB5",#N/A,TRUE,"GENERAL"}</definedName>
    <definedName name="sdfsv" localSheetId="19">{"TAB1",#N/A,TRUE,"GENERAL";"TAB2",#N/A,TRUE,"GENERAL";"TAB3",#N/A,TRUE,"GENERAL";"TAB4",#N/A,TRUE,"GENERAL";"TAB5",#N/A,TRUE,"GENERAL"}</definedName>
    <definedName name="sdfsv" localSheetId="20">{"TAB1",#N/A,TRUE,"GENERAL";"TAB2",#N/A,TRUE,"GENERAL";"TAB3",#N/A,TRUE,"GENERAL";"TAB4",#N/A,TRUE,"GENERAL";"TAB5",#N/A,TRUE,"GENERAL"}</definedName>
    <definedName name="sdfsv" localSheetId="25">{"TAB1",#N/A,TRUE,"GENERAL";"TAB2",#N/A,TRUE,"GENERAL";"TAB3",#N/A,TRUE,"GENERAL";"TAB4",#N/A,TRUE,"GENERAL";"TAB5",#N/A,TRUE,"GENERAL"}</definedName>
    <definedName name="sdfsv" localSheetId="33">{"TAB1",#N/A,TRUE,"GENERAL";"TAB2",#N/A,TRUE,"GENERAL";"TAB3",#N/A,TRUE,"GENERAL";"TAB4",#N/A,TRUE,"GENERAL";"TAB5",#N/A,TRUE,"GENERAL"}</definedName>
    <definedName name="sdfsv" localSheetId="34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 localSheetId="14">{"TAB1",#N/A,TRUE,"GENERAL";"TAB2",#N/A,TRUE,"GENERAL";"TAB3",#N/A,TRUE,"GENERAL";"TAB4",#N/A,TRUE,"GENERAL";"TAB5",#N/A,TRUE,"GENERAL"}</definedName>
    <definedName name="sdgfd" localSheetId="19">{"TAB1",#N/A,TRUE,"GENERAL";"TAB2",#N/A,TRUE,"GENERAL";"TAB3",#N/A,TRUE,"GENERAL";"TAB4",#N/A,TRUE,"GENERAL";"TAB5",#N/A,TRUE,"GENERAL"}</definedName>
    <definedName name="sdgfd" localSheetId="20">{"TAB1",#N/A,TRUE,"GENERAL";"TAB2",#N/A,TRUE,"GENERAL";"TAB3",#N/A,TRUE,"GENERAL";"TAB4",#N/A,TRUE,"GENERAL";"TAB5",#N/A,TRUE,"GENERAL"}</definedName>
    <definedName name="sdgfd" localSheetId="25">{"TAB1",#N/A,TRUE,"GENERAL";"TAB2",#N/A,TRUE,"GENERAL";"TAB3",#N/A,TRUE,"GENERAL";"TAB4",#N/A,TRUE,"GENERAL";"TAB5",#N/A,TRUE,"GENERAL"}</definedName>
    <definedName name="sdgfd" localSheetId="33">{"TAB1",#N/A,TRUE,"GENERAL";"TAB2",#N/A,TRUE,"GENERAL";"TAB3",#N/A,TRUE,"GENERAL";"TAB4",#N/A,TRUE,"GENERAL";"TAB5",#N/A,TRUE,"GENERAL"}</definedName>
    <definedName name="sdgfd" localSheetId="34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 localSheetId="14">{"via1",#N/A,TRUE,"general";"via2",#N/A,TRUE,"general";"via3",#N/A,TRUE,"general"}</definedName>
    <definedName name="sdgfgp" localSheetId="19">{"via1",#N/A,TRUE,"general";"via2",#N/A,TRUE,"general";"via3",#N/A,TRUE,"general"}</definedName>
    <definedName name="sdgfgp" localSheetId="20">{"via1",#N/A,TRUE,"general";"via2",#N/A,TRUE,"general";"via3",#N/A,TRUE,"general"}</definedName>
    <definedName name="sdgfgp" localSheetId="25">{"via1",#N/A,TRUE,"general";"via2",#N/A,TRUE,"general";"via3",#N/A,TRUE,"general"}</definedName>
    <definedName name="sdgfgp" localSheetId="33">{"via1",#N/A,TRUE,"general";"via2",#N/A,TRUE,"general";"via3",#N/A,TRUE,"general"}</definedName>
    <definedName name="sdgfgp" localSheetId="34">{"via1",#N/A,TRUE,"general";"via2",#N/A,TRUE,"general";"via3",#N/A,TRUE,"general"}</definedName>
    <definedName name="sdgfgp">{"via1",#N/A,TRUE,"general";"via2",#N/A,TRUE,"general";"via3",#N/A,TRUE,"general"}</definedName>
    <definedName name="sdgfiu" localSheetId="14">{"via1",#N/A,TRUE,"general";"via2",#N/A,TRUE,"general";"via3",#N/A,TRUE,"general"}</definedName>
    <definedName name="sdgfiu" localSheetId="19">{"via1",#N/A,TRUE,"general";"via2",#N/A,TRUE,"general";"via3",#N/A,TRUE,"general"}</definedName>
    <definedName name="sdgfiu" localSheetId="20">{"via1",#N/A,TRUE,"general";"via2",#N/A,TRUE,"general";"via3",#N/A,TRUE,"general"}</definedName>
    <definedName name="sdgfiu" localSheetId="25">{"via1",#N/A,TRUE,"general";"via2",#N/A,TRUE,"general";"via3",#N/A,TRUE,"general"}</definedName>
    <definedName name="sdgfiu" localSheetId="33">{"via1",#N/A,TRUE,"general";"via2",#N/A,TRUE,"general";"via3",#N/A,TRUE,"general"}</definedName>
    <definedName name="sdgfiu" localSheetId="34">{"via1",#N/A,TRUE,"general";"via2",#N/A,TRUE,"general";"via3",#N/A,TRUE,"general"}</definedName>
    <definedName name="sdgfiu">{"via1",#N/A,TRUE,"general";"via2",#N/A,TRUE,"general";"via3",#N/A,TRUE,"general"}</definedName>
    <definedName name="sdgsd" localSheetId="14">{"TAB1",#N/A,TRUE,"GENERAL";"TAB2",#N/A,TRUE,"GENERAL";"TAB3",#N/A,TRUE,"GENERAL";"TAB4",#N/A,TRUE,"GENERAL";"TAB5",#N/A,TRUE,"GENERAL"}</definedName>
    <definedName name="sdgsd" localSheetId="19">{"TAB1",#N/A,TRUE,"GENERAL";"TAB2",#N/A,TRUE,"GENERAL";"TAB3",#N/A,TRUE,"GENERAL";"TAB4",#N/A,TRUE,"GENERAL";"TAB5",#N/A,TRUE,"GENERAL"}</definedName>
    <definedName name="sdgsd" localSheetId="20">{"TAB1",#N/A,TRUE,"GENERAL";"TAB2",#N/A,TRUE,"GENERAL";"TAB3",#N/A,TRUE,"GENERAL";"TAB4",#N/A,TRUE,"GENERAL";"TAB5",#N/A,TRUE,"GENERAL"}</definedName>
    <definedName name="sdgsd" localSheetId="25">{"TAB1",#N/A,TRUE,"GENERAL";"TAB2",#N/A,TRUE,"GENERAL";"TAB3",#N/A,TRUE,"GENERAL";"TAB4",#N/A,TRUE,"GENERAL";"TAB5",#N/A,TRUE,"GENERAL"}</definedName>
    <definedName name="sdgsd" localSheetId="33">{"TAB1",#N/A,TRUE,"GENERAL";"TAB2",#N/A,TRUE,"GENERAL";"TAB3",#N/A,TRUE,"GENERAL";"TAB4",#N/A,TRUE,"GENERAL";"TAB5",#N/A,TRUE,"GENERAL"}</definedName>
    <definedName name="sdgsd" localSheetId="34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name="sdgsg" localSheetId="14">{"via1",#N/A,TRUE,"general";"via2",#N/A,TRUE,"general";"via3",#N/A,TRUE,"general"}</definedName>
    <definedName name="sdgsg" localSheetId="19">{"via1",#N/A,TRUE,"general";"via2",#N/A,TRUE,"general";"via3",#N/A,TRUE,"general"}</definedName>
    <definedName name="sdgsg" localSheetId="20">{"via1",#N/A,TRUE,"general";"via2",#N/A,TRUE,"general";"via3",#N/A,TRUE,"general"}</definedName>
    <definedName name="sdgsg" localSheetId="25">{"via1",#N/A,TRUE,"general";"via2",#N/A,TRUE,"general";"via3",#N/A,TRUE,"general"}</definedName>
    <definedName name="sdgsg" localSheetId="33">{"via1",#N/A,TRUE,"general";"via2",#N/A,TRUE,"general";"via3",#N/A,TRUE,"general"}</definedName>
    <definedName name="sdgsg" localSheetId="34">{"via1",#N/A,TRUE,"general";"via2",#N/A,TRUE,"general";"via3",#N/A,TRUE,"general"}</definedName>
    <definedName name="sdgsg">{"via1",#N/A,TRUE,"general";"via2",#N/A,TRUE,"general";"via3",#N/A,TRUE,"general"}</definedName>
    <definedName name="SDIKOM" localSheetId="14">{"TAB1",#N/A,TRUE,"GENERAL";"TAB2",#N/A,TRUE,"GENERAL";"TAB3",#N/A,TRUE,"GENERAL";"TAB4",#N/A,TRUE,"GENERAL";"TAB5",#N/A,TRUE,"GENERAL"}</definedName>
    <definedName name="SDIKOM" localSheetId="19">{"TAB1",#N/A,TRUE,"GENERAL";"TAB2",#N/A,TRUE,"GENERAL";"TAB3",#N/A,TRUE,"GENERAL";"TAB4",#N/A,TRUE,"GENERAL";"TAB5",#N/A,TRUE,"GENERAL"}</definedName>
    <definedName name="SDIKOM" localSheetId="20">{"TAB1",#N/A,TRUE,"GENERAL";"TAB2",#N/A,TRUE,"GENERAL";"TAB3",#N/A,TRUE,"GENERAL";"TAB4",#N/A,TRUE,"GENERAL";"TAB5",#N/A,TRUE,"GENERAL"}</definedName>
    <definedName name="SDIKOM" localSheetId="25">{"TAB1",#N/A,TRUE,"GENERAL";"TAB2",#N/A,TRUE,"GENERAL";"TAB3",#N/A,TRUE,"GENERAL";"TAB4",#N/A,TRUE,"GENERAL";"TAB5",#N/A,TRUE,"GENERAL"}</definedName>
    <definedName name="SDIKOM" localSheetId="33">{"TAB1",#N/A,TRUE,"GENERAL";"TAB2",#N/A,TRUE,"GENERAL";"TAB3",#N/A,TRUE,"GENERAL";"TAB4",#N/A,TRUE,"GENERAL";"TAB5",#N/A,TRUE,"GENERAL"}</definedName>
    <definedName name="SDIKOM" localSheetId="34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name="sdsd">#REF!</definedName>
    <definedName name="sdsdfh" localSheetId="14">{"via1",#N/A,TRUE,"general";"via2",#N/A,TRUE,"general";"via3",#N/A,TRUE,"general"}</definedName>
    <definedName name="sdsdfh" localSheetId="19">{"via1",#N/A,TRUE,"general";"via2",#N/A,TRUE,"general";"via3",#N/A,TRUE,"general"}</definedName>
    <definedName name="sdsdfh" localSheetId="20">{"via1",#N/A,TRUE,"general";"via2",#N/A,TRUE,"general";"via3",#N/A,TRUE,"general"}</definedName>
    <definedName name="sdsdfh" localSheetId="25">{"via1",#N/A,TRUE,"general";"via2",#N/A,TRUE,"general";"via3",#N/A,TRUE,"general"}</definedName>
    <definedName name="sdsdfh" localSheetId="33">{"via1",#N/A,TRUE,"general";"via2",#N/A,TRUE,"general";"via3",#N/A,TRUE,"general"}</definedName>
    <definedName name="sdsdfh" localSheetId="34">{"via1",#N/A,TRUE,"general";"via2",#N/A,TRUE,"general";"via3",#N/A,TRUE,"general"}</definedName>
    <definedName name="sdsdfh">{"via1",#N/A,TRUE,"general";"via2",#N/A,TRUE,"general";"via3",#N/A,TRUE,"general"}</definedName>
    <definedName name="sdsdfsdff" localSheetId="14" hidden="1">{#N/A,#N/A,TRUE,"1842CWN0"}</definedName>
    <definedName name="sdsdfsdff" localSheetId="19" hidden="1">{#N/A,#N/A,TRUE,"1842CWN0"}</definedName>
    <definedName name="sdsdfsdff" localSheetId="20" hidden="1">{#N/A,#N/A,TRUE,"1842CWN0"}</definedName>
    <definedName name="sdsdfsdff" localSheetId="25" hidden="1">{#N/A,#N/A,TRUE,"1842CWN0"}</definedName>
    <definedName name="sdsdfsdff" localSheetId="33" hidden="1">{#N/A,#N/A,TRUE,"1842CWN0"}</definedName>
    <definedName name="sdsdfsdff" localSheetId="34" hidden="1">{#N/A,#N/A,TRUE,"1842CWN0"}</definedName>
    <definedName name="sdsdfsdff" hidden="1">{#N/A,#N/A,TRUE,"1842CWN0"}</definedName>
    <definedName name="sdsdsds">#REF!</definedName>
    <definedName name="Se">#REF!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guro">#REF!</definedName>
    <definedName name="SeguroCostos">#REF!</definedName>
    <definedName name="selalternativas">#REF!</definedName>
    <definedName name="SEM_DEL_MES">#REF!</definedName>
    <definedName name="SEMANA">#REF!</definedName>
    <definedName name="SEMANA_C3">#REF!</definedName>
    <definedName name="Semanas_mes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>1</definedName>
    <definedName name="Señalizacion_con_cinta">#REF!</definedName>
    <definedName name="SEP">#REF!</definedName>
    <definedName name="sep00">#REF!</definedName>
    <definedName name="SEPARACIONPLACAS">#REF!</definedName>
    <definedName name="Sepjv2">#REF!</definedName>
    <definedName name="septdetail">#REF!</definedName>
    <definedName name="septtb">#REF!</definedName>
    <definedName name="SequenceF">#REF!</definedName>
    <definedName name="SERO">#REF!</definedName>
    <definedName name="servicioingreso">#REF!</definedName>
    <definedName name="Servicios_Publicos">#REF!</definedName>
    <definedName name="ServicioSurentingExpress">#REF!</definedName>
    <definedName name="servicioutilidad">#REF!</definedName>
    <definedName name="ServicioVehSustituto">#REF!</definedName>
    <definedName name="setrj" localSheetId="14">{"via1",#N/A,TRUE,"general";"via2",#N/A,TRUE,"general";"via3",#N/A,TRUE,"general"}</definedName>
    <definedName name="setrj" localSheetId="19">{"via1",#N/A,TRUE,"general";"via2",#N/A,TRUE,"general";"via3",#N/A,TRUE,"general"}</definedName>
    <definedName name="setrj" localSheetId="20">{"via1",#N/A,TRUE,"general";"via2",#N/A,TRUE,"general";"via3",#N/A,TRUE,"general"}</definedName>
    <definedName name="setrj" localSheetId="25">{"via1",#N/A,TRUE,"general";"via2",#N/A,TRUE,"general";"via3",#N/A,TRUE,"general"}</definedName>
    <definedName name="setrj" localSheetId="33">{"via1",#N/A,TRUE,"general";"via2",#N/A,TRUE,"general";"via3",#N/A,TRUE,"general"}</definedName>
    <definedName name="setrj" localSheetId="34">{"via1",#N/A,TRUE,"general";"via2",#N/A,TRUE,"general";"via3",#N/A,TRUE,"general"}</definedName>
    <definedName name="setrj">{"via1",#N/A,TRUE,"general";"via2",#N/A,TRUE,"general";"via3",#N/A,TRUE,"general"}</definedName>
    <definedName name="sett" localSheetId="14">{"via1",#N/A,TRUE,"general";"via2",#N/A,TRUE,"general";"via3",#N/A,TRUE,"general"}</definedName>
    <definedName name="sett" localSheetId="19">{"via1",#N/A,TRUE,"general";"via2",#N/A,TRUE,"general";"via3",#N/A,TRUE,"general"}</definedName>
    <definedName name="sett" localSheetId="20">{"via1",#N/A,TRUE,"general";"via2",#N/A,TRUE,"general";"via3",#N/A,TRUE,"general"}</definedName>
    <definedName name="sett" localSheetId="25">{"via1",#N/A,TRUE,"general";"via2",#N/A,TRUE,"general";"via3",#N/A,TRUE,"general"}</definedName>
    <definedName name="sett" localSheetId="33">{"via1",#N/A,TRUE,"general";"via2",#N/A,TRUE,"general";"via3",#N/A,TRUE,"general"}</definedName>
    <definedName name="sett" localSheetId="34">{"via1",#N/A,TRUE,"general";"via2",#N/A,TRUE,"general";"via3",#N/A,TRUE,"general"}</definedName>
    <definedName name="sett">{"via1",#N/A,TRUE,"general";"via2",#N/A,TRUE,"general";"via3",#N/A,TRUE,"general"}</definedName>
    <definedName name="Sf">#REF!</definedName>
    <definedName name="sfasf" localSheetId="14">{"TAB1",#N/A,TRUE,"GENERAL";"TAB2",#N/A,TRUE,"GENERAL";"TAB3",#N/A,TRUE,"GENERAL";"TAB4",#N/A,TRUE,"GENERAL";"TAB5",#N/A,TRUE,"GENERAL"}</definedName>
    <definedName name="sfasf" localSheetId="19">{"TAB1",#N/A,TRUE,"GENERAL";"TAB2",#N/A,TRUE,"GENERAL";"TAB3",#N/A,TRUE,"GENERAL";"TAB4",#N/A,TRUE,"GENERAL";"TAB5",#N/A,TRUE,"GENERAL"}</definedName>
    <definedName name="sfasf" localSheetId="20">{"TAB1",#N/A,TRUE,"GENERAL";"TAB2",#N/A,TRUE,"GENERAL";"TAB3",#N/A,TRUE,"GENERAL";"TAB4",#N/A,TRUE,"GENERAL";"TAB5",#N/A,TRUE,"GENERAL"}</definedName>
    <definedName name="sfasf" localSheetId="25">{"TAB1",#N/A,TRUE,"GENERAL";"TAB2",#N/A,TRUE,"GENERAL";"TAB3",#N/A,TRUE,"GENERAL";"TAB4",#N/A,TRUE,"GENERAL";"TAB5",#N/A,TRUE,"GENERAL"}</definedName>
    <definedName name="sfasf" localSheetId="33">{"TAB1",#N/A,TRUE,"GENERAL";"TAB2",#N/A,TRUE,"GENERAL";"TAB3",#N/A,TRUE,"GENERAL";"TAB4",#N/A,TRUE,"GENERAL";"TAB5",#N/A,TRUE,"GENERAL"}</definedName>
    <definedName name="sfasf" localSheetId="34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name="SFHSGFH" localSheetId="14">{"TAB1",#N/A,TRUE,"GENERAL";"TAB2",#N/A,TRUE,"GENERAL";"TAB3",#N/A,TRUE,"GENERAL";"TAB4",#N/A,TRUE,"GENERAL";"TAB5",#N/A,TRUE,"GENERAL"}</definedName>
    <definedName name="SFHSGFH" localSheetId="19">{"TAB1",#N/A,TRUE,"GENERAL";"TAB2",#N/A,TRUE,"GENERAL";"TAB3",#N/A,TRUE,"GENERAL";"TAB4",#N/A,TRUE,"GENERAL";"TAB5",#N/A,TRUE,"GENERAL"}</definedName>
    <definedName name="SFHSGFH" localSheetId="20">{"TAB1",#N/A,TRUE,"GENERAL";"TAB2",#N/A,TRUE,"GENERAL";"TAB3",#N/A,TRUE,"GENERAL";"TAB4",#N/A,TRUE,"GENERAL";"TAB5",#N/A,TRUE,"GENERAL"}</definedName>
    <definedName name="SFHSGFH" localSheetId="25">{"TAB1",#N/A,TRUE,"GENERAL";"TAB2",#N/A,TRUE,"GENERAL";"TAB3",#N/A,TRUE,"GENERAL";"TAB4",#N/A,TRUE,"GENERAL";"TAB5",#N/A,TRUE,"GENERAL"}</definedName>
    <definedName name="SFHSGFH" localSheetId="33">{"TAB1",#N/A,TRUE,"GENERAL";"TAB2",#N/A,TRUE,"GENERAL";"TAB3",#N/A,TRUE,"GENERAL";"TAB4",#N/A,TRUE,"GENERAL";"TAB5",#N/A,TRUE,"GENERAL"}</definedName>
    <definedName name="SFHSGFH" localSheetId="34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 localSheetId="14">{"via1",#N/A,TRUE,"general";"via2",#N/A,TRUE,"general";"via3",#N/A,TRUE,"general"}</definedName>
    <definedName name="sfsd" localSheetId="19">{"via1",#N/A,TRUE,"general";"via2",#N/A,TRUE,"general";"via3",#N/A,TRUE,"general"}</definedName>
    <definedName name="sfsd" localSheetId="20">{"via1",#N/A,TRUE,"general";"via2",#N/A,TRUE,"general";"via3",#N/A,TRUE,"general"}</definedName>
    <definedName name="sfsd" localSheetId="25">{"via1",#N/A,TRUE,"general";"via2",#N/A,TRUE,"general";"via3",#N/A,TRUE,"general"}</definedName>
    <definedName name="sfsd" localSheetId="33">{"via1",#N/A,TRUE,"general";"via2",#N/A,TRUE,"general";"via3",#N/A,TRUE,"general"}</definedName>
    <definedName name="sfsd" localSheetId="34">{"via1",#N/A,TRUE,"general";"via2",#N/A,TRUE,"general";"via3",#N/A,TRUE,"general"}</definedName>
    <definedName name="sfsd">{"via1",#N/A,TRUE,"general";"via2",#N/A,TRUE,"general";"via3",#N/A,TRUE,"general"}</definedName>
    <definedName name="sfsdf" localSheetId="14">{"TAB1",#N/A,TRUE,"GENERAL";"TAB2",#N/A,TRUE,"GENERAL";"TAB3",#N/A,TRUE,"GENERAL";"TAB4",#N/A,TRUE,"GENERAL";"TAB5",#N/A,TRUE,"GENERAL"}</definedName>
    <definedName name="sfsdf" localSheetId="19">{"TAB1",#N/A,TRUE,"GENERAL";"TAB2",#N/A,TRUE,"GENERAL";"TAB3",#N/A,TRUE,"GENERAL";"TAB4",#N/A,TRUE,"GENERAL";"TAB5",#N/A,TRUE,"GENERAL"}</definedName>
    <definedName name="sfsdf" localSheetId="20">{"TAB1",#N/A,TRUE,"GENERAL";"TAB2",#N/A,TRUE,"GENERAL";"TAB3",#N/A,TRUE,"GENERAL";"TAB4",#N/A,TRUE,"GENERAL";"TAB5",#N/A,TRUE,"GENERAL"}</definedName>
    <definedName name="sfsdf" localSheetId="25">{"TAB1",#N/A,TRUE,"GENERAL";"TAB2",#N/A,TRUE,"GENERAL";"TAB3",#N/A,TRUE,"GENERAL";"TAB4",#N/A,TRUE,"GENERAL";"TAB5",#N/A,TRUE,"GENERAL"}</definedName>
    <definedName name="sfsdf" localSheetId="33">{"TAB1",#N/A,TRUE,"GENERAL";"TAB2",#N/A,TRUE,"GENERAL";"TAB3",#N/A,TRUE,"GENERAL";"TAB4",#N/A,TRUE,"GENERAL";"TAB5",#N/A,TRUE,"GENERAL"}</definedName>
    <definedName name="sfsdf" localSheetId="34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name="sfsdferg" localSheetId="14">{"TAB1",#N/A,TRUE,"GENERAL";"TAB2",#N/A,TRUE,"GENERAL";"TAB3",#N/A,TRUE,"GENERAL";"TAB4",#N/A,TRUE,"GENERAL";"TAB5",#N/A,TRUE,"GENERAL"}</definedName>
    <definedName name="sfsdferg" localSheetId="19">{"TAB1",#N/A,TRUE,"GENERAL";"TAB2",#N/A,TRUE,"GENERAL";"TAB3",#N/A,TRUE,"GENERAL";"TAB4",#N/A,TRUE,"GENERAL";"TAB5",#N/A,TRUE,"GENERAL"}</definedName>
    <definedName name="sfsdferg" localSheetId="20">{"TAB1",#N/A,TRUE,"GENERAL";"TAB2",#N/A,TRUE,"GENERAL";"TAB3",#N/A,TRUE,"GENERAL";"TAB4",#N/A,TRUE,"GENERAL";"TAB5",#N/A,TRUE,"GENERAL"}</definedName>
    <definedName name="sfsdferg" localSheetId="25">{"TAB1",#N/A,TRUE,"GENERAL";"TAB2",#N/A,TRUE,"GENERAL";"TAB3",#N/A,TRUE,"GENERAL";"TAB4",#N/A,TRUE,"GENERAL";"TAB5",#N/A,TRUE,"GENERAL"}</definedName>
    <definedName name="sfsdferg" localSheetId="33">{"TAB1",#N/A,TRUE,"GENERAL";"TAB2",#N/A,TRUE,"GENERAL";"TAB3",#N/A,TRUE,"GENERAL";"TAB4",#N/A,TRUE,"GENERAL";"TAB5",#N/A,TRUE,"GENERAL"}</definedName>
    <definedName name="sfsdferg" localSheetId="34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 localSheetId="14">{"TAB1",#N/A,TRUE,"GENERAL";"TAB2",#N/A,TRUE,"GENERAL";"TAB3",#N/A,TRUE,"GENERAL";"TAB4",#N/A,TRUE,"GENERAL";"TAB5",#N/A,TRUE,"GENERAL"}</definedName>
    <definedName name="sfsdfs" localSheetId="19">{"TAB1",#N/A,TRUE,"GENERAL";"TAB2",#N/A,TRUE,"GENERAL";"TAB3",#N/A,TRUE,"GENERAL";"TAB4",#N/A,TRUE,"GENERAL";"TAB5",#N/A,TRUE,"GENERAL"}</definedName>
    <definedName name="sfsdfs" localSheetId="20">{"TAB1",#N/A,TRUE,"GENERAL";"TAB2",#N/A,TRUE,"GENERAL";"TAB3",#N/A,TRUE,"GENERAL";"TAB4",#N/A,TRUE,"GENERAL";"TAB5",#N/A,TRUE,"GENERAL"}</definedName>
    <definedName name="sfsdfs" localSheetId="25">{"TAB1",#N/A,TRUE,"GENERAL";"TAB2",#N/A,TRUE,"GENERAL";"TAB3",#N/A,TRUE,"GENERAL";"TAB4",#N/A,TRUE,"GENERAL";"TAB5",#N/A,TRUE,"GENERAL"}</definedName>
    <definedName name="sfsdfs" localSheetId="33">{"TAB1",#N/A,TRUE,"GENERAL";"TAB2",#N/A,TRUE,"GENERAL";"TAB3",#N/A,TRUE,"GENERAL";"TAB4",#N/A,TRUE,"GENERAL";"TAB5",#N/A,TRUE,"GENERAL"}</definedName>
    <definedName name="sfsdfs" localSheetId="34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g">#REF!</definedName>
    <definedName name="SGET">#REF!</definedName>
    <definedName name="SGI_V_INDICES_CIRCUITO_CAUSA">#REF!</definedName>
    <definedName name="Sh">#REF!</definedName>
    <definedName name="Share">#REF!</definedName>
    <definedName name="SHARED_FORMULA_12">#REF!</definedName>
    <definedName name="SHARED_FORMULA_19">#REF!</definedName>
    <definedName name="SHARED_FORMULA_21">#REF!</definedName>
    <definedName name="SHARED_FORMULA_24">#REF!</definedName>
    <definedName name="SHARED_FORMULA_4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FON_180_2">#REF!</definedName>
    <definedName name="SIKA">#REF!</definedName>
    <definedName name="SIKADUR">#REF!</definedName>
    <definedName name="Sim_Model_Input_1">#REF!</definedName>
    <definedName name="Sim_Model_Input_4">#REF!</definedName>
    <definedName name="Sim_Model_Output_1">#REF!</definedName>
    <definedName name="SINGOLO">#REF!</definedName>
    <definedName name="SISISIS">#REF!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MLMV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ANCHO">#REF!</definedName>
    <definedName name="SOBRECIMIEN20">#REF!</definedName>
    <definedName name="sobrecimiento">#REF!</definedName>
    <definedName name="SOCIAL">#REF!</definedName>
    <definedName name="SOCORRO">#REF!</definedName>
    <definedName name="SOHaul">#REF!</definedName>
    <definedName name="SOL">#REF!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URA">#REF!</definedName>
    <definedName name="SOLDADURA_60.13_DE_1_8">#REF!</definedName>
    <definedName name="Solids.SG">#REF!</definedName>
    <definedName name="solo">#REF!</definedName>
    <definedName name="SOSO">#REF!</definedName>
    <definedName name="Spanner_Auto_File">"F:\Proyectos\CEI\Tunja-Barbosa\tra2b.x2a"</definedName>
    <definedName name="Spanner_Auto_Select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localSheetId="14">{"TAB1",#N/A,TRUE,"GENERAL";"TAB2",#N/A,TRUE,"GENERAL";"TAB3",#N/A,TRUE,"GENERAL";"TAB4",#N/A,TRUE,"GENERAL";"TAB5",#N/A,TRUE,"GENERAL"}</definedName>
    <definedName name="srwrwr" localSheetId="19">{"TAB1",#N/A,TRUE,"GENERAL";"TAB2",#N/A,TRUE,"GENERAL";"TAB3",#N/A,TRUE,"GENERAL";"TAB4",#N/A,TRUE,"GENERAL";"TAB5",#N/A,TRUE,"GENERAL"}</definedName>
    <definedName name="srwrwr" localSheetId="20">{"TAB1",#N/A,TRUE,"GENERAL";"TAB2",#N/A,TRUE,"GENERAL";"TAB3",#N/A,TRUE,"GENERAL";"TAB4",#N/A,TRUE,"GENERAL";"TAB5",#N/A,TRUE,"GENERAL"}</definedName>
    <definedName name="srwrwr" localSheetId="25">{"TAB1",#N/A,TRUE,"GENERAL";"TAB2",#N/A,TRUE,"GENERAL";"TAB3",#N/A,TRUE,"GENERAL";"TAB4",#N/A,TRUE,"GENERAL";"TAB5",#N/A,TRUE,"GENERAL"}</definedName>
    <definedName name="srwrwr" localSheetId="33">{"TAB1",#N/A,TRUE,"GENERAL";"TAB2",#N/A,TRUE,"GENERAL";"TAB3",#N/A,TRUE,"GENERAL";"TAB4",#N/A,TRUE,"GENERAL";"TAB5",#N/A,TRUE,"GENERAL"}</definedName>
    <definedName name="srwrwr" localSheetId="34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">#REF!</definedName>
    <definedName name="ssh">#REF!</definedName>
    <definedName name="SSS">#REF!</definedName>
    <definedName name="ssss">#REF!</definedName>
    <definedName name="sssss">#REF!</definedName>
    <definedName name="sssss7" localSheetId="14">{"via1",#N/A,TRUE,"general";"via2",#N/A,TRUE,"general";"via3",#N/A,TRUE,"general"}</definedName>
    <definedName name="sssss7" localSheetId="19">{"via1",#N/A,TRUE,"general";"via2",#N/A,TRUE,"general";"via3",#N/A,TRUE,"general"}</definedName>
    <definedName name="sssss7" localSheetId="20">{"via1",#N/A,TRUE,"general";"via2",#N/A,TRUE,"general";"via3",#N/A,TRUE,"general"}</definedName>
    <definedName name="sssss7" localSheetId="25">{"via1",#N/A,TRUE,"general";"via2",#N/A,TRUE,"general";"via3",#N/A,TRUE,"general"}</definedName>
    <definedName name="sssss7" localSheetId="33">{"via1",#N/A,TRUE,"general";"via2",#N/A,TRUE,"general";"via3",#N/A,TRUE,"general"}</definedName>
    <definedName name="sssss7" localSheetId="34">{"via1",#N/A,TRUE,"general";"via2",#N/A,TRUE,"general";"via3",#N/A,TRUE,"general"}</definedName>
    <definedName name="sssss7">{"via1",#N/A,TRUE,"general";"via2",#N/A,TRUE,"general";"via3",#N/A,TRUE,"general"}</definedName>
    <definedName name="sssssa" localSheetId="14">{"TAB1",#N/A,TRUE,"GENERAL";"TAB2",#N/A,TRUE,"GENERAL";"TAB3",#N/A,TRUE,"GENERAL";"TAB4",#N/A,TRUE,"GENERAL";"TAB5",#N/A,TRUE,"GENERAL"}</definedName>
    <definedName name="sssssa" localSheetId="19">{"TAB1",#N/A,TRUE,"GENERAL";"TAB2",#N/A,TRUE,"GENERAL";"TAB3",#N/A,TRUE,"GENERAL";"TAB4",#N/A,TRUE,"GENERAL";"TAB5",#N/A,TRUE,"GENERAL"}</definedName>
    <definedName name="sssssa" localSheetId="20">{"TAB1",#N/A,TRUE,"GENERAL";"TAB2",#N/A,TRUE,"GENERAL";"TAB3",#N/A,TRUE,"GENERAL";"TAB4",#N/A,TRUE,"GENERAL";"TAB5",#N/A,TRUE,"GENERAL"}</definedName>
    <definedName name="sssssa" localSheetId="25">{"TAB1",#N/A,TRUE,"GENERAL";"TAB2",#N/A,TRUE,"GENERAL";"TAB3",#N/A,TRUE,"GENERAL";"TAB4",#N/A,TRUE,"GENERAL";"TAB5",#N/A,TRUE,"GENERAL"}</definedName>
    <definedName name="sssssa" localSheetId="33">{"TAB1",#N/A,TRUE,"GENERAL";"TAB2",#N/A,TRUE,"GENERAL";"TAB3",#N/A,TRUE,"GENERAL";"TAB4",#N/A,TRUE,"GENERAL";"TAB5",#N/A,TRUE,"GENERAL"}</definedName>
    <definedName name="sssssa" localSheetId="34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name="ssssssssss">#REF!</definedName>
    <definedName name="sssssssssss">#REF!</definedName>
    <definedName name="ssssssssssssssssss">#REF!</definedName>
    <definedName name="ssssssssssssssssssss">#REF!</definedName>
    <definedName name="sssssy" localSheetId="14">{"via1",#N/A,TRUE,"general";"via2",#N/A,TRUE,"general";"via3",#N/A,TRUE,"general"}</definedName>
    <definedName name="sssssy" localSheetId="19">{"via1",#N/A,TRUE,"general";"via2",#N/A,TRUE,"general";"via3",#N/A,TRUE,"general"}</definedName>
    <definedName name="sssssy" localSheetId="20">{"via1",#N/A,TRUE,"general";"via2",#N/A,TRUE,"general";"via3",#N/A,TRUE,"general"}</definedName>
    <definedName name="sssssy" localSheetId="25">{"via1",#N/A,TRUE,"general";"via2",#N/A,TRUE,"general";"via3",#N/A,TRUE,"general"}</definedName>
    <definedName name="sssssy" localSheetId="33">{"via1",#N/A,TRUE,"general";"via2",#N/A,TRUE,"general";"via3",#N/A,TRUE,"general"}</definedName>
    <definedName name="sssssy" localSheetId="34">{"via1",#N/A,TRUE,"general";"via2",#N/A,TRUE,"general";"via3",#N/A,TRUE,"general"}</definedName>
    <definedName name="sssssy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ock">#REF!</definedName>
    <definedName name="STOCK_CODE">#REF!</definedName>
    <definedName name="stock_oreganal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t" localSheetId="14">{"via1",#N/A,TRUE,"general";"via2",#N/A,TRUE,"general";"via3",#N/A,TRUE,"general"}</definedName>
    <definedName name="stt" localSheetId="19">{"via1",#N/A,TRUE,"general";"via2",#N/A,TRUE,"general";"via3",#N/A,TRUE,"general"}</definedName>
    <definedName name="stt" localSheetId="20">{"via1",#N/A,TRUE,"general";"via2",#N/A,TRUE,"general";"via3",#N/A,TRUE,"general"}</definedName>
    <definedName name="stt" localSheetId="25">{"via1",#N/A,TRUE,"general";"via2",#N/A,TRUE,"general";"via3",#N/A,TRUE,"general"}</definedName>
    <definedName name="stt" localSheetId="33">{"via1",#N/A,TRUE,"general";"via2",#N/A,TRUE,"general";"via3",#N/A,TRUE,"general"}</definedName>
    <definedName name="stt" localSheetId="34">{"via1",#N/A,TRUE,"general";"via2",#N/A,TRUE,"general";"via3",#N/A,TRUE,"general"}</definedName>
    <definedName name="stt">{"via1",#N/A,TRUE,"general";"via2",#N/A,TRUE,"general";"via3",#N/A,TRUE,"general"}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">#REF!</definedName>
    <definedName name="Sub_diario">#REF!</definedName>
    <definedName name="Sub_Tranporte">#REF!</definedName>
    <definedName name="SUBANALISIS">#REF!</definedName>
    <definedName name="SUBBASE">#REF!</definedName>
    <definedName name="Subbase2">#REF!</definedName>
    <definedName name="SUBESTACIONES">#REF!</definedName>
    <definedName name="SUBPRODUCTOS">#REF!</definedName>
    <definedName name="subprograma">#REF!</definedName>
    <definedName name="subregiones">#REF!</definedName>
    <definedName name="SUBSUELO">#REF!</definedName>
    <definedName name="Subtotal">#REF!</definedName>
    <definedName name="SUBTOTAL_PRESTACIONES_SOCIALES">#REF!</definedName>
    <definedName name="SUBTOTALMAT">#REF!</definedName>
    <definedName name="SUCIO">#REF!</definedName>
    <definedName name="SUELDO">#REF!</definedName>
    <definedName name="SUELDOS">#REF!</definedName>
    <definedName name="SUFBFHBD">#REF!</definedName>
    <definedName name="SUJETADORES_PARA_CABLE_DE_3_8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FICIE">#REF!</definedName>
    <definedName name="Supervía" localSheetId="14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19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20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25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33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34">{#N/A,#N/A,TRUE,"0001";#N/A,#N/A,TRUE,"0002";#N/A,#N/A,TRUE,"0003";#N/A,#N/A,TRUE,"0004";#N/A,#N/A,TRUE,"0005";#N/A,#N/A,TRUE,"0006";#N/A,#N/A,TRUE,"0007";#N/A,#N/A,TRUE,"0008";#N/A,#N/A,TRUE,"0009";#N/A,#N/A,TRUE,"0010"}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 localSheetId="14">{"via1",#N/A,TRUE,"general";"via2",#N/A,TRUE,"general";"via3",#N/A,TRUE,"general"}</definedName>
    <definedName name="swsw" localSheetId="19">{"via1",#N/A,TRUE,"general";"via2",#N/A,TRUE,"general";"via3",#N/A,TRUE,"general"}</definedName>
    <definedName name="swsw" localSheetId="20">{"via1",#N/A,TRUE,"general";"via2",#N/A,TRUE,"general";"via3",#N/A,TRUE,"general"}</definedName>
    <definedName name="swsw" localSheetId="25">{"via1",#N/A,TRUE,"general";"via2",#N/A,TRUE,"general";"via3",#N/A,TRUE,"general"}</definedName>
    <definedName name="swsw" localSheetId="33">{"via1",#N/A,TRUE,"general";"via2",#N/A,TRUE,"general";"via3",#N/A,TRUE,"general"}</definedName>
    <definedName name="swsw" localSheetId="34">{"via1",#N/A,TRUE,"general";"via2",#N/A,TRUE,"general";"via3",#N/A,TRUE,"general"}</definedName>
    <definedName name="swsw">{"via1",#N/A,TRUE,"general";"via2",#N/A,TRUE,"general";"via3",#N/A,TRUE,"general"}</definedName>
    <definedName name="swsw3" localSheetId="14">{"TAB1",#N/A,TRUE,"GENERAL";"TAB2",#N/A,TRUE,"GENERAL";"TAB3",#N/A,TRUE,"GENERAL";"TAB4",#N/A,TRUE,"GENERAL";"TAB5",#N/A,TRUE,"GENERAL"}</definedName>
    <definedName name="swsw3" localSheetId="19">{"TAB1",#N/A,TRUE,"GENERAL";"TAB2",#N/A,TRUE,"GENERAL";"TAB3",#N/A,TRUE,"GENERAL";"TAB4",#N/A,TRUE,"GENERAL";"TAB5",#N/A,TRUE,"GENERAL"}</definedName>
    <definedName name="swsw3" localSheetId="20">{"TAB1",#N/A,TRUE,"GENERAL";"TAB2",#N/A,TRUE,"GENERAL";"TAB3",#N/A,TRUE,"GENERAL";"TAB4",#N/A,TRUE,"GENERAL";"TAB5",#N/A,TRUE,"GENERAL"}</definedName>
    <definedName name="swsw3" localSheetId="25">{"TAB1",#N/A,TRUE,"GENERAL";"TAB2",#N/A,TRUE,"GENERAL";"TAB3",#N/A,TRUE,"GENERAL";"TAB4",#N/A,TRUE,"GENERAL";"TAB5",#N/A,TRUE,"GENERAL"}</definedName>
    <definedName name="swsw3" localSheetId="33">{"TAB1",#N/A,TRUE,"GENERAL";"TAB2",#N/A,TRUE,"GENERAL";"TAB3",#N/A,TRUE,"GENERAL";"TAB4",#N/A,TRUE,"GENERAL";"TAB5",#N/A,TRUE,"GENERAL"}</definedName>
    <definedName name="swsw3" localSheetId="34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name="SZX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 localSheetId="12">Scheduled_Payment+Extra_Payment</definedName>
    <definedName name="t_1" localSheetId="13">Scheduled_Payment+Extra_Payment</definedName>
    <definedName name="t_1" localSheetId="8">Scheduled_Payment+Extra_Payment</definedName>
    <definedName name="t_1" localSheetId="9">Scheduled_Payment+Extra_Payment</definedName>
    <definedName name="t_1" localSheetId="10">Scheduled_Payment+Extra_Payment</definedName>
    <definedName name="t_1" localSheetId="11">Scheduled_Payment+Extra_Payment</definedName>
    <definedName name="t_1" localSheetId="153">Scheduled_Payment+Extra_Payment</definedName>
    <definedName name="t_1" localSheetId="158">Scheduled_Payment+Extra_Payment</definedName>
    <definedName name="t_1" localSheetId="14">Scheduled_Payment+Extra_Payment</definedName>
    <definedName name="t_1" localSheetId="19">Scheduled_Payment+Extra_Payment</definedName>
    <definedName name="t_1" localSheetId="20">Scheduled_Payment+Extra_Payment</definedName>
    <definedName name="t_1" localSheetId="25">Scheduled_Payment+Extra_Payment</definedName>
    <definedName name="t_1" localSheetId="27">Scheduled_Payment+Extra_Payment</definedName>
    <definedName name="t_1" localSheetId="28">Scheduled_Payment+Extra_Payment</definedName>
    <definedName name="t_1" localSheetId="29">Scheduled_Payment+Extra_Payment</definedName>
    <definedName name="t_1" localSheetId="30">Scheduled_Payment+Extra_Payment</definedName>
    <definedName name="t_1" localSheetId="31">Scheduled_Payment+Extra_Payment</definedName>
    <definedName name="t_1" localSheetId="32">Scheduled_Payment+Extra_Payment</definedName>
    <definedName name="t_1" localSheetId="33">Scheduled_Payment+Extra_Payment</definedName>
    <definedName name="t_1" localSheetId="34">Scheduled_Payment+Extra_Payment</definedName>
    <definedName name="t_1" localSheetId="36">Scheduled_Payment+Extra_Payment</definedName>
    <definedName name="t_1" localSheetId="37">Scheduled_Payment+Extra_Payment</definedName>
    <definedName name="t_1" localSheetId="39">Scheduled_Payment+Extra_Payment</definedName>
    <definedName name="t_1" localSheetId="40">Scheduled_Payment+Extra_Payment</definedName>
    <definedName name="t_1" localSheetId="41">Scheduled_Payment+Extra_Payment</definedName>
    <definedName name="t_1" localSheetId="42">Scheduled_Payment+Extra_Payment</definedName>
    <definedName name="t_1" localSheetId="56">Scheduled_Payment+Extra_Payment</definedName>
    <definedName name="t_1" localSheetId="45">Scheduled_Payment+Extra_Payment</definedName>
    <definedName name="t_1" localSheetId="46">Scheduled_Payment+Extra_Payment</definedName>
    <definedName name="t_1" localSheetId="74">Scheduled_Payment+Extra_Payment</definedName>
    <definedName name="t_1" localSheetId="90">Scheduled_Payment+Extra_Payment</definedName>
    <definedName name="t_1" localSheetId="92">Scheduled_Payment+Extra_Payment</definedName>
    <definedName name="t_1" localSheetId="113">Scheduled_Payment+Extra_Payment</definedName>
    <definedName name="t_1" localSheetId="114">Scheduled_Payment+Extra_Payment</definedName>
    <definedName name="t_1" localSheetId="115">Scheduled_Payment+Extra_Payment</definedName>
    <definedName name="t_1" localSheetId="116">Scheduled_Payment+Extra_Payment</definedName>
    <definedName name="t_1" localSheetId="117">Scheduled_Payment+Extra_Payment</definedName>
    <definedName name="t_1" localSheetId="118">Scheduled_Payment+Extra_Payment</definedName>
    <definedName name="t_1" localSheetId="119">Scheduled_Payment+Extra_Payment</definedName>
    <definedName name="t_1" localSheetId="120">Scheduled_Payment+Extra_Payment</definedName>
    <definedName name="t_1" localSheetId="121">Scheduled_Payment+Extra_Payment</definedName>
    <definedName name="t_1" localSheetId="131">Scheduled_Payment+Extra_Payment</definedName>
    <definedName name="t_1" localSheetId="134">Scheduled_Payment+Extra_Payment</definedName>
    <definedName name="t_1" localSheetId="141">Scheduled_Payment+Extra_Payment</definedName>
    <definedName name="t_1" localSheetId="142">Scheduled_Payment+Extra_Payment</definedName>
    <definedName name="t_1" localSheetId="149">Scheduled_Payment+Extra_Payment</definedName>
    <definedName name="t_1" localSheetId="150">Scheduled_Payment+Extra_Payment</definedName>
    <definedName name="t_1" localSheetId="151">Scheduled_Payment+Extra_Payment</definedName>
    <definedName name="t_1" localSheetId="125">Scheduled_Payment+Extra_Payment</definedName>
    <definedName name="t_1" localSheetId="129">Scheduled_Payment+Extra_Payment</definedName>
    <definedName name="t_1" localSheetId="130">Scheduled_Payment+Extra_Payment</definedName>
    <definedName name="t_1">Scheduled_Payment+Extra_Payment</definedName>
    <definedName name="T1_" localSheetId="14">#REF!</definedName>
    <definedName name="T1_" localSheetId="19">#REF!</definedName>
    <definedName name="T1_" localSheetId="20">#REF!</definedName>
    <definedName name="T1_" localSheetId="33">#REF!</definedName>
    <definedName name="T1_" localSheetId="34">#REF!</definedName>
    <definedName name="T1_">#REF!</definedName>
    <definedName name="T1__2_FC1_5" localSheetId="14">#REF!</definedName>
    <definedName name="T1__2_FC1_5" localSheetId="19">#REF!</definedName>
    <definedName name="T1__2_FC1_5" localSheetId="20">#REF!</definedName>
    <definedName name="T1__2_FC1_5" localSheetId="33">#REF!</definedName>
    <definedName name="T1__2_FC1_5" localSheetId="34">#REF!</definedName>
    <definedName name="T1__2_FC1_5">#REF!</definedName>
    <definedName name="T1__2_FC1_9" localSheetId="14">#REF!</definedName>
    <definedName name="T1__2_FC1_9" localSheetId="19">#REF!</definedName>
    <definedName name="T1__2_FC1_9" localSheetId="20">#REF!</definedName>
    <definedName name="T1__2_FC1_9" localSheetId="33">#REF!</definedName>
    <definedName name="T1__2_FC1_9" localSheetId="34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localSheetId="14">{"TAB1",#N/A,TRUE,"GENERAL";"TAB2",#N/A,TRUE,"GENERAL";"TAB3",#N/A,TRUE,"GENERAL";"TAB4",#N/A,TRUE,"GENERAL";"TAB5",#N/A,TRUE,"GENERAL"}</definedName>
    <definedName name="t5t5" localSheetId="19">{"TAB1",#N/A,TRUE,"GENERAL";"TAB2",#N/A,TRUE,"GENERAL";"TAB3",#N/A,TRUE,"GENERAL";"TAB4",#N/A,TRUE,"GENERAL";"TAB5",#N/A,TRUE,"GENERAL"}</definedName>
    <definedName name="t5t5" localSheetId="20">{"TAB1",#N/A,TRUE,"GENERAL";"TAB2",#N/A,TRUE,"GENERAL";"TAB3",#N/A,TRUE,"GENERAL";"TAB4",#N/A,TRUE,"GENERAL";"TAB5",#N/A,TRUE,"GENERAL"}</definedName>
    <definedName name="t5t5" localSheetId="25">{"TAB1",#N/A,TRUE,"GENERAL";"TAB2",#N/A,TRUE,"GENERAL";"TAB3",#N/A,TRUE,"GENERAL";"TAB4",#N/A,TRUE,"GENERAL";"TAB5",#N/A,TRUE,"GENERAL"}</definedName>
    <definedName name="t5t5" localSheetId="33">{"TAB1",#N/A,TRUE,"GENERAL";"TAB2",#N/A,TRUE,"GENERAL";"TAB3",#N/A,TRUE,"GENERAL";"TAB4",#N/A,TRUE,"GENERAL";"TAB5",#N/A,TRUE,"GENERAL"}</definedName>
    <definedName name="t5t5" localSheetId="34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a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E">#REF!</definedName>
    <definedName name="TABLA">#REF!</definedName>
    <definedName name="TABLA_3m_x_0_3m">#REF!</definedName>
    <definedName name="TABLA_CMI">#REF!</definedName>
    <definedName name="TABLA_DE_CARACOLI">#REF!</definedName>
    <definedName name="TABLA_DE_CONTENIDO__A1">#REF!</definedName>
    <definedName name="TABLA_RN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blCostDir" localSheetId="25">#REF!</definedName>
    <definedName name="TablCostDir">#REF!</definedName>
    <definedName name="TABLEKP">#REF!</definedName>
    <definedName name="TABLEPRI">#REF!</definedName>
    <definedName name="TABLERO_DE_DESVIO">#REF!</definedName>
    <definedName name="Tablero_trifásico_12_circuitos">#REF!</definedName>
    <definedName name="TABLETA">#REF!</definedName>
    <definedName name="tablilla">#REF!</definedName>
    <definedName name="Tablon">#REF!</definedName>
    <definedName name="TABM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mbores">#REF!</definedName>
    <definedName name="TANQUE">#REF!</definedName>
    <definedName name="TANQUEELEVATOT">#REF!</definedName>
    <definedName name="Tanques">#REF!</definedName>
    <definedName name="TANQUES4.1">#REF!</definedName>
    <definedName name="TAPA">#REF!</definedName>
    <definedName name="TAPA_HF">#REF!</definedName>
    <definedName name="TAPON_2__P.V.C">#REF!</definedName>
    <definedName name="TAREAS_INICIALES">#REF!</definedName>
    <definedName name="TARIFA">#REF!</definedName>
    <definedName name="TARIFA_CONSUMO_ALCANTARILLADO">#REF!</definedName>
    <definedName name="TARIFA_POR_CONSUMO">#REF!</definedName>
    <definedName name="TarifaPension">#REF!</definedName>
    <definedName name="TARIFAS">#REF!</definedName>
    <definedName name="TARIFAS_SUBSIDIOS">#REF!</definedName>
    <definedName name="TARIFAS1">#REF!</definedName>
    <definedName name="TarifaSalud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x">#REF!</definedName>
    <definedName name="Tax_Rate_Col">#REF!</definedName>
    <definedName name="Taxpb">#REF!</definedName>
    <definedName name="tb">#REF!</definedName>
    <definedName name="TB_EVENTOS_OTS_ANUAL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localSheetId="14">{"TAB1",#N/A,TRUE,"GENERAL";"TAB2",#N/A,TRUE,"GENERAL";"TAB3",#N/A,TRUE,"GENERAL";"TAB4",#N/A,TRUE,"GENERAL";"TAB5",#N/A,TRUE,"GENERAL"}</definedName>
    <definedName name="tdy" localSheetId="19">{"TAB1",#N/A,TRUE,"GENERAL";"TAB2",#N/A,TRUE,"GENERAL";"TAB3",#N/A,TRUE,"GENERAL";"TAB4",#N/A,TRUE,"GENERAL";"TAB5",#N/A,TRUE,"GENERAL"}</definedName>
    <definedName name="tdy" localSheetId="20">{"TAB1",#N/A,TRUE,"GENERAL";"TAB2",#N/A,TRUE,"GENERAL";"TAB3",#N/A,TRUE,"GENERAL";"TAB4",#N/A,TRUE,"GENERAL";"TAB5",#N/A,TRUE,"GENERAL"}</definedName>
    <definedName name="tdy" localSheetId="25">{"TAB1",#N/A,TRUE,"GENERAL";"TAB2",#N/A,TRUE,"GENERAL";"TAB3",#N/A,TRUE,"GENERAL";"TAB4",#N/A,TRUE,"GENERAL";"TAB5",#N/A,TRUE,"GENERAL"}</definedName>
    <definedName name="tdy" localSheetId="33">{"TAB1",#N/A,TRUE,"GENERAL";"TAB2",#N/A,TRUE,"GENERAL";"TAB3",#N/A,TRUE,"GENERAL";"TAB4",#N/A,TRUE,"GENERAL";"TAB5",#N/A,TRUE,"GENERAL"}</definedName>
    <definedName name="tdy" localSheetId="34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ico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#REF!</definedName>
    <definedName name="TEJA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QUIP">#REF!</definedName>
    <definedName name="tequipo">#REF!</definedName>
    <definedName name="TER">#REF!</definedName>
    <definedName name="TERM">#REF!</definedName>
    <definedName name="TÉRMINOS">#REF!</definedName>
    <definedName name="TERR">#REF!</definedName>
    <definedName name="test">#REF!</definedName>
    <definedName name="tewst" localSheetId="14">{"TAB1",#N/A,TRUE,"GENERAL";"TAB2",#N/A,TRUE,"GENERAL";"TAB3",#N/A,TRUE,"GENERAL";"TAB4",#N/A,TRUE,"GENERAL";"TAB5",#N/A,TRUE,"GENERAL"}</definedName>
    <definedName name="tewst" localSheetId="19">{"TAB1",#N/A,TRUE,"GENERAL";"TAB2",#N/A,TRUE,"GENERAL";"TAB3",#N/A,TRUE,"GENERAL";"TAB4",#N/A,TRUE,"GENERAL";"TAB5",#N/A,TRUE,"GENERAL"}</definedName>
    <definedName name="tewst" localSheetId="20">{"TAB1",#N/A,TRUE,"GENERAL";"TAB2",#N/A,TRUE,"GENERAL";"TAB3",#N/A,TRUE,"GENERAL";"TAB4",#N/A,TRUE,"GENERAL";"TAB5",#N/A,TRUE,"GENERAL"}</definedName>
    <definedName name="tewst" localSheetId="25">{"TAB1",#N/A,TRUE,"GENERAL";"TAB2",#N/A,TRUE,"GENERAL";"TAB3",#N/A,TRUE,"GENERAL";"TAB4",#N/A,TRUE,"GENERAL";"TAB5",#N/A,TRUE,"GENERAL"}</definedName>
    <definedName name="tewst" localSheetId="33">{"TAB1",#N/A,TRUE,"GENERAL";"TAB2",#N/A,TRUE,"GENERAL";"TAB3",#N/A,TRUE,"GENERAL";"TAB4",#N/A,TRUE,"GENERAL";"TAB5",#N/A,TRUE,"GENERAL"}</definedName>
    <definedName name="tewst" localSheetId="34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name="teytrh" localSheetId="14">{"via1",#N/A,TRUE,"general";"via2",#N/A,TRUE,"general";"via3",#N/A,TRUE,"general"}</definedName>
    <definedName name="teytrh" localSheetId="19">{"via1",#N/A,TRUE,"general";"via2",#N/A,TRUE,"general";"via3",#N/A,TRUE,"general"}</definedName>
    <definedName name="teytrh" localSheetId="20">{"via1",#N/A,TRUE,"general";"via2",#N/A,TRUE,"general";"via3",#N/A,TRUE,"general"}</definedName>
    <definedName name="teytrh" localSheetId="25">{"via1",#N/A,TRUE,"general";"via2",#N/A,TRUE,"general";"via3",#N/A,TRUE,"general"}</definedName>
    <definedName name="teytrh" localSheetId="33">{"via1",#N/A,TRUE,"general";"via2",#N/A,TRUE,"general";"via3",#N/A,TRUE,"general"}</definedName>
    <definedName name="teytrh" localSheetId="34">{"via1",#N/A,TRUE,"general";"via2",#N/A,TRUE,"general";"via3",#N/A,TRUE,"general"}</definedName>
    <definedName name="teytrh">{"via1",#N/A,TRUE,"general";"via2",#N/A,TRUE,"general";"via3",#N/A,TRUE,"general"}</definedName>
    <definedName name="Tf">#REF!</definedName>
    <definedName name="Tg">#REF!</definedName>
    <definedName name="TGB">#REF!</definedName>
    <definedName name="th">#REF!</definedName>
    <definedName name="thdh" localSheetId="14">{"TAB1",#N/A,TRUE,"GENERAL";"TAB2",#N/A,TRUE,"GENERAL";"TAB3",#N/A,TRUE,"GENERAL";"TAB4",#N/A,TRUE,"GENERAL";"TAB5",#N/A,TRUE,"GENERAL"}</definedName>
    <definedName name="thdh" localSheetId="19">{"TAB1",#N/A,TRUE,"GENERAL";"TAB2",#N/A,TRUE,"GENERAL";"TAB3",#N/A,TRUE,"GENERAL";"TAB4",#N/A,TRUE,"GENERAL";"TAB5",#N/A,TRUE,"GENERAL"}</definedName>
    <definedName name="thdh" localSheetId="20">{"TAB1",#N/A,TRUE,"GENERAL";"TAB2",#N/A,TRUE,"GENERAL";"TAB3",#N/A,TRUE,"GENERAL";"TAB4",#N/A,TRUE,"GENERAL";"TAB5",#N/A,TRUE,"GENERAL"}</definedName>
    <definedName name="thdh" localSheetId="25">{"TAB1",#N/A,TRUE,"GENERAL";"TAB2",#N/A,TRUE,"GENERAL";"TAB3",#N/A,TRUE,"GENERAL";"TAB4",#N/A,TRUE,"GENERAL";"TAB5",#N/A,TRUE,"GENERAL"}</definedName>
    <definedName name="thdh" localSheetId="33">{"TAB1",#N/A,TRUE,"GENERAL";"TAB2",#N/A,TRUE,"GENERAL";"TAB3",#N/A,TRUE,"GENERAL";"TAB4",#N/A,TRUE,"GENERAL";"TAB5",#N/A,TRUE,"GENERAL"}</definedName>
    <definedName name="thdh" localSheetId="34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name="THP">#REF!</definedName>
    <definedName name="thtj" localSheetId="14">{"via1",#N/A,TRUE,"general";"via2",#N/A,TRUE,"general";"via3",#N/A,TRUE,"general"}</definedName>
    <definedName name="thtj" localSheetId="19">{"via1",#N/A,TRUE,"general";"via2",#N/A,TRUE,"general";"via3",#N/A,TRUE,"general"}</definedName>
    <definedName name="thtj" localSheetId="20">{"via1",#N/A,TRUE,"general";"via2",#N/A,TRUE,"general";"via3",#N/A,TRUE,"general"}</definedName>
    <definedName name="thtj" localSheetId="25">{"via1",#N/A,TRUE,"general";"via2",#N/A,TRUE,"general";"via3",#N/A,TRUE,"general"}</definedName>
    <definedName name="thtj" localSheetId="33">{"via1",#N/A,TRUE,"general";"via2",#N/A,TRUE,"general";"via3",#N/A,TRUE,"general"}</definedName>
    <definedName name="thtj" localSheetId="34">{"via1",#N/A,TRUE,"general";"via2",#N/A,TRUE,"general";"via3",#N/A,TRUE,"general"}</definedName>
    <definedName name="thtj">{"via1",#N/A,TRUE,"general";"via2",#N/A,TRUE,"general";"via3",#N/A,TRUE,"general"}</definedName>
    <definedName name="TI">#REF!</definedName>
    <definedName name="TIEMPO">#REF!</definedName>
    <definedName name="Tierra_Negra">#REF!</definedName>
    <definedName name="TIPO">#REF!</definedName>
    <definedName name="TIPO_GRUPO">#REF!</definedName>
    <definedName name="tipo_pintura">#REF!</definedName>
    <definedName name="TipoCosteo">#REF!</definedName>
    <definedName name="TipoCosteoNivelRiesgo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T">#REF!</definedName>
    <definedName name="TITLE">#REF!</definedName>
    <definedName name="Titlepb">#REF!</definedName>
    <definedName name="TITU">#REF!</definedName>
    <definedName name="titu2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MANHOLE">#REF!</definedName>
    <definedName name="TMAT">#REF!</definedName>
    <definedName name="tn">#REF!</definedName>
    <definedName name="TNGNH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LE">#REF!</definedName>
    <definedName name="TOMA_Y_ROTURA_DE_CILINDROS_EN_LABORATORI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NILLO_3">#REF!</definedName>
    <definedName name="TORNILLOS_2.5">#REF!</definedName>
    <definedName name="Torres">#REF!</definedName>
    <definedName name="tortas" localSheetId="14">{"TAB1",#N/A,TRUE,"GENERAL";"TAB2",#N/A,TRUE,"GENERAL";"TAB3",#N/A,TRUE,"GENERAL";"TAB4",#N/A,TRUE,"GENERAL";"TAB5",#N/A,TRUE,"GENERAL"}</definedName>
    <definedName name="tortas" localSheetId="19">{"TAB1",#N/A,TRUE,"GENERAL";"TAB2",#N/A,TRUE,"GENERAL";"TAB3",#N/A,TRUE,"GENERAL";"TAB4",#N/A,TRUE,"GENERAL";"TAB5",#N/A,TRUE,"GENERAL"}</definedName>
    <definedName name="tortas" localSheetId="20">{"TAB1",#N/A,TRUE,"GENERAL";"TAB2",#N/A,TRUE,"GENERAL";"TAB3",#N/A,TRUE,"GENERAL";"TAB4",#N/A,TRUE,"GENERAL";"TAB5",#N/A,TRUE,"GENERAL"}</definedName>
    <definedName name="tortas" localSheetId="25">{"TAB1",#N/A,TRUE,"GENERAL";"TAB2",#N/A,TRUE,"GENERAL";"TAB3",#N/A,TRUE,"GENERAL";"TAB4",#N/A,TRUE,"GENERAL";"TAB5",#N/A,TRUE,"GENERAL"}</definedName>
    <definedName name="tortas" localSheetId="33">{"TAB1",#N/A,TRUE,"GENERAL";"TAB2",#N/A,TRUE,"GENERAL";"TAB3",#N/A,TRUE,"GENERAL";"TAB4",#N/A,TRUE,"GENERAL";"TAB5",#N/A,TRUE,"GENERAL"}</definedName>
    <definedName name="tortas" localSheetId="34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name="tortas2" localSheetId="14">{"via1",#N/A,TRUE,"general";"via2",#N/A,TRUE,"general";"via3",#N/A,TRUE,"general"}</definedName>
    <definedName name="tortas2" localSheetId="19">{"via1",#N/A,TRUE,"general";"via2",#N/A,TRUE,"general";"via3",#N/A,TRUE,"general"}</definedName>
    <definedName name="tortas2" localSheetId="20">{"via1",#N/A,TRUE,"general";"via2",#N/A,TRUE,"general";"via3",#N/A,TRUE,"general"}</definedName>
    <definedName name="tortas2" localSheetId="25">{"via1",#N/A,TRUE,"general";"via2",#N/A,TRUE,"general";"via3",#N/A,TRUE,"general"}</definedName>
    <definedName name="tortas2" localSheetId="33">{"via1",#N/A,TRUE,"general";"via2",#N/A,TRUE,"general";"via3",#N/A,TRUE,"general"}</definedName>
    <definedName name="tortas2" localSheetId="34">{"via1",#N/A,TRUE,"general";"via2",#N/A,TRUE,"general";"via3",#N/A,TRUE,"general"}</definedName>
    <definedName name="tortas2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12">Scheduled_Payment+Extra_Payment</definedName>
    <definedName name="Total_Payment" localSheetId="13">Scheduled_Payment+Extra_Payment</definedName>
    <definedName name="Total_Payment" localSheetId="8">Scheduled_Payment+Extra_Payment</definedName>
    <definedName name="Total_Payment" localSheetId="9">Scheduled_Payment+Extra_Payment</definedName>
    <definedName name="Total_Payment" localSheetId="10">Scheduled_Payment+Extra_Payment</definedName>
    <definedName name="Total_Payment" localSheetId="11">Scheduled_Payment+Extra_Payment</definedName>
    <definedName name="Total_Payment" localSheetId="153">Scheduled_Payment+Extra_Payment</definedName>
    <definedName name="Total_Payment" localSheetId="158">Scheduled_Payment+Extra_Payment</definedName>
    <definedName name="Total_Payment" localSheetId="14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25">Scheduled_Payment+Extra_Payment</definedName>
    <definedName name="Total_Payment" localSheetId="27">Scheduled_Payment+Extra_Payment</definedName>
    <definedName name="Total_Payment" localSheetId="28">Scheduled_Payment+Extra_Payment</definedName>
    <definedName name="Total_Payment" localSheetId="29">Scheduled_Payment+Extra_Payment</definedName>
    <definedName name="Total_Payment" localSheetId="30">Scheduled_Payment+Extra_Payment</definedName>
    <definedName name="Total_Payment" localSheetId="31">Scheduled_Payment+Extra_Payment</definedName>
    <definedName name="Total_Payment" localSheetId="32">Scheduled_Payment+Extra_Payment</definedName>
    <definedName name="Total_Payment" localSheetId="33">Scheduled_Payment+Extra_Payment</definedName>
    <definedName name="Total_Payment" localSheetId="34">Scheduled_Payment+Extra_Payment</definedName>
    <definedName name="Total_Payment" localSheetId="36">Scheduled_Payment+Extra_Payment</definedName>
    <definedName name="Total_Payment" localSheetId="37">Scheduled_Payment+Extra_Payment</definedName>
    <definedName name="Total_Payment" localSheetId="39">Scheduled_Payment+Extra_Payment</definedName>
    <definedName name="Total_Payment" localSheetId="40">Scheduled_Payment+Extra_Payment</definedName>
    <definedName name="Total_Payment" localSheetId="41">Scheduled_Payment+Extra_Payment</definedName>
    <definedName name="Total_Payment" localSheetId="42">Scheduled_Payment+Extra_Payment</definedName>
    <definedName name="Total_Payment" localSheetId="56">Scheduled_Payment+Extra_Payment</definedName>
    <definedName name="Total_Payment" localSheetId="45">Scheduled_Payment+Extra_Payment</definedName>
    <definedName name="Total_Payment" localSheetId="46">Scheduled_Payment+Extra_Payment</definedName>
    <definedName name="Total_Payment" localSheetId="74">Scheduled_Payment+Extra_Payment</definedName>
    <definedName name="Total_Payment" localSheetId="90">Scheduled_Payment+Extra_Payment</definedName>
    <definedName name="Total_Payment" localSheetId="92">Scheduled_Payment+Extra_Payment</definedName>
    <definedName name="Total_Payment" localSheetId="113">Scheduled_Payment+Extra_Payment</definedName>
    <definedName name="Total_Payment" localSheetId="114">Scheduled_Payment+Extra_Payment</definedName>
    <definedName name="Total_Payment" localSheetId="115">Scheduled_Payment+Extra_Payment</definedName>
    <definedName name="Total_Payment" localSheetId="116">Scheduled_Payment+Extra_Payment</definedName>
    <definedName name="Total_Payment" localSheetId="117">Scheduled_Payment+Extra_Payment</definedName>
    <definedName name="Total_Payment" localSheetId="118">Scheduled_Payment+Extra_Payment</definedName>
    <definedName name="Total_Payment" localSheetId="119">Scheduled_Payment+Extra_Payment</definedName>
    <definedName name="Total_Payment" localSheetId="120">Scheduled_Payment+Extra_Payment</definedName>
    <definedName name="Total_Payment" localSheetId="121">Scheduled_Payment+Extra_Payment</definedName>
    <definedName name="Total_Payment" localSheetId="131">Scheduled_Payment+Extra_Payment</definedName>
    <definedName name="Total_Payment" localSheetId="134">Scheduled_Payment+Extra_Payment</definedName>
    <definedName name="Total_Payment" localSheetId="141">Scheduled_Payment+Extra_Payment</definedName>
    <definedName name="Total_Payment" localSheetId="142">Scheduled_Payment+Extra_Payment</definedName>
    <definedName name="Total_Payment" localSheetId="149">Scheduled_Payment+Extra_Payment</definedName>
    <definedName name="Total_Payment" localSheetId="150">Scheduled_Payment+Extra_Payment</definedName>
    <definedName name="Total_Payment" localSheetId="151">Scheduled_Payment+Extra_Payment</definedName>
    <definedName name="Total_Payment" localSheetId="125">Scheduled_Payment+Extra_Payment</definedName>
    <definedName name="Total_Payment" localSheetId="129">Scheduled_Payment+Extra_Payment</definedName>
    <definedName name="Total_Payment" localSheetId="130">Scheduled_Payment+Extra_Payment</definedName>
    <definedName name="Total_Payment">Scheduled_Payment+Extra_Payment</definedName>
    <definedName name="Total_Payment1" localSheetId="12">Scheduled_Payment+Extra_Payment</definedName>
    <definedName name="Total_Payment1" localSheetId="13">Scheduled_Payment+Extra_Payment</definedName>
    <definedName name="Total_Payment1" localSheetId="8">Scheduled_Payment+Extra_Payment</definedName>
    <definedName name="Total_Payment1" localSheetId="9">Scheduled_Payment+Extra_Payment</definedName>
    <definedName name="Total_Payment1" localSheetId="10">Scheduled_Payment+Extra_Payment</definedName>
    <definedName name="Total_Payment1" localSheetId="11">Scheduled_Payment+Extra_Payment</definedName>
    <definedName name="Total_Payment1" localSheetId="153">Scheduled_Payment+Extra_Payment</definedName>
    <definedName name="Total_Payment1" localSheetId="158">Scheduled_Payment+Extra_Payment</definedName>
    <definedName name="Total_Payment1" localSheetId="14">Scheduled_Payment+Extra_Payment</definedName>
    <definedName name="Total_Payment1" localSheetId="19">Scheduled_Payment+Extra_Payment</definedName>
    <definedName name="Total_Payment1" localSheetId="20">Scheduled_Payment+Extra_Payment</definedName>
    <definedName name="Total_Payment1" localSheetId="25">Scheduled_Payment+Extra_Payment</definedName>
    <definedName name="Total_Payment1" localSheetId="27">Scheduled_Payment+Extra_Payment</definedName>
    <definedName name="Total_Payment1" localSheetId="28">Scheduled_Payment+Extra_Payment</definedName>
    <definedName name="Total_Payment1" localSheetId="29">Scheduled_Payment+Extra_Payment</definedName>
    <definedName name="Total_Payment1" localSheetId="30">Scheduled_Payment+Extra_Payment</definedName>
    <definedName name="Total_Payment1" localSheetId="31">Scheduled_Payment+Extra_Payment</definedName>
    <definedName name="Total_Payment1" localSheetId="32">Scheduled_Payment+Extra_Payment</definedName>
    <definedName name="Total_Payment1" localSheetId="33">Scheduled_Payment+Extra_Payment</definedName>
    <definedName name="Total_Payment1" localSheetId="34">Scheduled_Payment+Extra_Payment</definedName>
    <definedName name="Total_Payment1" localSheetId="36">Scheduled_Payment+Extra_Payment</definedName>
    <definedName name="Total_Payment1" localSheetId="37">Scheduled_Payment+Extra_Payment</definedName>
    <definedName name="Total_Payment1" localSheetId="39">Scheduled_Payment+Extra_Payment</definedName>
    <definedName name="Total_Payment1" localSheetId="40">Scheduled_Payment+Extra_Payment</definedName>
    <definedName name="Total_Payment1" localSheetId="41">Scheduled_Payment+Extra_Payment</definedName>
    <definedName name="Total_Payment1" localSheetId="42">Scheduled_Payment+Extra_Payment</definedName>
    <definedName name="Total_Payment1" localSheetId="56">Scheduled_Payment+Extra_Payment</definedName>
    <definedName name="Total_Payment1" localSheetId="45">Scheduled_Payment+Extra_Payment</definedName>
    <definedName name="Total_Payment1" localSheetId="46">Scheduled_Payment+Extra_Payment</definedName>
    <definedName name="Total_Payment1" localSheetId="74">Scheduled_Payment+Extra_Payment</definedName>
    <definedName name="Total_Payment1" localSheetId="90">Scheduled_Payment+Extra_Payment</definedName>
    <definedName name="Total_Payment1" localSheetId="92">Scheduled_Payment+Extra_Payment</definedName>
    <definedName name="Total_Payment1" localSheetId="113">Scheduled_Payment+Extra_Payment</definedName>
    <definedName name="Total_Payment1" localSheetId="114">Scheduled_Payment+Extra_Payment</definedName>
    <definedName name="Total_Payment1" localSheetId="115">Scheduled_Payment+Extra_Payment</definedName>
    <definedName name="Total_Payment1" localSheetId="116">Scheduled_Payment+Extra_Payment</definedName>
    <definedName name="Total_Payment1" localSheetId="117">Scheduled_Payment+Extra_Payment</definedName>
    <definedName name="Total_Payment1" localSheetId="118">Scheduled_Payment+Extra_Payment</definedName>
    <definedName name="Total_Payment1" localSheetId="119">Scheduled_Payment+Extra_Payment</definedName>
    <definedName name="Total_Payment1" localSheetId="120">Scheduled_Payment+Extra_Payment</definedName>
    <definedName name="Total_Payment1" localSheetId="121">Scheduled_Payment+Extra_Payment</definedName>
    <definedName name="Total_Payment1" localSheetId="131">Scheduled_Payment+Extra_Payment</definedName>
    <definedName name="Total_Payment1" localSheetId="134">Scheduled_Payment+Extra_Payment</definedName>
    <definedName name="Total_Payment1" localSheetId="141">Scheduled_Payment+Extra_Payment</definedName>
    <definedName name="Total_Payment1" localSheetId="142">Scheduled_Payment+Extra_Payment</definedName>
    <definedName name="Total_Payment1" localSheetId="149">Scheduled_Payment+Extra_Payment</definedName>
    <definedName name="Total_Payment1" localSheetId="150">Scheduled_Payment+Extra_Payment</definedName>
    <definedName name="Total_Payment1" localSheetId="151">Scheduled_Payment+Extra_Payment</definedName>
    <definedName name="Total_Payment1" localSheetId="125">Scheduled_Payment+Extra_Payment</definedName>
    <definedName name="Total_Payment1" localSheetId="129">Scheduled_Payment+Extra_Payment</definedName>
    <definedName name="Total_Payment1" localSheetId="130">Scheduled_Payment+Extra_Payment</definedName>
    <definedName name="Total_Payment1">Scheduled_Payment+Extra_Payment</definedName>
    <definedName name="TOTAL_SERVICIOS" localSheetId="14">#REF!</definedName>
    <definedName name="TOTAL_SERVICIOS" localSheetId="19">#REF!</definedName>
    <definedName name="TOTAL_SERVICIOS" localSheetId="20">#REF!</definedName>
    <definedName name="TOTAL_SERVICIOS" localSheetId="33">#REF!</definedName>
    <definedName name="TOTAL_SERVICIOS" localSheetId="34">#REF!</definedName>
    <definedName name="TOTAL_SERVICIOS">#REF!</definedName>
    <definedName name="total1" localSheetId="14">#REF!</definedName>
    <definedName name="total1" localSheetId="19">#REF!</definedName>
    <definedName name="total1" localSheetId="20">#REF!</definedName>
    <definedName name="total1" localSheetId="33">#REF!</definedName>
    <definedName name="total1" localSheetId="34">#REF!</definedName>
    <definedName name="total1">#REF!</definedName>
    <definedName name="TotalAIU" localSheetId="14">#REF!</definedName>
    <definedName name="TotalAIU" localSheetId="19">#REF!</definedName>
    <definedName name="TotalAIU" localSheetId="20">#REF!</definedName>
    <definedName name="TotalAIU" localSheetId="33">#REF!</definedName>
    <definedName name="TotalAIU" localSheetId="34">#REF!</definedName>
    <definedName name="TotalAIU">#REF!</definedName>
    <definedName name="TotalBidCost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ASTOS">#REF!</definedName>
    <definedName name="TotalPickedCost">#REF!</definedName>
    <definedName name="TotalPREDOMINANTE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CuotConstr" localSheetId="25">#REF!</definedName>
    <definedName name="TotCuotConstr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tercesantias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p">#REF!</definedName>
    <definedName name="TPER">#REF!</definedName>
    <definedName name="tpte">#REF!</definedName>
    <definedName name="tptee">#REF!</definedName>
    <definedName name="Tq">#REF!</definedName>
    <definedName name="Tr">#REF!</definedName>
    <definedName name="TRABAJO">#REF!</definedName>
    <definedName name="TRAFO">#REF!</definedName>
    <definedName name="TrainSpec">#REF!</definedName>
    <definedName name="Tramite">#REF!</definedName>
    <definedName name="Tramites">#REF!</definedName>
    <definedName name="TramitesCostos">#REF!</definedName>
    <definedName name="TRAMO">#REF!</definedName>
    <definedName name="TRAMPAGRASA">#REF!</definedName>
    <definedName name="TRANS">#REF!</definedName>
    <definedName name="Transfer_Price">#REF!</definedName>
    <definedName name="Transmisores">#REF!</definedName>
    <definedName name="TRANSP_EQUIPOS">#REF!</definedName>
    <definedName name="TRANSP_MATERIAL">#REF!</definedName>
    <definedName name="TRANSP_MO">#REF!</definedName>
    <definedName name="TRANSPORI" localSheetId="14">{#N/A,#N/A,TRUE,"INGENIERIA";#N/A,#N/A,TRUE,"COMPRAS";#N/A,#N/A,TRUE,"DIRECCION";#N/A,#N/A,TRUE,"RESUMEN"}</definedName>
    <definedName name="TRANSPORI" localSheetId="19">{#N/A,#N/A,TRUE,"INGENIERIA";#N/A,#N/A,TRUE,"COMPRAS";#N/A,#N/A,TRUE,"DIRECCION";#N/A,#N/A,TRUE,"RESUMEN"}</definedName>
    <definedName name="TRANSPORI" localSheetId="20">{#N/A,#N/A,TRUE,"INGENIERIA";#N/A,#N/A,TRUE,"COMPRAS";#N/A,#N/A,TRUE,"DIRECCION";#N/A,#N/A,TRUE,"RESUMEN"}</definedName>
    <definedName name="TRANSPORI" localSheetId="25">{#N/A,#N/A,TRUE,"INGENIERIA";#N/A,#N/A,TRUE,"COMPRAS";#N/A,#N/A,TRUE,"DIRECCION";#N/A,#N/A,TRUE,"RESUMEN"}</definedName>
    <definedName name="TRANSPORI" localSheetId="33">{#N/A,#N/A,TRUE,"INGENIERIA";#N/A,#N/A,TRUE,"COMPRAS";#N/A,#N/A,TRUE,"DIRECCION";#N/A,#N/A,TRUE,"RESUMEN"}</definedName>
    <definedName name="TRANSPORI" localSheetId="34">{#N/A,#N/A,TRUE,"INGENIERIA";#N/A,#N/A,TRUE,"COMPRAS";#N/A,#N/A,TRUE,"DIRECCION";#N/A,#N/A,TRUE,"RESUMEN"}</definedName>
    <definedName name="TRANSPORI">{#N/A,#N/A,TRUE,"INGENIERIA";#N/A,#N/A,TRUE,"COMPRAS";#N/A,#N/A,TRUE,"DIRECCION";#N/A,#N/A,TRUE,"RESUMEN"}</definedName>
    <definedName name="TRANSPORI_1" localSheetId="14" hidden="1">{#N/A,#N/A,TRUE,"INGENIERIA";#N/A,#N/A,TRUE,"COMPRAS";#N/A,#N/A,TRUE,"DIRECCION";#N/A,#N/A,TRUE,"RESUMEN"}</definedName>
    <definedName name="TRANSPORI_1" localSheetId="19" hidden="1">{#N/A,#N/A,TRUE,"INGENIERIA";#N/A,#N/A,TRUE,"COMPRAS";#N/A,#N/A,TRUE,"DIRECCION";#N/A,#N/A,TRUE,"RESUMEN"}</definedName>
    <definedName name="TRANSPORI_1" localSheetId="20" hidden="1">{#N/A,#N/A,TRUE,"INGENIERIA";#N/A,#N/A,TRUE,"COMPRAS";#N/A,#N/A,TRUE,"DIRECCION";#N/A,#N/A,TRUE,"RESUMEN"}</definedName>
    <definedName name="TRANSPORI_1" localSheetId="25" hidden="1">{#N/A,#N/A,TRUE,"INGENIERIA";#N/A,#N/A,TRUE,"COMPRAS";#N/A,#N/A,TRUE,"DIRECCION";#N/A,#N/A,TRUE,"RESUMEN"}</definedName>
    <definedName name="TRANSPORI_1" localSheetId="33" hidden="1">{#N/A,#N/A,TRUE,"INGENIERIA";#N/A,#N/A,TRUE,"COMPRAS";#N/A,#N/A,TRUE,"DIRECCION";#N/A,#N/A,TRUE,"RESUMEN"}</definedName>
    <definedName name="TRANSPORI_1" localSheetId="34" hidden="1">{#N/A,#N/A,TRUE,"INGENIERIA";#N/A,#N/A,TRUE,"COMPRAS";#N/A,#N/A,TRUE,"DIRECCION";#N/A,#N/A,TRUE,"RESUMEN"}</definedName>
    <definedName name="TRANSPORI_1" hidden="1">{#N/A,#N/A,TRUE,"INGENIERIA";#N/A,#N/A,TRUE,"COMPRAS";#N/A,#N/A,TRUE,"DIRECCION";#N/A,#N/A,TRUE,"RESUMEN"}</definedName>
    <definedName name="TRANSPORTE">#REF!</definedName>
    <definedName name="TRANSPORTE_1" localSheetId="14" hidden="1">{#N/A,#N/A,TRUE,"INGENIERIA";#N/A,#N/A,TRUE,"COMPRAS";#N/A,#N/A,TRUE,"DIRECCION";#N/A,#N/A,TRUE,"RESUMEN"}</definedName>
    <definedName name="TRANSPORTE_1" localSheetId="19" hidden="1">{#N/A,#N/A,TRUE,"INGENIERIA";#N/A,#N/A,TRUE,"COMPRAS";#N/A,#N/A,TRUE,"DIRECCION";#N/A,#N/A,TRUE,"RESUMEN"}</definedName>
    <definedName name="TRANSPORTE_1" localSheetId="20" hidden="1">{#N/A,#N/A,TRUE,"INGENIERIA";#N/A,#N/A,TRUE,"COMPRAS";#N/A,#N/A,TRUE,"DIRECCION";#N/A,#N/A,TRUE,"RESUMEN"}</definedName>
    <definedName name="TRANSPORTE_1" localSheetId="25" hidden="1">{#N/A,#N/A,TRUE,"INGENIERIA";#N/A,#N/A,TRUE,"COMPRAS";#N/A,#N/A,TRUE,"DIRECCION";#N/A,#N/A,TRUE,"RESUMEN"}</definedName>
    <definedName name="TRANSPORTE_1" localSheetId="33" hidden="1">{#N/A,#N/A,TRUE,"INGENIERIA";#N/A,#N/A,TRUE,"COMPRAS";#N/A,#N/A,TRUE,"DIRECCION";#N/A,#N/A,TRUE,"RESUMEN"}</definedName>
    <definedName name="TRANSPORTE_1" localSheetId="34" hidden="1">{#N/A,#N/A,TRUE,"INGENIERIA";#N/A,#N/A,TRUE,"COMPRAS";#N/A,#N/A,TRUE,"DIRECCION";#N/A,#N/A,TRUE,"RESUMEN"}</definedName>
    <definedName name="TRANSPORTE_1" hidden="1">{#N/A,#N/A,TRUE,"INGENIERIA";#N/A,#N/A,TRUE,"COMPRAS";#N/A,#N/A,TRUE,"DIRECCION";#N/A,#N/A,TRUE,"RESUMEN"}</definedName>
    <definedName name="TRANSPORTE_DE_CARGA_EN_ZONA_URBANA._INCLUYE_CARGUE_Y_DECARGUE">#REF!</definedName>
    <definedName name="TRANSPORTE_DE_CARGA_POR_AGUA__RIO_SINU">#REF!</definedName>
    <definedName name="TRANSPORTE_DE_MATERIALES_EN_VEHICULO_EJE_TANDEN_DE_ESTACA">#REF!</definedName>
    <definedName name="TRAT">#REF!</definedName>
    <definedName name="trazado">#REF!</definedName>
    <definedName name="TREM">#REF!</definedName>
    <definedName name="Trenes">#REF!</definedName>
    <definedName name="TRES30">#REF!</definedName>
    <definedName name="TRES30A">#REF!</definedName>
    <definedName name="trest" localSheetId="14">{"TAB1",#N/A,TRUE,"GENERAL";"TAB2",#N/A,TRUE,"GENERAL";"TAB3",#N/A,TRUE,"GENERAL";"TAB4",#N/A,TRUE,"GENERAL";"TAB5",#N/A,TRUE,"GENERAL"}</definedName>
    <definedName name="trest" localSheetId="19">{"TAB1",#N/A,TRUE,"GENERAL";"TAB2",#N/A,TRUE,"GENERAL";"TAB3",#N/A,TRUE,"GENERAL";"TAB4",#N/A,TRUE,"GENERAL";"TAB5",#N/A,TRUE,"GENERAL"}</definedName>
    <definedName name="trest" localSheetId="20">{"TAB1",#N/A,TRUE,"GENERAL";"TAB2",#N/A,TRUE,"GENERAL";"TAB3",#N/A,TRUE,"GENERAL";"TAB4",#N/A,TRUE,"GENERAL";"TAB5",#N/A,TRUE,"GENERAL"}</definedName>
    <definedName name="trest" localSheetId="25">{"TAB1",#N/A,TRUE,"GENERAL";"TAB2",#N/A,TRUE,"GENERAL";"TAB3",#N/A,TRUE,"GENERAL";"TAB4",#N/A,TRUE,"GENERAL";"TAB5",#N/A,TRUE,"GENERAL"}</definedName>
    <definedName name="trest" localSheetId="33">{"TAB1",#N/A,TRUE,"GENERAL";"TAB2",#N/A,TRUE,"GENERAL";"TAB3",#N/A,TRUE,"GENERAL";"TAB4",#N/A,TRUE,"GENERAL";"TAB5",#N/A,TRUE,"GENERAL"}</definedName>
    <definedName name="trest" localSheetId="34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 localSheetId="14">{"TAB1",#N/A,TRUE,"GENERAL";"TAB2",#N/A,TRUE,"GENERAL";"TAB3",#N/A,TRUE,"GENERAL";"TAB4",#N/A,TRUE,"GENERAL";"TAB5",#N/A,TRUE,"GENERAL"}</definedName>
    <definedName name="tret" localSheetId="19">{"TAB1",#N/A,TRUE,"GENERAL";"TAB2",#N/A,TRUE,"GENERAL";"TAB3",#N/A,TRUE,"GENERAL";"TAB4",#N/A,TRUE,"GENERAL";"TAB5",#N/A,TRUE,"GENERAL"}</definedName>
    <definedName name="tret" localSheetId="20">{"TAB1",#N/A,TRUE,"GENERAL";"TAB2",#N/A,TRUE,"GENERAL";"TAB3",#N/A,TRUE,"GENERAL";"TAB4",#N/A,TRUE,"GENERAL";"TAB5",#N/A,TRUE,"GENERAL"}</definedName>
    <definedName name="tret" localSheetId="25">{"TAB1",#N/A,TRUE,"GENERAL";"TAB2",#N/A,TRUE,"GENERAL";"TAB3",#N/A,TRUE,"GENERAL";"TAB4",#N/A,TRUE,"GENERAL";"TAB5",#N/A,TRUE,"GENERAL"}</definedName>
    <definedName name="tret" localSheetId="33">{"TAB1",#N/A,TRUE,"GENERAL";"TAB2",#N/A,TRUE,"GENERAL";"TAB3",#N/A,TRUE,"GENERAL";"TAB4",#N/A,TRUE,"GENERAL";"TAB5",#N/A,TRUE,"GENERAL"}</definedName>
    <definedName name="tret" localSheetId="34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 localSheetId="14">{"via1",#N/A,TRUE,"general";"via2",#N/A,TRUE,"general";"via3",#N/A,TRUE,"general"}</definedName>
    <definedName name="trh" localSheetId="19">{"via1",#N/A,TRUE,"general";"via2",#N/A,TRUE,"general";"via3",#N/A,TRUE,"general"}</definedName>
    <definedName name="trh" localSheetId="20">{"via1",#N/A,TRUE,"general";"via2",#N/A,TRUE,"general";"via3",#N/A,TRUE,"general"}</definedName>
    <definedName name="trh" localSheetId="25">{"via1",#N/A,TRUE,"general";"via2",#N/A,TRUE,"general";"via3",#N/A,TRUE,"general"}</definedName>
    <definedName name="trh" localSheetId="33">{"via1",#N/A,TRUE,"general";"via2",#N/A,TRUE,"general";"via3",#N/A,TRUE,"general"}</definedName>
    <definedName name="trh" localSheetId="34">{"via1",#N/A,TRUE,"general";"via2",#N/A,TRUE,"general";"via3",#N/A,TRUE,"general"}</definedName>
    <definedName name="trh">{"via1",#N/A,TRUE,"general";"via2",#N/A,TRUE,"general";"via3",#N/A,TRUE,"general"}</definedName>
    <definedName name="trhfh" localSheetId="14">{"via1",#N/A,TRUE,"general";"via2",#N/A,TRUE,"general";"via3",#N/A,TRUE,"general"}</definedName>
    <definedName name="trhfh" localSheetId="19">{"via1",#N/A,TRUE,"general";"via2",#N/A,TRUE,"general";"via3",#N/A,TRUE,"general"}</definedName>
    <definedName name="trhfh" localSheetId="20">{"via1",#N/A,TRUE,"general";"via2",#N/A,TRUE,"general";"via3",#N/A,TRUE,"general"}</definedName>
    <definedName name="trhfh" localSheetId="25">{"via1",#N/A,TRUE,"general";"via2",#N/A,TRUE,"general";"via3",#N/A,TRUE,"general"}</definedName>
    <definedName name="trhfh" localSheetId="33">{"via1",#N/A,TRUE,"general";"via2",#N/A,TRUE,"general";"via3",#N/A,TRUE,"general"}</definedName>
    <definedName name="trhfh" localSheetId="34">{"via1",#N/A,TRUE,"general";"via2",#N/A,TRUE,"general";"via3",#N/A,TRUE,"general"}</definedName>
    <definedName name="trhfh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URADO">#REF!</definedName>
    <definedName name="trjfgjh" localSheetId="14">{"via1",#N/A,TRUE,"general";"via2",#N/A,TRUE,"general";"via3",#N/A,TRUE,"general"}</definedName>
    <definedName name="trjfgjh" localSheetId="19">{"via1",#N/A,TRUE,"general";"via2",#N/A,TRUE,"general";"via3",#N/A,TRUE,"general"}</definedName>
    <definedName name="trjfgjh" localSheetId="20">{"via1",#N/A,TRUE,"general";"via2",#N/A,TRUE,"general";"via3",#N/A,TRUE,"general"}</definedName>
    <definedName name="trjfgjh" localSheetId="25">{"via1",#N/A,TRUE,"general";"via2",#N/A,TRUE,"general";"via3",#N/A,TRUE,"general"}</definedName>
    <definedName name="trjfgjh" localSheetId="33">{"via1",#N/A,TRUE,"general";"via2",#N/A,TRUE,"general";"via3",#N/A,TRUE,"general"}</definedName>
    <definedName name="trjfgjh" localSheetId="34">{"via1",#N/A,TRUE,"general";"via2",#N/A,TRUE,"general";"via3",#N/A,TRUE,"general"}</definedName>
    <definedName name="trjfgjh">{"via1",#N/A,TRUE,"general";"via2",#N/A,TRUE,"general";"via3",#N/A,TRUE,"general"}</definedName>
    <definedName name="TRM">#REF!</definedName>
    <definedName name="tru" localSheetId="14">{"via1",#N/A,TRUE,"general";"via2",#N/A,TRUE,"general";"via3",#N/A,TRUE,"general"}</definedName>
    <definedName name="tru" localSheetId="19">{"via1",#N/A,TRUE,"general";"via2",#N/A,TRUE,"general";"via3",#N/A,TRUE,"general"}</definedName>
    <definedName name="tru" localSheetId="20">{"via1",#N/A,TRUE,"general";"via2",#N/A,TRUE,"general";"via3",#N/A,TRUE,"general"}</definedName>
    <definedName name="tru" localSheetId="25">{"via1",#N/A,TRUE,"general";"via2",#N/A,TRUE,"general";"via3",#N/A,TRUE,"general"}</definedName>
    <definedName name="tru" localSheetId="33">{"via1",#N/A,TRUE,"general";"via2",#N/A,TRUE,"general";"via3",#N/A,TRUE,"general"}</definedName>
    <definedName name="tru" localSheetId="34">{"via1",#N/A,TRUE,"general";"via2",#N/A,TRUE,"general";"via3",#N/A,TRUE,"general"}</definedName>
    <definedName name="tru">{"via1",#N/A,TRUE,"general";"via2",#N/A,TRUE,"general";"via3",#N/A,TRUE,"general"}</definedName>
    <definedName name="truds" localSheetId="14">{"via1",#N/A,TRUE,"general";"via2",#N/A,TRUE,"general";"via3",#N/A,TRUE,"general"}</definedName>
    <definedName name="truds" localSheetId="19">{"via1",#N/A,TRUE,"general";"via2",#N/A,TRUE,"general";"via3",#N/A,TRUE,"general"}</definedName>
    <definedName name="truds" localSheetId="20">{"via1",#N/A,TRUE,"general";"via2",#N/A,TRUE,"general";"via3",#N/A,TRUE,"general"}</definedName>
    <definedName name="truds" localSheetId="25">{"via1",#N/A,TRUE,"general";"via2",#N/A,TRUE,"general";"via3",#N/A,TRUE,"general"}</definedName>
    <definedName name="truds" localSheetId="33">{"via1",#N/A,TRUE,"general";"via2",#N/A,TRUE,"general";"via3",#N/A,TRUE,"general"}</definedName>
    <definedName name="truds" localSheetId="34">{"via1",#N/A,TRUE,"general";"via2",#N/A,TRUE,"general";"via3",#N/A,TRUE,"general"}</definedName>
    <definedName name="truds">{"via1",#N/A,TRUE,"general";"via2",#N/A,TRUE,"general";"via3",#N/A,TRUE,"general"}</definedName>
    <definedName name="trutu" localSheetId="14">{"via1",#N/A,TRUE,"general";"via2",#N/A,TRUE,"general";"via3",#N/A,TRUE,"general"}</definedName>
    <definedName name="trutu" localSheetId="19">{"via1",#N/A,TRUE,"general";"via2",#N/A,TRUE,"general";"via3",#N/A,TRUE,"general"}</definedName>
    <definedName name="trutu" localSheetId="20">{"via1",#N/A,TRUE,"general";"via2",#N/A,TRUE,"general";"via3",#N/A,TRUE,"general"}</definedName>
    <definedName name="trutu" localSheetId="25">{"via1",#N/A,TRUE,"general";"via2",#N/A,TRUE,"general";"via3",#N/A,TRUE,"general"}</definedName>
    <definedName name="trutu" localSheetId="33">{"via1",#N/A,TRUE,"general";"via2",#N/A,TRUE,"general";"via3",#N/A,TRUE,"general"}</definedName>
    <definedName name="trutu" localSheetId="34">{"via1",#N/A,TRUE,"general";"via2",#N/A,TRUE,"general";"via3",#N/A,TRUE,"general"}</definedName>
    <definedName name="trutu">{"via1",#N/A,TRUE,"general";"via2",#N/A,TRUE,"general";"via3",#N/A,TRUE,"general"}</definedName>
    <definedName name="trydfg" localSheetId="14">{"via1",#N/A,TRUE,"general";"via2",#N/A,TRUE,"general";"via3",#N/A,TRUE,"general"}</definedName>
    <definedName name="trydfg" localSheetId="19">{"via1",#N/A,TRUE,"general";"via2",#N/A,TRUE,"general";"via3",#N/A,TRUE,"general"}</definedName>
    <definedName name="trydfg" localSheetId="20">{"via1",#N/A,TRUE,"general";"via2",#N/A,TRUE,"general";"via3",#N/A,TRUE,"general"}</definedName>
    <definedName name="trydfg" localSheetId="25">{"via1",#N/A,TRUE,"general";"via2",#N/A,TRUE,"general";"via3",#N/A,TRUE,"general"}</definedName>
    <definedName name="trydfg" localSheetId="33">{"via1",#N/A,TRUE,"general";"via2",#N/A,TRUE,"general";"via3",#N/A,TRUE,"general"}</definedName>
    <definedName name="trydfg" localSheetId="34">{"via1",#N/A,TRUE,"general";"via2",#N/A,TRUE,"general";"via3",#N/A,TRUE,"general"}</definedName>
    <definedName name="trydfg">{"via1",#N/A,TRUE,"general";"via2",#N/A,TRUE,"general";"via3",#N/A,TRUE,"general"}</definedName>
    <definedName name="trydtrygf" localSheetId="14">{"via1",#N/A,TRUE,"general";"via2",#N/A,TRUE,"general";"via3",#N/A,TRUE,"general"}</definedName>
    <definedName name="trydtrygf" localSheetId="19">{"via1",#N/A,TRUE,"general";"via2",#N/A,TRUE,"general";"via3",#N/A,TRUE,"general"}</definedName>
    <definedName name="trydtrygf" localSheetId="20">{"via1",#N/A,TRUE,"general";"via2",#N/A,TRUE,"general";"via3",#N/A,TRUE,"general"}</definedName>
    <definedName name="trydtrygf" localSheetId="25">{"via1",#N/A,TRUE,"general";"via2",#N/A,TRUE,"general";"via3",#N/A,TRUE,"general"}</definedName>
    <definedName name="trydtrygf" localSheetId="33">{"via1",#N/A,TRUE,"general";"via2",#N/A,TRUE,"general";"via3",#N/A,TRUE,"general"}</definedName>
    <definedName name="trydtrygf" localSheetId="34">{"via1",#N/A,TRUE,"general";"via2",#N/A,TRUE,"general";"via3",#N/A,TRUE,"general"}</definedName>
    <definedName name="trydtrygf">{"via1",#N/A,TRUE,"general";"via2",#N/A,TRUE,"general";"via3",#N/A,TRUE,"general"}</definedName>
    <definedName name="tryery" localSheetId="14">{"TAB1",#N/A,TRUE,"GENERAL";"TAB2",#N/A,TRUE,"GENERAL";"TAB3",#N/A,TRUE,"GENERAL";"TAB4",#N/A,TRUE,"GENERAL";"TAB5",#N/A,TRUE,"GENERAL"}</definedName>
    <definedName name="tryery" localSheetId="19">{"TAB1",#N/A,TRUE,"GENERAL";"TAB2",#N/A,TRUE,"GENERAL";"TAB3",#N/A,TRUE,"GENERAL";"TAB4",#N/A,TRUE,"GENERAL";"TAB5",#N/A,TRUE,"GENERAL"}</definedName>
    <definedName name="tryery" localSheetId="20">{"TAB1",#N/A,TRUE,"GENERAL";"TAB2",#N/A,TRUE,"GENERAL";"TAB3",#N/A,TRUE,"GENERAL";"TAB4",#N/A,TRUE,"GENERAL";"TAB5",#N/A,TRUE,"GENERAL"}</definedName>
    <definedName name="tryery" localSheetId="25">{"TAB1",#N/A,TRUE,"GENERAL";"TAB2",#N/A,TRUE,"GENERAL";"TAB3",#N/A,TRUE,"GENERAL";"TAB4",#N/A,TRUE,"GENERAL";"TAB5",#N/A,TRUE,"GENERAL"}</definedName>
    <definedName name="tryery" localSheetId="33">{"TAB1",#N/A,TRUE,"GENERAL";"TAB2",#N/A,TRUE,"GENERAL";"TAB3",#N/A,TRUE,"GENERAL";"TAB4",#N/A,TRUE,"GENERAL";"TAB5",#N/A,TRUE,"GENERAL"}</definedName>
    <definedName name="tryery" localSheetId="34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name="tryi6" localSheetId="14">{"TAB1",#N/A,TRUE,"GENERAL";"TAB2",#N/A,TRUE,"GENERAL";"TAB3",#N/A,TRUE,"GENERAL";"TAB4",#N/A,TRUE,"GENERAL";"TAB5",#N/A,TRUE,"GENERAL"}</definedName>
    <definedName name="tryi6" localSheetId="19">{"TAB1",#N/A,TRUE,"GENERAL";"TAB2",#N/A,TRUE,"GENERAL";"TAB3",#N/A,TRUE,"GENERAL";"TAB4",#N/A,TRUE,"GENERAL";"TAB5",#N/A,TRUE,"GENERAL"}</definedName>
    <definedName name="tryi6" localSheetId="20">{"TAB1",#N/A,TRUE,"GENERAL";"TAB2",#N/A,TRUE,"GENERAL";"TAB3",#N/A,TRUE,"GENERAL";"TAB4",#N/A,TRUE,"GENERAL";"TAB5",#N/A,TRUE,"GENERAL"}</definedName>
    <definedName name="tryi6" localSheetId="25">{"TAB1",#N/A,TRUE,"GENERAL";"TAB2",#N/A,TRUE,"GENERAL";"TAB3",#N/A,TRUE,"GENERAL";"TAB4",#N/A,TRUE,"GENERAL";"TAB5",#N/A,TRUE,"GENERAL"}</definedName>
    <definedName name="tryi6" localSheetId="33">{"TAB1",#N/A,TRUE,"GENERAL";"TAB2",#N/A,TRUE,"GENERAL";"TAB3",#N/A,TRUE,"GENERAL";"TAB4",#N/A,TRUE,"GENERAL";"TAB5",#N/A,TRUE,"GENERAL"}</definedName>
    <definedName name="tryi6" localSheetId="34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 localSheetId="14">{"via1",#N/A,TRUE,"general";"via2",#N/A,TRUE,"general";"via3",#N/A,TRUE,"general"}</definedName>
    <definedName name="tryrth" localSheetId="19">{"via1",#N/A,TRUE,"general";"via2",#N/A,TRUE,"general";"via3",#N/A,TRUE,"general"}</definedName>
    <definedName name="tryrth" localSheetId="20">{"via1",#N/A,TRUE,"general";"via2",#N/A,TRUE,"general";"via3",#N/A,TRUE,"general"}</definedName>
    <definedName name="tryrth" localSheetId="25">{"via1",#N/A,TRUE,"general";"via2",#N/A,TRUE,"general";"via3",#N/A,TRUE,"general"}</definedName>
    <definedName name="tryrth" localSheetId="33">{"via1",#N/A,TRUE,"general";"via2",#N/A,TRUE,"general";"via3",#N/A,TRUE,"general"}</definedName>
    <definedName name="tryrth" localSheetId="34">{"via1",#N/A,TRUE,"general";"via2",#N/A,TRUE,"general";"via3",#N/A,TRUE,"general"}</definedName>
    <definedName name="tryrth">{"via1",#N/A,TRUE,"general";"via2",#N/A,TRUE,"general";"via3",#N/A,TRUE,"general"}</definedName>
    <definedName name="Ts">#REF!</definedName>
    <definedName name="tsert" localSheetId="14">{"TAB1",#N/A,TRUE,"GENERAL";"TAB2",#N/A,TRUE,"GENERAL";"TAB3",#N/A,TRUE,"GENERAL";"TAB4",#N/A,TRUE,"GENERAL";"TAB5",#N/A,TRUE,"GENERAL"}</definedName>
    <definedName name="tsert" localSheetId="19">{"TAB1",#N/A,TRUE,"GENERAL";"TAB2",#N/A,TRUE,"GENERAL";"TAB3",#N/A,TRUE,"GENERAL";"TAB4",#N/A,TRUE,"GENERAL";"TAB5",#N/A,TRUE,"GENERAL"}</definedName>
    <definedName name="tsert" localSheetId="20">{"TAB1",#N/A,TRUE,"GENERAL";"TAB2",#N/A,TRUE,"GENERAL";"TAB3",#N/A,TRUE,"GENERAL";"TAB4",#N/A,TRUE,"GENERAL";"TAB5",#N/A,TRUE,"GENERAL"}</definedName>
    <definedName name="tsert" localSheetId="25">{"TAB1",#N/A,TRUE,"GENERAL";"TAB2",#N/A,TRUE,"GENERAL";"TAB3",#N/A,TRUE,"GENERAL";"TAB4",#N/A,TRUE,"GENERAL";"TAB5",#N/A,TRUE,"GENERAL"}</definedName>
    <definedName name="tsert" localSheetId="33">{"TAB1",#N/A,TRUE,"GENERAL";"TAB2",#N/A,TRUE,"GENERAL";"TAB3",#N/A,TRUE,"GENERAL";"TAB4",#N/A,TRUE,"GENERAL";"TAB5",#N/A,TRUE,"GENERAL"}</definedName>
    <definedName name="tsert" localSheetId="34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localSheetId="14">{"via1",#N/A,TRUE,"general";"via2",#N/A,TRUE,"general";"via3",#N/A,TRUE,"general"}</definedName>
    <definedName name="TTR" localSheetId="19">{"via1",#N/A,TRUE,"general";"via2",#N/A,TRUE,"general";"via3",#N/A,TRUE,"general"}</definedName>
    <definedName name="TTR" localSheetId="20">{"via1",#N/A,TRUE,"general";"via2",#N/A,TRUE,"general";"via3",#N/A,TRUE,"general"}</definedName>
    <definedName name="TTR" localSheetId="25">{"via1",#N/A,TRUE,"general";"via2",#N/A,TRUE,"general";"via3",#N/A,TRUE,"general"}</definedName>
    <definedName name="TTR" localSheetId="33">{"via1",#N/A,TRUE,"general";"via2",#N/A,TRUE,"general";"via3",#N/A,TRUE,"general"}</definedName>
    <definedName name="TTR" localSheetId="34">{"via1",#N/A,TRUE,"general";"via2",#N/A,TRUE,"general";"via3",#N/A,TRUE,"general"}</definedName>
    <definedName name="TTR">{"via1",#N/A,TRUE,"general";"via2",#N/A,TRUE,"general";"via3",#N/A,TRUE,"general"}</definedName>
    <definedName name="ttrff" localSheetId="14">{"via1",#N/A,TRUE,"general";"via2",#N/A,TRUE,"general";"via3",#N/A,TRUE,"general"}</definedName>
    <definedName name="ttrff" localSheetId="19">{"via1",#N/A,TRUE,"general";"via2",#N/A,TRUE,"general";"via3",#N/A,TRUE,"general"}</definedName>
    <definedName name="ttrff" localSheetId="20">{"via1",#N/A,TRUE,"general";"via2",#N/A,TRUE,"general";"via3",#N/A,TRUE,"general"}</definedName>
    <definedName name="ttrff" localSheetId="25">{"via1",#N/A,TRUE,"general";"via2",#N/A,TRUE,"general";"via3",#N/A,TRUE,"general"}</definedName>
    <definedName name="ttrff" localSheetId="33">{"via1",#N/A,TRUE,"general";"via2",#N/A,TRUE,"general";"via3",#N/A,TRUE,"general"}</definedName>
    <definedName name="ttrff" localSheetId="34">{"via1",#N/A,TRUE,"general";"via2",#N/A,TRUE,"general";"via3",#N/A,TRUE,"general"}</definedName>
    <definedName name="ttrff">{"via1",#N/A,TRUE,"general";"via2",#N/A,TRUE,"general";"via3",#N/A,TRUE,"general"}</definedName>
    <definedName name="ttt" localSheetId="14">{"TAB1",#N/A,TRUE,"GENERAL";"TAB2",#N/A,TRUE,"GENERAL";"TAB3",#N/A,TRUE,"GENERAL";"TAB4",#N/A,TRUE,"GENERAL";"TAB5",#N/A,TRUE,"GENERAL"}</definedName>
    <definedName name="ttt" localSheetId="19">{"TAB1",#N/A,TRUE,"GENERAL";"TAB2",#N/A,TRUE,"GENERAL";"TAB3",#N/A,TRUE,"GENERAL";"TAB4",#N/A,TRUE,"GENERAL";"TAB5",#N/A,TRUE,"GENERAL"}</definedName>
    <definedName name="ttt" localSheetId="20">{"TAB1",#N/A,TRUE,"GENERAL";"TAB2",#N/A,TRUE,"GENERAL";"TAB3",#N/A,TRUE,"GENERAL";"TAB4",#N/A,TRUE,"GENERAL";"TAB5",#N/A,TRUE,"GENERAL"}</definedName>
    <definedName name="ttt" localSheetId="25">{"TAB1",#N/A,TRUE,"GENERAL";"TAB2",#N/A,TRUE,"GENERAL";"TAB3",#N/A,TRUE,"GENERAL";"TAB4",#N/A,TRUE,"GENERAL";"TAB5",#N/A,TRUE,"GENERAL"}</definedName>
    <definedName name="ttt" localSheetId="33">{"TAB1",#N/A,TRUE,"GENERAL";"TAB2",#N/A,TRUE,"GENERAL";"TAB3",#N/A,TRUE,"GENERAL";"TAB4",#N/A,TRUE,"GENERAL";"TAB5",#N/A,TRUE,"GENERAL"}</definedName>
    <definedName name="ttt" localSheetId="34">{"TAB1",#N/A,TRUE,"GENERAL";"TAB2",#N/A,TRUE,"GENERAL";"TAB3",#N/A,TRUE,"GENERAL";"TAB4",#N/A,TRUE,"GENERAL";"TAB5",#N/A,TRUE,"GENERAL"}</definedName>
    <definedName name="ttt">{"TAB1",#N/A,TRUE,"GENERAL";"TAB2",#N/A,TRUE,"GENERAL";"TAB3",#N/A,TRUE,"GENERAL";"TAB4",#N/A,TRUE,"GENERAL";"TAB5",#N/A,TRUE,"GENERAL"}</definedName>
    <definedName name="TTTT">#REF!</definedName>
    <definedName name="tttt7" localSheetId="14">{"via1",#N/A,TRUE,"general";"via2",#N/A,TRUE,"general";"via3",#N/A,TRUE,"general"}</definedName>
    <definedName name="tttt7" localSheetId="19">{"via1",#N/A,TRUE,"general";"via2",#N/A,TRUE,"general";"via3",#N/A,TRUE,"general"}</definedName>
    <definedName name="tttt7" localSheetId="20">{"via1",#N/A,TRUE,"general";"via2",#N/A,TRUE,"general";"via3",#N/A,TRUE,"general"}</definedName>
    <definedName name="tttt7" localSheetId="25">{"via1",#N/A,TRUE,"general";"via2",#N/A,TRUE,"general";"via3",#N/A,TRUE,"general"}</definedName>
    <definedName name="tttt7" localSheetId="33">{"via1",#N/A,TRUE,"general";"via2",#N/A,TRUE,"general";"via3",#N/A,TRUE,"general"}</definedName>
    <definedName name="tttt7" localSheetId="34">{"via1",#N/A,TRUE,"general";"via2",#N/A,TRUE,"general";"via3",#N/A,TRUE,"general"}</definedName>
    <definedName name="tttt7">{"via1",#N/A,TRUE,"general";"via2",#N/A,TRUE,"general";"via3",#N/A,TRUE,"general"}</definedName>
    <definedName name="tttthy" localSheetId="14">{"TAB1",#N/A,TRUE,"GENERAL";"TAB2",#N/A,TRUE,"GENERAL";"TAB3",#N/A,TRUE,"GENERAL";"TAB4",#N/A,TRUE,"GENERAL";"TAB5",#N/A,TRUE,"GENERAL"}</definedName>
    <definedName name="tttthy" localSheetId="19">{"TAB1",#N/A,TRUE,"GENERAL";"TAB2",#N/A,TRUE,"GENERAL";"TAB3",#N/A,TRUE,"GENERAL";"TAB4",#N/A,TRUE,"GENERAL";"TAB5",#N/A,TRUE,"GENERAL"}</definedName>
    <definedName name="tttthy" localSheetId="20">{"TAB1",#N/A,TRUE,"GENERAL";"TAB2",#N/A,TRUE,"GENERAL";"TAB3",#N/A,TRUE,"GENERAL";"TAB4",#N/A,TRUE,"GENERAL";"TAB5",#N/A,TRUE,"GENERAL"}</definedName>
    <definedName name="tttthy" localSheetId="25">{"TAB1",#N/A,TRUE,"GENERAL";"TAB2",#N/A,TRUE,"GENERAL";"TAB3",#N/A,TRUE,"GENERAL";"TAB4",#N/A,TRUE,"GENERAL";"TAB5",#N/A,TRUE,"GENERAL"}</definedName>
    <definedName name="tttthy" localSheetId="33">{"TAB1",#N/A,TRUE,"GENERAL";"TAB2",#N/A,TRUE,"GENERAL";"TAB3",#N/A,TRUE,"GENERAL";"TAB4",#N/A,TRUE,"GENERAL";"TAB5",#N/A,TRUE,"GENERAL"}</definedName>
    <definedName name="tttthy" localSheetId="34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name="ttttr" localSheetId="14">{"via1",#N/A,TRUE,"general";"via2",#N/A,TRUE,"general";"via3",#N/A,TRUE,"general"}</definedName>
    <definedName name="ttttr" localSheetId="19">{"via1",#N/A,TRUE,"general";"via2",#N/A,TRUE,"general";"via3",#N/A,TRUE,"general"}</definedName>
    <definedName name="ttttr" localSheetId="20">{"via1",#N/A,TRUE,"general";"via2",#N/A,TRUE,"general";"via3",#N/A,TRUE,"general"}</definedName>
    <definedName name="ttttr" localSheetId="25">{"via1",#N/A,TRUE,"general";"via2",#N/A,TRUE,"general";"via3",#N/A,TRUE,"general"}</definedName>
    <definedName name="ttttr" localSheetId="33">{"via1",#N/A,TRUE,"general";"via2",#N/A,TRUE,"general";"via3",#N/A,TRUE,"general"}</definedName>
    <definedName name="ttttr" localSheetId="34">{"via1",#N/A,TRUE,"general";"via2",#N/A,TRUE,"general";"via3",#N/A,TRUE,"general"}</definedName>
    <definedName name="ttttr">{"via1",#N/A,TRUE,"general";"via2",#N/A,TRUE,"general";"via3",#N/A,TRUE,"general"}</definedName>
    <definedName name="ttttt">#REF!</definedName>
    <definedName name="TTTTTT">#REF!</definedName>
    <definedName name="TTTTTTTT">#REF!</definedName>
    <definedName name="Tu">#REF!</definedName>
    <definedName name="TUB._ACC_3__Bx_B_SCH_40">#REF!</definedName>
    <definedName name="TUBERIA" hidden="1">#REF!</definedName>
    <definedName name="Tubería">#REF!</definedName>
    <definedName name="TUBERIA_P.V.C_RDE_9">#REF!</definedName>
    <definedName name="TUBERIA_P.V.C_UM_RDE_41____2">#REF!</definedName>
    <definedName name="TUBERIA_P.V.C_UM_RDE_41____3">#REF!</definedName>
    <definedName name="TUBERIA1" hidden="1">#REF!</definedName>
    <definedName name="tuberia3">#REF!</definedName>
    <definedName name="TUBLLUV4">#REF!</definedName>
    <definedName name="TUBLLUVIA1.5TOT">#REF!</definedName>
    <definedName name="TUBLLUVIA4TOTAL">#REF!</definedName>
    <definedName name="TUBO_1_2">#REF!</definedName>
    <definedName name="TUBO_1_2__HG">#REF!</definedName>
    <definedName name="Tubo_As_2">#REF!</definedName>
    <definedName name="Tubo_Cond_1">#REF!</definedName>
    <definedName name="Tubo_Galv_2">#REF!</definedName>
    <definedName name="tubo24">#REF!</definedName>
    <definedName name="TUBO6">#REF!</definedName>
    <definedName name="TUBO8">#REF!</definedName>
    <definedName name="tubohg2">#REF!</definedName>
    <definedName name="tubor24">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NI">#REF!</definedName>
    <definedName name="tur" localSheetId="14">{"TAB1",#N/A,TRUE,"GENERAL";"TAB2",#N/A,TRUE,"GENERAL";"TAB3",#N/A,TRUE,"GENERAL";"TAB4",#N/A,TRUE,"GENERAL";"TAB5",#N/A,TRUE,"GENERAL"}</definedName>
    <definedName name="tur" localSheetId="19">{"TAB1",#N/A,TRUE,"GENERAL";"TAB2",#N/A,TRUE,"GENERAL";"TAB3",#N/A,TRUE,"GENERAL";"TAB4",#N/A,TRUE,"GENERAL";"TAB5",#N/A,TRUE,"GENERAL"}</definedName>
    <definedName name="tur" localSheetId="20">{"TAB1",#N/A,TRUE,"GENERAL";"TAB2",#N/A,TRUE,"GENERAL";"TAB3",#N/A,TRUE,"GENERAL";"TAB4",#N/A,TRUE,"GENERAL";"TAB5",#N/A,TRUE,"GENERAL"}</definedName>
    <definedName name="tur" localSheetId="25">{"TAB1",#N/A,TRUE,"GENERAL";"TAB2",#N/A,TRUE,"GENERAL";"TAB3",#N/A,TRUE,"GENERAL";"TAB4",#N/A,TRUE,"GENERAL";"TAB5",#N/A,TRUE,"GENERAL"}</definedName>
    <definedName name="tur" localSheetId="33">{"TAB1",#N/A,TRUE,"GENERAL";"TAB2",#N/A,TRUE,"GENERAL";"TAB3",#N/A,TRUE,"GENERAL";"TAB4",#N/A,TRUE,"GENERAL";"TAB5",#N/A,TRUE,"GENERAL"}</definedName>
    <definedName name="tur" localSheetId="34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name="turbiedad">#REF!</definedName>
    <definedName name="turu" localSheetId="14">{"TAB1",#N/A,TRUE,"GENERAL";"TAB2",#N/A,TRUE,"GENERAL";"TAB3",#N/A,TRUE,"GENERAL";"TAB4",#N/A,TRUE,"GENERAL";"TAB5",#N/A,TRUE,"GENERAL"}</definedName>
    <definedName name="turu" localSheetId="19">{"TAB1",#N/A,TRUE,"GENERAL";"TAB2",#N/A,TRUE,"GENERAL";"TAB3",#N/A,TRUE,"GENERAL";"TAB4",#N/A,TRUE,"GENERAL";"TAB5",#N/A,TRUE,"GENERAL"}</definedName>
    <definedName name="turu" localSheetId="20">{"TAB1",#N/A,TRUE,"GENERAL";"TAB2",#N/A,TRUE,"GENERAL";"TAB3",#N/A,TRUE,"GENERAL";"TAB4",#N/A,TRUE,"GENERAL";"TAB5",#N/A,TRUE,"GENERAL"}</definedName>
    <definedName name="turu" localSheetId="25">{"TAB1",#N/A,TRUE,"GENERAL";"TAB2",#N/A,TRUE,"GENERAL";"TAB3",#N/A,TRUE,"GENERAL";"TAB4",#N/A,TRUE,"GENERAL";"TAB5",#N/A,TRUE,"GENERAL"}</definedName>
    <definedName name="turu" localSheetId="33">{"TAB1",#N/A,TRUE,"GENERAL";"TAB2",#N/A,TRUE,"GENERAL";"TAB3",#N/A,TRUE,"GENERAL";"TAB4",#N/A,TRUE,"GENERAL";"TAB5",#N/A,TRUE,"GENERAL"}</definedName>
    <definedName name="turu" localSheetId="34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localSheetId="14">{"TAB1",#N/A,TRUE,"GENERAL";"TAB2",#N/A,TRUE,"GENERAL";"TAB3",#N/A,TRUE,"GENERAL";"TAB4",#N/A,TRUE,"GENERAL";"TAB5",#N/A,TRUE,"GENERAL"}</definedName>
    <definedName name="twer" localSheetId="19">{"TAB1",#N/A,TRUE,"GENERAL";"TAB2",#N/A,TRUE,"GENERAL";"TAB3",#N/A,TRUE,"GENERAL";"TAB4",#N/A,TRUE,"GENERAL";"TAB5",#N/A,TRUE,"GENERAL"}</definedName>
    <definedName name="twer" localSheetId="20">{"TAB1",#N/A,TRUE,"GENERAL";"TAB2",#N/A,TRUE,"GENERAL";"TAB3",#N/A,TRUE,"GENERAL";"TAB4",#N/A,TRUE,"GENERAL";"TAB5",#N/A,TRUE,"GENERAL"}</definedName>
    <definedName name="twer" localSheetId="25">{"TAB1",#N/A,TRUE,"GENERAL";"TAB2",#N/A,TRUE,"GENERAL";"TAB3",#N/A,TRUE,"GENERAL";"TAB4",#N/A,TRUE,"GENERAL";"TAB5",#N/A,TRUE,"GENERAL"}</definedName>
    <definedName name="twer" localSheetId="33">{"TAB1",#N/A,TRUE,"GENERAL";"TAB2",#N/A,TRUE,"GENERAL";"TAB3",#N/A,TRUE,"GENERAL";"TAB4",#N/A,TRUE,"GENERAL";"TAB5",#N/A,TRUE,"GENERAL"}</definedName>
    <definedName name="twer" localSheetId="34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 localSheetId="14">{"TAB1",#N/A,TRUE,"GENERAL";"TAB2",#N/A,TRUE,"GENERAL";"TAB3",#N/A,TRUE,"GENERAL";"TAB4",#N/A,TRUE,"GENERAL";"TAB5",#N/A,TRUE,"GENERAL"}</definedName>
    <definedName name="twet" localSheetId="19">{"TAB1",#N/A,TRUE,"GENERAL";"TAB2",#N/A,TRUE,"GENERAL";"TAB3",#N/A,TRUE,"GENERAL";"TAB4",#N/A,TRUE,"GENERAL";"TAB5",#N/A,TRUE,"GENERAL"}</definedName>
    <definedName name="twet" localSheetId="20">{"TAB1",#N/A,TRUE,"GENERAL";"TAB2",#N/A,TRUE,"GENERAL";"TAB3",#N/A,TRUE,"GENERAL";"TAB4",#N/A,TRUE,"GENERAL";"TAB5",#N/A,TRUE,"GENERAL"}</definedName>
    <definedName name="twet" localSheetId="25">{"TAB1",#N/A,TRUE,"GENERAL";"TAB2",#N/A,TRUE,"GENERAL";"TAB3",#N/A,TRUE,"GENERAL";"TAB4",#N/A,TRUE,"GENERAL";"TAB5",#N/A,TRUE,"GENERAL"}</definedName>
    <definedName name="twet" localSheetId="33">{"TAB1",#N/A,TRUE,"GENERAL";"TAB2",#N/A,TRUE,"GENERAL";"TAB3",#N/A,TRUE,"GENERAL";"TAB4",#N/A,TRUE,"GENERAL";"TAB5",#N/A,TRUE,"GENERAL"}</definedName>
    <definedName name="twet" localSheetId="34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x">#REF!</definedName>
    <definedName name="TY">#REF!</definedName>
    <definedName name="tyery" localSheetId="14">{"via1",#N/A,TRUE,"general";"via2",#N/A,TRUE,"general";"via3",#N/A,TRUE,"general"}</definedName>
    <definedName name="tyery" localSheetId="19">{"via1",#N/A,TRUE,"general";"via2",#N/A,TRUE,"general";"via3",#N/A,TRUE,"general"}</definedName>
    <definedName name="tyery" localSheetId="20">{"via1",#N/A,TRUE,"general";"via2",#N/A,TRUE,"general";"via3",#N/A,TRUE,"general"}</definedName>
    <definedName name="tyery" localSheetId="25">{"via1",#N/A,TRUE,"general";"via2",#N/A,TRUE,"general";"via3",#N/A,TRUE,"general"}</definedName>
    <definedName name="tyery" localSheetId="33">{"via1",#N/A,TRUE,"general";"via2",#N/A,TRUE,"general";"via3",#N/A,TRUE,"general"}</definedName>
    <definedName name="tyery" localSheetId="34">{"via1",#N/A,TRUE,"general";"via2",#N/A,TRUE,"general";"via3",#N/A,TRUE,"general"}</definedName>
    <definedName name="tyery">{"via1",#N/A,TRUE,"general";"via2",#N/A,TRUE,"general";"via3",#N/A,TRUE,"general"}</definedName>
    <definedName name="tyj" localSheetId="14">{"TAB1",#N/A,TRUE,"GENERAL";"TAB2",#N/A,TRUE,"GENERAL";"TAB3",#N/A,TRUE,"GENERAL";"TAB4",#N/A,TRUE,"GENERAL";"TAB5",#N/A,TRUE,"GENERAL"}</definedName>
    <definedName name="tyj" localSheetId="19">{"TAB1",#N/A,TRUE,"GENERAL";"TAB2",#N/A,TRUE,"GENERAL";"TAB3",#N/A,TRUE,"GENERAL";"TAB4",#N/A,TRUE,"GENERAL";"TAB5",#N/A,TRUE,"GENERAL"}</definedName>
    <definedName name="tyj" localSheetId="20">{"TAB1",#N/A,TRUE,"GENERAL";"TAB2",#N/A,TRUE,"GENERAL";"TAB3",#N/A,TRUE,"GENERAL";"TAB4",#N/A,TRUE,"GENERAL";"TAB5",#N/A,TRUE,"GENERAL"}</definedName>
    <definedName name="tyj" localSheetId="25">{"TAB1",#N/A,TRUE,"GENERAL";"TAB2",#N/A,TRUE,"GENERAL";"TAB3",#N/A,TRUE,"GENERAL";"TAB4",#N/A,TRUE,"GENERAL";"TAB5",#N/A,TRUE,"GENERAL"}</definedName>
    <definedName name="tyj" localSheetId="33">{"TAB1",#N/A,TRUE,"GENERAL";"TAB2",#N/A,TRUE,"GENERAL";"TAB3",#N/A,TRUE,"GENERAL";"TAB4",#N/A,TRUE,"GENERAL";"TAB5",#N/A,TRUE,"GENERAL"}</definedName>
    <definedName name="tyj" localSheetId="34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name="tyjtyj" localSheetId="14">{"TAB1",#N/A,TRUE,"GENERAL";"TAB2",#N/A,TRUE,"GENERAL";"TAB3",#N/A,TRUE,"GENERAL";"TAB4",#N/A,TRUE,"GENERAL";"TAB5",#N/A,TRUE,"GENERAL"}</definedName>
    <definedName name="tyjtyj" localSheetId="19">{"TAB1",#N/A,TRUE,"GENERAL";"TAB2",#N/A,TRUE,"GENERAL";"TAB3",#N/A,TRUE,"GENERAL";"TAB4",#N/A,TRUE,"GENERAL";"TAB5",#N/A,TRUE,"GENERAL"}</definedName>
    <definedName name="tyjtyj" localSheetId="20">{"TAB1",#N/A,TRUE,"GENERAL";"TAB2",#N/A,TRUE,"GENERAL";"TAB3",#N/A,TRUE,"GENERAL";"TAB4",#N/A,TRUE,"GENERAL";"TAB5",#N/A,TRUE,"GENERAL"}</definedName>
    <definedName name="tyjtyj" localSheetId="25">{"TAB1",#N/A,TRUE,"GENERAL";"TAB2",#N/A,TRUE,"GENERAL";"TAB3",#N/A,TRUE,"GENERAL";"TAB4",#N/A,TRUE,"GENERAL";"TAB5",#N/A,TRUE,"GENERAL"}</definedName>
    <definedName name="tyjtyj" localSheetId="33">{"TAB1",#N/A,TRUE,"GENERAL";"TAB2",#N/A,TRUE,"GENERAL";"TAB3",#N/A,TRUE,"GENERAL";"TAB4",#N/A,TRUE,"GENERAL";"TAB5",#N/A,TRUE,"GENERAL"}</definedName>
    <definedName name="tyjtyj" localSheetId="34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 localSheetId="14">{"TAB1",#N/A,TRUE,"GENERAL";"TAB2",#N/A,TRUE,"GENERAL";"TAB3",#N/A,TRUE,"GENERAL";"TAB4",#N/A,TRUE,"GENERAL";"TAB5",#N/A,TRUE,"GENERAL"}</definedName>
    <definedName name="tyjytjuyjuy" localSheetId="19">{"TAB1",#N/A,TRUE,"GENERAL";"TAB2",#N/A,TRUE,"GENERAL";"TAB3",#N/A,TRUE,"GENERAL";"TAB4",#N/A,TRUE,"GENERAL";"TAB5",#N/A,TRUE,"GENERAL"}</definedName>
    <definedName name="tyjytjuyjuy" localSheetId="20">{"TAB1",#N/A,TRUE,"GENERAL";"TAB2",#N/A,TRUE,"GENERAL";"TAB3",#N/A,TRUE,"GENERAL";"TAB4",#N/A,TRUE,"GENERAL";"TAB5",#N/A,TRUE,"GENERAL"}</definedName>
    <definedName name="tyjytjuyjuy" localSheetId="25">{"TAB1",#N/A,TRUE,"GENERAL";"TAB2",#N/A,TRUE,"GENERAL";"TAB3",#N/A,TRUE,"GENERAL";"TAB4",#N/A,TRUE,"GENERAL";"TAB5",#N/A,TRUE,"GENERAL"}</definedName>
    <definedName name="tyjytjuyjuy" localSheetId="33">{"TAB1",#N/A,TRUE,"GENERAL";"TAB2",#N/A,TRUE,"GENERAL";"TAB3",#N/A,TRUE,"GENERAL";"TAB4",#N/A,TRUE,"GENERAL";"TAB5",#N/A,TRUE,"GENERAL"}</definedName>
    <definedName name="tyjytjuyjuy" localSheetId="34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 localSheetId="14">{"via1",#N/A,TRUE,"general";"via2",#N/A,TRUE,"general";"via3",#N/A,TRUE,"general"}</definedName>
    <definedName name="tyk" localSheetId="19">{"via1",#N/A,TRUE,"general";"via2",#N/A,TRUE,"general";"via3",#N/A,TRUE,"general"}</definedName>
    <definedName name="tyk" localSheetId="20">{"via1",#N/A,TRUE,"general";"via2",#N/A,TRUE,"general";"via3",#N/A,TRUE,"general"}</definedName>
    <definedName name="tyk" localSheetId="25">{"via1",#N/A,TRUE,"general";"via2",#N/A,TRUE,"general";"via3",#N/A,TRUE,"general"}</definedName>
    <definedName name="tyk" localSheetId="33">{"via1",#N/A,TRUE,"general";"via2",#N/A,TRUE,"general";"via3",#N/A,TRUE,"general"}</definedName>
    <definedName name="tyk" localSheetId="34">{"via1",#N/A,TRUE,"general";"via2",#N/A,TRUE,"general";"via3",#N/A,TRUE,"general"}</definedName>
    <definedName name="tyk">{"via1",#N/A,TRUE,"general";"via2",#N/A,TRUE,"general";"via3",#N/A,TRUE,"general"}</definedName>
    <definedName name="tym" localSheetId="14">{"via1",#N/A,TRUE,"general";"via2",#N/A,TRUE,"general";"via3",#N/A,TRUE,"general"}</definedName>
    <definedName name="tym" localSheetId="19">{"via1",#N/A,TRUE,"general";"via2",#N/A,TRUE,"general";"via3",#N/A,TRUE,"general"}</definedName>
    <definedName name="tym" localSheetId="20">{"via1",#N/A,TRUE,"general";"via2",#N/A,TRUE,"general";"via3",#N/A,TRUE,"general"}</definedName>
    <definedName name="tym" localSheetId="25">{"via1",#N/A,TRUE,"general";"via2",#N/A,TRUE,"general";"via3",#N/A,TRUE,"general"}</definedName>
    <definedName name="tym" localSheetId="33">{"via1",#N/A,TRUE,"general";"via2",#N/A,TRUE,"general";"via3",#N/A,TRUE,"general"}</definedName>
    <definedName name="tym" localSheetId="34">{"via1",#N/A,TRUE,"general";"via2",#N/A,TRUE,"general";"via3",#N/A,TRUE,"general"}</definedName>
    <definedName name="tym">{"via1",#N/A,TRUE,"general";"via2",#N/A,TRUE,"general";"via3",#N/A,TRUE,"general"}</definedName>
    <definedName name="TYPE">#REF!</definedName>
    <definedName name="typeofcommittment">#REF!</definedName>
    <definedName name="tyr" localSheetId="14">{"via1",#N/A,TRUE,"general";"via2",#N/A,TRUE,"general";"via3",#N/A,TRUE,"general"}</definedName>
    <definedName name="tyr" localSheetId="19">{"via1",#N/A,TRUE,"general";"via2",#N/A,TRUE,"general";"via3",#N/A,TRUE,"general"}</definedName>
    <definedName name="tyr" localSheetId="20">{"via1",#N/A,TRUE,"general";"via2",#N/A,TRUE,"general";"via3",#N/A,TRUE,"general"}</definedName>
    <definedName name="tyr" localSheetId="25">{"via1",#N/A,TRUE,"general";"via2",#N/A,TRUE,"general";"via3",#N/A,TRUE,"general"}</definedName>
    <definedName name="tyr" localSheetId="33">{"via1",#N/A,TRUE,"general";"via2",#N/A,TRUE,"general";"via3",#N/A,TRUE,"general"}</definedName>
    <definedName name="tyr" localSheetId="34">{"via1",#N/A,TRUE,"general";"via2",#N/A,TRUE,"general";"via3",#N/A,TRUE,"general"}</definedName>
    <definedName name="tyr">{"via1",#N/A,TRUE,"general";"via2",#N/A,TRUE,"general";"via3",#N/A,TRUE,"general"}</definedName>
    <definedName name="tytfy">#REF!</definedName>
    <definedName name="tytgfhgfh" localSheetId="14">{"TAB1",#N/A,TRUE,"GENERAL";"TAB2",#N/A,TRUE,"GENERAL";"TAB3",#N/A,TRUE,"GENERAL";"TAB4",#N/A,TRUE,"GENERAL";"TAB5",#N/A,TRUE,"GENERAL"}</definedName>
    <definedName name="tytgfhgfh" localSheetId="19">{"TAB1",#N/A,TRUE,"GENERAL";"TAB2",#N/A,TRUE,"GENERAL";"TAB3",#N/A,TRUE,"GENERAL";"TAB4",#N/A,TRUE,"GENERAL";"TAB5",#N/A,TRUE,"GENERAL"}</definedName>
    <definedName name="tytgfhgfh" localSheetId="20">{"TAB1",#N/A,TRUE,"GENERAL";"TAB2",#N/A,TRUE,"GENERAL";"TAB3",#N/A,TRUE,"GENERAL";"TAB4",#N/A,TRUE,"GENERAL";"TAB5",#N/A,TRUE,"GENERAL"}</definedName>
    <definedName name="tytgfhgfh" localSheetId="25">{"TAB1",#N/A,TRUE,"GENERAL";"TAB2",#N/A,TRUE,"GENERAL";"TAB3",#N/A,TRUE,"GENERAL";"TAB4",#N/A,TRUE,"GENERAL";"TAB5",#N/A,TRUE,"GENERAL"}</definedName>
    <definedName name="tytgfhgfh" localSheetId="33">{"TAB1",#N/A,TRUE,"GENERAL";"TAB2",#N/A,TRUE,"GENERAL";"TAB3",#N/A,TRUE,"GENERAL";"TAB4",#N/A,TRUE,"GENERAL";"TAB5",#N/A,TRUE,"GENERAL"}</definedName>
    <definedName name="tytgfhgfh" localSheetId="34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name="tyty" localSheetId="14">{"TAB1",#N/A,TRUE,"GENERAL";"TAB2",#N/A,TRUE,"GENERAL";"TAB3",#N/A,TRUE,"GENERAL";"TAB4",#N/A,TRUE,"GENERAL";"TAB5",#N/A,TRUE,"GENERAL"}</definedName>
    <definedName name="tyty" localSheetId="19">{"TAB1",#N/A,TRUE,"GENERAL";"TAB2",#N/A,TRUE,"GENERAL";"TAB3",#N/A,TRUE,"GENERAL";"TAB4",#N/A,TRUE,"GENERAL";"TAB5",#N/A,TRUE,"GENERAL"}</definedName>
    <definedName name="tyty" localSheetId="20">{"TAB1",#N/A,TRUE,"GENERAL";"TAB2",#N/A,TRUE,"GENERAL";"TAB3",#N/A,TRUE,"GENERAL";"TAB4",#N/A,TRUE,"GENERAL";"TAB5",#N/A,TRUE,"GENERAL"}</definedName>
    <definedName name="tyty" localSheetId="25">{"TAB1",#N/A,TRUE,"GENERAL";"TAB2",#N/A,TRUE,"GENERAL";"TAB3",#N/A,TRUE,"GENERAL";"TAB4",#N/A,TRUE,"GENERAL";"TAB5",#N/A,TRUE,"GENERAL"}</definedName>
    <definedName name="tyty" localSheetId="33">{"TAB1",#N/A,TRUE,"GENERAL";"TAB2",#N/A,TRUE,"GENERAL";"TAB3",#N/A,TRUE,"GENERAL";"TAB4",#N/A,TRUE,"GENERAL";"TAB5",#N/A,TRUE,"GENERAL"}</definedName>
    <definedName name="tyty" localSheetId="34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 localSheetId="14">{"TAB1",#N/A,TRUE,"GENERAL";"TAB2",#N/A,TRUE,"GENERAL";"TAB3",#N/A,TRUE,"GENERAL";"TAB4",#N/A,TRUE,"GENERAL";"TAB5",#N/A,TRUE,"GENERAL"}</definedName>
    <definedName name="TYUIYI" localSheetId="19">{"TAB1",#N/A,TRUE,"GENERAL";"TAB2",#N/A,TRUE,"GENERAL";"TAB3",#N/A,TRUE,"GENERAL";"TAB4",#N/A,TRUE,"GENERAL";"TAB5",#N/A,TRUE,"GENERAL"}</definedName>
    <definedName name="TYUIYI" localSheetId="20">{"TAB1",#N/A,TRUE,"GENERAL";"TAB2",#N/A,TRUE,"GENERAL";"TAB3",#N/A,TRUE,"GENERAL";"TAB4",#N/A,TRUE,"GENERAL";"TAB5",#N/A,TRUE,"GENERAL"}</definedName>
    <definedName name="TYUIYI" localSheetId="25">{"TAB1",#N/A,TRUE,"GENERAL";"TAB2",#N/A,TRUE,"GENERAL";"TAB3",#N/A,TRUE,"GENERAL";"TAB4",#N/A,TRUE,"GENERAL";"TAB5",#N/A,TRUE,"GENERAL"}</definedName>
    <definedName name="TYUIYI" localSheetId="33">{"TAB1",#N/A,TRUE,"GENERAL";"TAB2",#N/A,TRUE,"GENERAL";"TAB3",#N/A,TRUE,"GENERAL";"TAB4",#N/A,TRUE,"GENERAL";"TAB5",#N/A,TRUE,"GENERAL"}</definedName>
    <definedName name="TYUIYI" localSheetId="34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 localSheetId="14">{"TAB1",#N/A,TRUE,"GENERAL";"TAB2",#N/A,TRUE,"GENERAL";"TAB3",#N/A,TRUE,"GENERAL";"TAB4",#N/A,TRUE,"GENERAL";"TAB5",#N/A,TRUE,"GENERAL"}</definedName>
    <definedName name="tyujh" localSheetId="19">{"TAB1",#N/A,TRUE,"GENERAL";"TAB2",#N/A,TRUE,"GENERAL";"TAB3",#N/A,TRUE,"GENERAL";"TAB4",#N/A,TRUE,"GENERAL";"TAB5",#N/A,TRUE,"GENERAL"}</definedName>
    <definedName name="tyujh" localSheetId="20">{"TAB1",#N/A,TRUE,"GENERAL";"TAB2",#N/A,TRUE,"GENERAL";"TAB3",#N/A,TRUE,"GENERAL";"TAB4",#N/A,TRUE,"GENERAL";"TAB5",#N/A,TRUE,"GENERAL"}</definedName>
    <definedName name="tyujh" localSheetId="25">{"TAB1",#N/A,TRUE,"GENERAL";"TAB2",#N/A,TRUE,"GENERAL";"TAB3",#N/A,TRUE,"GENERAL";"TAB4",#N/A,TRUE,"GENERAL";"TAB5",#N/A,TRUE,"GENERAL"}</definedName>
    <definedName name="tyujh" localSheetId="33">{"TAB1",#N/A,TRUE,"GENERAL";"TAB2",#N/A,TRUE,"GENERAL";"TAB3",#N/A,TRUE,"GENERAL";"TAB4",#N/A,TRUE,"GENERAL";"TAB5",#N/A,TRUE,"GENERAL"}</definedName>
    <definedName name="tyujh" localSheetId="34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 localSheetId="14">{"TAB1",#N/A,TRUE,"GENERAL";"TAB2",#N/A,TRUE,"GENERAL";"TAB3",#N/A,TRUE,"GENERAL";"TAB4",#N/A,TRUE,"GENERAL";"TAB5",#N/A,TRUE,"GENERAL"}</definedName>
    <definedName name="tyuty" localSheetId="19">{"TAB1",#N/A,TRUE,"GENERAL";"TAB2",#N/A,TRUE,"GENERAL";"TAB3",#N/A,TRUE,"GENERAL";"TAB4",#N/A,TRUE,"GENERAL";"TAB5",#N/A,TRUE,"GENERAL"}</definedName>
    <definedName name="tyuty" localSheetId="20">{"TAB1",#N/A,TRUE,"GENERAL";"TAB2",#N/A,TRUE,"GENERAL";"TAB3",#N/A,TRUE,"GENERAL";"TAB4",#N/A,TRUE,"GENERAL";"TAB5",#N/A,TRUE,"GENERAL"}</definedName>
    <definedName name="tyuty" localSheetId="25">{"TAB1",#N/A,TRUE,"GENERAL";"TAB2",#N/A,TRUE,"GENERAL";"TAB3",#N/A,TRUE,"GENERAL";"TAB4",#N/A,TRUE,"GENERAL";"TAB5",#N/A,TRUE,"GENERAL"}</definedName>
    <definedName name="tyuty" localSheetId="33">{"TAB1",#N/A,TRUE,"GENERAL";"TAB2",#N/A,TRUE,"GENERAL";"TAB3",#N/A,TRUE,"GENERAL";"TAB4",#N/A,TRUE,"GENERAL";"TAB5",#N/A,TRUE,"GENERAL"}</definedName>
    <definedName name="tyuty" localSheetId="34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 localSheetId="14">{"via1",#N/A,TRUE,"general";"via2",#N/A,TRUE,"general";"via3",#N/A,TRUE,"general"}</definedName>
    <definedName name="tyutyu" localSheetId="19">{"via1",#N/A,TRUE,"general";"via2",#N/A,TRUE,"general";"via3",#N/A,TRUE,"general"}</definedName>
    <definedName name="tyutyu" localSheetId="20">{"via1",#N/A,TRUE,"general";"via2",#N/A,TRUE,"general";"via3",#N/A,TRUE,"general"}</definedName>
    <definedName name="tyutyu" localSheetId="25">{"via1",#N/A,TRUE,"general";"via2",#N/A,TRUE,"general";"via3",#N/A,TRUE,"general"}</definedName>
    <definedName name="tyutyu" localSheetId="33">{"via1",#N/A,TRUE,"general";"via2",#N/A,TRUE,"general";"via3",#N/A,TRUE,"general"}</definedName>
    <definedName name="tyutyu" localSheetId="34">{"via1",#N/A,TRUE,"general";"via2",#N/A,TRUE,"general";"via3",#N/A,TRUE,"general"}</definedName>
    <definedName name="tyutyu">{"via1",#N/A,TRUE,"general";"via2",#N/A,TRUE,"general";"via3",#N/A,TRUE,"general"}</definedName>
    <definedName name="tyxg" localSheetId="14">{"via1",#N/A,TRUE,"general";"via2",#N/A,TRUE,"general";"via3",#N/A,TRUE,"general"}</definedName>
    <definedName name="tyxg" localSheetId="19">{"via1",#N/A,TRUE,"general";"via2",#N/A,TRUE,"general";"via3",#N/A,TRUE,"general"}</definedName>
    <definedName name="tyxg" localSheetId="20">{"via1",#N/A,TRUE,"general";"via2",#N/A,TRUE,"general";"via3",#N/A,TRUE,"general"}</definedName>
    <definedName name="tyxg" localSheetId="25">{"via1",#N/A,TRUE,"general";"via2",#N/A,TRUE,"general";"via3",#N/A,TRUE,"general"}</definedName>
    <definedName name="tyxg" localSheetId="33">{"via1",#N/A,TRUE,"general";"via2",#N/A,TRUE,"general";"via3",#N/A,TRUE,"general"}</definedName>
    <definedName name="tyxg" localSheetId="34">{"via1",#N/A,TRUE,"general";"via2",#N/A,TRUE,"general";"via3",#N/A,TRUE,"general"}</definedName>
    <definedName name="tyxg">{"via1",#N/A,TRUE,"general";"via2",#N/A,TRUE,"general";"via3",#N/A,TRUE,"general"}</definedName>
    <definedName name="Tz">#REF!</definedName>
    <definedName name="U">#REF!</definedName>
    <definedName name="u3u" localSheetId="14">{"TAB1",#N/A,TRUE,"GENERAL";"TAB2",#N/A,TRUE,"GENERAL";"TAB3",#N/A,TRUE,"GENERAL";"TAB4",#N/A,TRUE,"GENERAL";"TAB5",#N/A,TRUE,"GENERAL"}</definedName>
    <definedName name="u3u" localSheetId="19">{"TAB1",#N/A,TRUE,"GENERAL";"TAB2",#N/A,TRUE,"GENERAL";"TAB3",#N/A,TRUE,"GENERAL";"TAB4",#N/A,TRUE,"GENERAL";"TAB5",#N/A,TRUE,"GENERAL"}</definedName>
    <definedName name="u3u" localSheetId="20">{"TAB1",#N/A,TRUE,"GENERAL";"TAB2",#N/A,TRUE,"GENERAL";"TAB3",#N/A,TRUE,"GENERAL";"TAB4",#N/A,TRUE,"GENERAL";"TAB5",#N/A,TRUE,"GENERAL"}</definedName>
    <definedName name="u3u" localSheetId="25">{"TAB1",#N/A,TRUE,"GENERAL";"TAB2",#N/A,TRUE,"GENERAL";"TAB3",#N/A,TRUE,"GENERAL";"TAB4",#N/A,TRUE,"GENERAL";"TAB5",#N/A,TRUE,"GENERAL"}</definedName>
    <definedName name="u3u" localSheetId="33">{"TAB1",#N/A,TRUE,"GENERAL";"TAB2",#N/A,TRUE,"GENERAL";"TAB3",#N/A,TRUE,"GENERAL";"TAB4",#N/A,TRUE,"GENERAL";"TAB5",#N/A,TRUE,"GENERAL"}</definedName>
    <definedName name="u3u" localSheetId="34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name="u7u7" localSheetId="14">{"TAB1",#N/A,TRUE,"GENERAL";"TAB2",#N/A,TRUE,"GENERAL";"TAB3",#N/A,TRUE,"GENERAL";"TAB4",#N/A,TRUE,"GENERAL";"TAB5",#N/A,TRUE,"GENERAL"}</definedName>
    <definedName name="u7u7" localSheetId="19">{"TAB1",#N/A,TRUE,"GENERAL";"TAB2",#N/A,TRUE,"GENERAL";"TAB3",#N/A,TRUE,"GENERAL";"TAB4",#N/A,TRUE,"GENERAL";"TAB5",#N/A,TRUE,"GENERAL"}</definedName>
    <definedName name="u7u7" localSheetId="20">{"TAB1",#N/A,TRUE,"GENERAL";"TAB2",#N/A,TRUE,"GENERAL";"TAB3",#N/A,TRUE,"GENERAL";"TAB4",#N/A,TRUE,"GENERAL";"TAB5",#N/A,TRUE,"GENERAL"}</definedName>
    <definedName name="u7u7" localSheetId="25">{"TAB1",#N/A,TRUE,"GENERAL";"TAB2",#N/A,TRUE,"GENERAL";"TAB3",#N/A,TRUE,"GENERAL";"TAB4",#N/A,TRUE,"GENERAL";"TAB5",#N/A,TRUE,"GENERAL"}</definedName>
    <definedName name="u7u7" localSheetId="33">{"TAB1",#N/A,TRUE,"GENERAL";"TAB2",#N/A,TRUE,"GENERAL";"TAB3",#N/A,TRUE,"GENERAL";"TAB4",#N/A,TRUE,"GENERAL";"TAB5",#N/A,TRUE,"GENERAL"}</definedName>
    <definedName name="u7u7" localSheetId="34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equipo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i">#REF!</definedName>
    <definedName name="UIC">#REF!</definedName>
    <definedName name="uijhj" localSheetId="14">{"via1",#N/A,TRUE,"general";"via2",#N/A,TRUE,"general";"via3",#N/A,TRUE,"general"}</definedName>
    <definedName name="uijhj" localSheetId="19">{"via1",#N/A,TRUE,"general";"via2",#N/A,TRUE,"general";"via3",#N/A,TRUE,"general"}</definedName>
    <definedName name="uijhj" localSheetId="20">{"via1",#N/A,TRUE,"general";"via2",#N/A,TRUE,"general";"via3",#N/A,TRUE,"general"}</definedName>
    <definedName name="uijhj" localSheetId="25">{"via1",#N/A,TRUE,"general";"via2",#N/A,TRUE,"general";"via3",#N/A,TRUE,"general"}</definedName>
    <definedName name="uijhj" localSheetId="33">{"via1",#N/A,TRUE,"general";"via2",#N/A,TRUE,"general";"via3",#N/A,TRUE,"general"}</definedName>
    <definedName name="uijhj" localSheetId="34">{"via1",#N/A,TRUE,"general";"via2",#N/A,TRUE,"general";"via3",#N/A,TRUE,"general"}</definedName>
    <definedName name="uijhj">{"via1",#N/A,TRUE,"general";"via2",#N/A,TRUE,"general";"via3",#N/A,TRUE,"general"}</definedName>
    <definedName name="uio" localSheetId="14">{"TAB1",#N/A,TRUE,"GENERAL";"TAB2",#N/A,TRUE,"GENERAL";"TAB3",#N/A,TRUE,"GENERAL";"TAB4",#N/A,TRUE,"GENERAL";"TAB5",#N/A,TRUE,"GENERAL"}</definedName>
    <definedName name="uio" localSheetId="19">{"TAB1",#N/A,TRUE,"GENERAL";"TAB2",#N/A,TRUE,"GENERAL";"TAB3",#N/A,TRUE,"GENERAL";"TAB4",#N/A,TRUE,"GENERAL";"TAB5",#N/A,TRUE,"GENERAL"}</definedName>
    <definedName name="uio" localSheetId="20">{"TAB1",#N/A,TRUE,"GENERAL";"TAB2",#N/A,TRUE,"GENERAL";"TAB3",#N/A,TRUE,"GENERAL";"TAB4",#N/A,TRUE,"GENERAL";"TAB5",#N/A,TRUE,"GENERAL"}</definedName>
    <definedName name="uio" localSheetId="25">{"TAB1",#N/A,TRUE,"GENERAL";"TAB2",#N/A,TRUE,"GENERAL";"TAB3",#N/A,TRUE,"GENERAL";"TAB4",#N/A,TRUE,"GENERAL";"TAB5",#N/A,TRUE,"GENERAL"}</definedName>
    <definedName name="uio" localSheetId="33">{"TAB1",#N/A,TRUE,"GENERAL";"TAB2",#N/A,TRUE,"GENERAL";"TAB3",#N/A,TRUE,"GENERAL";"TAB4",#N/A,TRUE,"GENERAL";"TAB5",#N/A,TRUE,"GENERAL"}</definedName>
    <definedName name="uio" localSheetId="34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name="uiou" localSheetId="14">{"TAB1",#N/A,TRUE,"GENERAL";"TAB2",#N/A,TRUE,"GENERAL";"TAB3",#N/A,TRUE,"GENERAL";"TAB4",#N/A,TRUE,"GENERAL";"TAB5",#N/A,TRUE,"GENERAL"}</definedName>
    <definedName name="uiou" localSheetId="19">{"TAB1",#N/A,TRUE,"GENERAL";"TAB2",#N/A,TRUE,"GENERAL";"TAB3",#N/A,TRUE,"GENERAL";"TAB4",#N/A,TRUE,"GENERAL";"TAB5",#N/A,TRUE,"GENERAL"}</definedName>
    <definedName name="uiou" localSheetId="20">{"TAB1",#N/A,TRUE,"GENERAL";"TAB2",#N/A,TRUE,"GENERAL";"TAB3",#N/A,TRUE,"GENERAL";"TAB4",#N/A,TRUE,"GENERAL";"TAB5",#N/A,TRUE,"GENERAL"}</definedName>
    <definedName name="uiou" localSheetId="25">{"TAB1",#N/A,TRUE,"GENERAL";"TAB2",#N/A,TRUE,"GENERAL";"TAB3",#N/A,TRUE,"GENERAL";"TAB4",#N/A,TRUE,"GENERAL";"TAB5",#N/A,TRUE,"GENERAL"}</definedName>
    <definedName name="uiou" localSheetId="33">{"TAB1",#N/A,TRUE,"GENERAL";"TAB2",#N/A,TRUE,"GENERAL";"TAB3",#N/A,TRUE,"GENERAL";"TAB4",#N/A,TRUE,"GENERAL";"TAB5",#N/A,TRUE,"GENERAL"}</definedName>
    <definedName name="uiou" localSheetId="34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 localSheetId="14">{"via1",#N/A,TRUE,"general";"via2",#N/A,TRUE,"general";"via3",#N/A,TRUE,"general"}</definedName>
    <definedName name="uir" localSheetId="19">{"via1",#N/A,TRUE,"general";"via2",#N/A,TRUE,"general";"via3",#N/A,TRUE,"general"}</definedName>
    <definedName name="uir" localSheetId="20">{"via1",#N/A,TRUE,"general";"via2",#N/A,TRUE,"general";"via3",#N/A,TRUE,"general"}</definedName>
    <definedName name="uir" localSheetId="25">{"via1",#N/A,TRUE,"general";"via2",#N/A,TRUE,"general";"via3",#N/A,TRUE,"general"}</definedName>
    <definedName name="uir" localSheetId="33">{"via1",#N/A,TRUE,"general";"via2",#N/A,TRUE,"general";"via3",#N/A,TRUE,"general"}</definedName>
    <definedName name="uir" localSheetId="34">{"via1",#N/A,TRUE,"general";"via2",#N/A,TRUE,"general";"via3",#N/A,TRUE,"general"}</definedName>
    <definedName name="uir">{"via1",#N/A,TRUE,"general";"via2",#N/A,TRUE,"general";"via3",#N/A,TRUE,"general"}</definedName>
    <definedName name="uituii" localSheetId="14">{"TAB1",#N/A,TRUE,"GENERAL";"TAB2",#N/A,TRUE,"GENERAL";"TAB3",#N/A,TRUE,"GENERAL";"TAB4",#N/A,TRUE,"GENERAL";"TAB5",#N/A,TRUE,"GENERAL"}</definedName>
    <definedName name="uituii" localSheetId="19">{"TAB1",#N/A,TRUE,"GENERAL";"TAB2",#N/A,TRUE,"GENERAL";"TAB3",#N/A,TRUE,"GENERAL";"TAB4",#N/A,TRUE,"GENERAL";"TAB5",#N/A,TRUE,"GENERAL"}</definedName>
    <definedName name="uituii" localSheetId="20">{"TAB1",#N/A,TRUE,"GENERAL";"TAB2",#N/A,TRUE,"GENERAL";"TAB3",#N/A,TRUE,"GENERAL";"TAB4",#N/A,TRUE,"GENERAL";"TAB5",#N/A,TRUE,"GENERAL"}</definedName>
    <definedName name="uituii" localSheetId="25">{"TAB1",#N/A,TRUE,"GENERAL";"TAB2",#N/A,TRUE,"GENERAL";"TAB3",#N/A,TRUE,"GENERAL";"TAB4",#N/A,TRUE,"GENERAL";"TAB5",#N/A,TRUE,"GENERAL"}</definedName>
    <definedName name="uituii" localSheetId="33">{"TAB1",#N/A,TRUE,"GENERAL";"TAB2",#N/A,TRUE,"GENERAL";"TAB3",#N/A,TRUE,"GENERAL";"TAB4",#N/A,TRUE,"GENERAL";"TAB5",#N/A,TRUE,"GENERAL"}</definedName>
    <definedName name="uituii" localSheetId="34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name="uityjj" localSheetId="14">{"via1",#N/A,TRUE,"general";"via2",#N/A,TRUE,"general";"via3",#N/A,TRUE,"general"}</definedName>
    <definedName name="uityjj" localSheetId="19">{"via1",#N/A,TRUE,"general";"via2",#N/A,TRUE,"general";"via3",#N/A,TRUE,"general"}</definedName>
    <definedName name="uityjj" localSheetId="20">{"via1",#N/A,TRUE,"general";"via2",#N/A,TRUE,"general";"via3",#N/A,TRUE,"general"}</definedName>
    <definedName name="uityjj" localSheetId="25">{"via1",#N/A,TRUE,"general";"via2",#N/A,TRUE,"general";"via3",#N/A,TRUE,"general"}</definedName>
    <definedName name="uityjj" localSheetId="33">{"via1",#N/A,TRUE,"general";"via2",#N/A,TRUE,"general";"via3",#N/A,TRUE,"general"}</definedName>
    <definedName name="uityjj" localSheetId="34">{"via1",#N/A,TRUE,"general";"via2",#N/A,TRUE,"general";"via3",#N/A,TRUE,"general"}</definedName>
    <definedName name="uityjj">{"via1",#N/A,TRUE,"general";"via2",#N/A,TRUE,"general";"via3",#N/A,TRUE,"general"}</definedName>
    <definedName name="uiufgj" localSheetId="14">{"TAB1",#N/A,TRUE,"GENERAL";"TAB2",#N/A,TRUE,"GENERAL";"TAB3",#N/A,TRUE,"GENERAL";"TAB4",#N/A,TRUE,"GENERAL";"TAB5",#N/A,TRUE,"GENERAL"}</definedName>
    <definedName name="uiufgj" localSheetId="19">{"TAB1",#N/A,TRUE,"GENERAL";"TAB2",#N/A,TRUE,"GENERAL";"TAB3",#N/A,TRUE,"GENERAL";"TAB4",#N/A,TRUE,"GENERAL";"TAB5",#N/A,TRUE,"GENERAL"}</definedName>
    <definedName name="uiufgj" localSheetId="20">{"TAB1",#N/A,TRUE,"GENERAL";"TAB2",#N/A,TRUE,"GENERAL";"TAB3",#N/A,TRUE,"GENERAL";"TAB4",#N/A,TRUE,"GENERAL";"TAB5",#N/A,TRUE,"GENERAL"}</definedName>
    <definedName name="uiufgj" localSheetId="25">{"TAB1",#N/A,TRUE,"GENERAL";"TAB2",#N/A,TRUE,"GENERAL";"TAB3",#N/A,TRUE,"GENERAL";"TAB4",#N/A,TRUE,"GENERAL";"TAB5",#N/A,TRUE,"GENERAL"}</definedName>
    <definedName name="uiufgj" localSheetId="33">{"TAB1",#N/A,TRUE,"GENERAL";"TAB2",#N/A,TRUE,"GENERAL";"TAB3",#N/A,TRUE,"GENERAL";"TAB4",#N/A,TRUE,"GENERAL";"TAB5",#N/A,TRUE,"GENERAL"}</definedName>
    <definedName name="uiufgj" localSheetId="34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name="UIUYI" localSheetId="14">{"TAB1",#N/A,TRUE,"GENERAL";"TAB2",#N/A,TRUE,"GENERAL";"TAB3",#N/A,TRUE,"GENERAL";"TAB4",#N/A,TRUE,"GENERAL";"TAB5",#N/A,TRUE,"GENERAL"}</definedName>
    <definedName name="UIUYI" localSheetId="19">{"TAB1",#N/A,TRUE,"GENERAL";"TAB2",#N/A,TRUE,"GENERAL";"TAB3",#N/A,TRUE,"GENERAL";"TAB4",#N/A,TRUE,"GENERAL";"TAB5",#N/A,TRUE,"GENERAL"}</definedName>
    <definedName name="UIUYI" localSheetId="20">{"TAB1",#N/A,TRUE,"GENERAL";"TAB2",#N/A,TRUE,"GENERAL";"TAB3",#N/A,TRUE,"GENERAL";"TAB4",#N/A,TRUE,"GENERAL";"TAB5",#N/A,TRUE,"GENERAL"}</definedName>
    <definedName name="UIUYI" localSheetId="25">{"TAB1",#N/A,TRUE,"GENERAL";"TAB2",#N/A,TRUE,"GENERAL";"TAB3",#N/A,TRUE,"GENERAL";"TAB4",#N/A,TRUE,"GENERAL";"TAB5",#N/A,TRUE,"GENERAL"}</definedName>
    <definedName name="UIUYI" localSheetId="33">{"TAB1",#N/A,TRUE,"GENERAL";"TAB2",#N/A,TRUE,"GENERAL";"TAB3",#N/A,TRUE,"GENERAL";"TAB4",#N/A,TRUE,"GENERAL";"TAB5",#N/A,TRUE,"GENERAL"}</definedName>
    <definedName name="UIUYI" localSheetId="34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j">#REF!</definedName>
    <definedName name="UJKUKU">#REF!</definedName>
    <definedName name="UJNUJUJ">#REF!</definedName>
    <definedName name="ujyyu">#REF!</definedName>
    <definedName name="Uk">#REF!</definedName>
    <definedName name="UKUKUK">#REF!</definedName>
    <definedName name="Ull">#REF!</definedName>
    <definedName name="Um">#REF!</definedName>
    <definedName name="UMina">#REF!</definedName>
    <definedName name="Un">#REF!</definedName>
    <definedName name="UN_PRI">#REF!</definedName>
    <definedName name="UND">#REF!</definedName>
    <definedName name="UNIDAD">#REF!</definedName>
    <definedName name="UNIDAD1">#REF!</definedName>
    <definedName name="UNIDAD521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SUR">#REF!</definedName>
    <definedName name="Unit">#REF!</definedName>
    <definedName name="UNITARIO">#REF!</definedName>
    <definedName name="Unitarios">#REF!</definedName>
    <definedName name="units">#REF!</definedName>
    <definedName name="unj" hidden="1">#REF!</definedName>
    <definedName name="uno">#REF!</definedName>
    <definedName name="Uñ">#REF!</definedName>
    <definedName name="Uo">#REF!</definedName>
    <definedName name="UOUIV" localSheetId="14">{"TAB1",#N/A,TRUE,"GENERAL";"TAB2",#N/A,TRUE,"GENERAL";"TAB3",#N/A,TRUE,"GENERAL";"TAB4",#N/A,TRUE,"GENERAL";"TAB5",#N/A,TRUE,"GENERAL"}</definedName>
    <definedName name="UOUIV" localSheetId="19">{"TAB1",#N/A,TRUE,"GENERAL";"TAB2",#N/A,TRUE,"GENERAL";"TAB3",#N/A,TRUE,"GENERAL";"TAB4",#N/A,TRUE,"GENERAL";"TAB5",#N/A,TRUE,"GENERAL"}</definedName>
    <definedName name="UOUIV" localSheetId="20">{"TAB1",#N/A,TRUE,"GENERAL";"TAB2",#N/A,TRUE,"GENERAL";"TAB3",#N/A,TRUE,"GENERAL";"TAB4",#N/A,TRUE,"GENERAL";"TAB5",#N/A,TRUE,"GENERAL"}</definedName>
    <definedName name="UOUIV" localSheetId="25">{"TAB1",#N/A,TRUE,"GENERAL";"TAB2",#N/A,TRUE,"GENERAL";"TAB3",#N/A,TRUE,"GENERAL";"TAB4",#N/A,TRUE,"GENERAL";"TAB5",#N/A,TRUE,"GENERAL"}</definedName>
    <definedName name="UOUIV" localSheetId="33">{"TAB1",#N/A,TRUE,"GENERAL";"TAB2",#N/A,TRUE,"GENERAL";"TAB3",#N/A,TRUE,"GENERAL";"TAB4",#N/A,TRUE,"GENERAL";"TAB5",#N/A,TRUE,"GENERAL"}</definedName>
    <definedName name="UOUIV" localSheetId="34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iel">#REF!</definedName>
    <definedName name="uryur" localSheetId="14">{"TAB1",#N/A,TRUE,"GENERAL";"TAB2",#N/A,TRUE,"GENERAL";"TAB3",#N/A,TRUE,"GENERAL";"TAB4",#N/A,TRUE,"GENERAL";"TAB5",#N/A,TRUE,"GENERAL"}</definedName>
    <definedName name="uryur" localSheetId="19">{"TAB1",#N/A,TRUE,"GENERAL";"TAB2",#N/A,TRUE,"GENERAL";"TAB3",#N/A,TRUE,"GENERAL";"TAB4",#N/A,TRUE,"GENERAL";"TAB5",#N/A,TRUE,"GENERAL"}</definedName>
    <definedName name="uryur" localSheetId="20">{"TAB1",#N/A,TRUE,"GENERAL";"TAB2",#N/A,TRUE,"GENERAL";"TAB3",#N/A,TRUE,"GENERAL";"TAB4",#N/A,TRUE,"GENERAL";"TAB5",#N/A,TRUE,"GENERAL"}</definedName>
    <definedName name="uryur" localSheetId="25">{"TAB1",#N/A,TRUE,"GENERAL";"TAB2",#N/A,TRUE,"GENERAL";"TAB3",#N/A,TRUE,"GENERAL";"TAB4",#N/A,TRUE,"GENERAL";"TAB5",#N/A,TRUE,"GENERAL"}</definedName>
    <definedName name="uryur" localSheetId="33">{"TAB1",#N/A,TRUE,"GENERAL";"TAB2",#N/A,TRUE,"GENERAL";"TAB3",#N/A,TRUE,"GENERAL";"TAB4",#N/A,TRUE,"GENERAL";"TAB5",#N/A,TRUE,"GENERAL"}</definedName>
    <definedName name="uryur" localSheetId="34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s">#REF!</definedName>
    <definedName name="USD">#REF!</definedName>
    <definedName name="USxCOL">#REF!</definedName>
    <definedName name="ut">#REF!</definedName>
    <definedName name="Ut_Un">#REF!</definedName>
    <definedName name="uti">#REF!</definedName>
    <definedName name="Util">#REF!</definedName>
    <definedName name="Utilidad">#REF!</definedName>
    <definedName name="UtilidadMensual">#REF!</definedName>
    <definedName name="UtilidadObra">#REF!</definedName>
    <definedName name="UTL">#REF!</definedName>
    <definedName name="UTMAR">#REF!</definedName>
    <definedName name="uu">#REF!</definedName>
    <definedName name="uuu" localSheetId="14">{"TAB1",#N/A,TRUE,"GENERAL";"TAB2",#N/A,TRUE,"GENERAL";"TAB3",#N/A,TRUE,"GENERAL";"TAB4",#N/A,TRUE,"GENERAL";"TAB5",#N/A,TRUE,"GENERAL"}</definedName>
    <definedName name="uuu" localSheetId="19">{"TAB1",#N/A,TRUE,"GENERAL";"TAB2",#N/A,TRUE,"GENERAL";"TAB3",#N/A,TRUE,"GENERAL";"TAB4",#N/A,TRUE,"GENERAL";"TAB5",#N/A,TRUE,"GENERAL"}</definedName>
    <definedName name="uuu" localSheetId="20">{"TAB1",#N/A,TRUE,"GENERAL";"TAB2",#N/A,TRUE,"GENERAL";"TAB3",#N/A,TRUE,"GENERAL";"TAB4",#N/A,TRUE,"GENERAL";"TAB5",#N/A,TRUE,"GENERAL"}</definedName>
    <definedName name="uuu" localSheetId="25">{"TAB1",#N/A,TRUE,"GENERAL";"TAB2",#N/A,TRUE,"GENERAL";"TAB3",#N/A,TRUE,"GENERAL";"TAB4",#N/A,TRUE,"GENERAL";"TAB5",#N/A,TRUE,"GENERAL"}</definedName>
    <definedName name="uuu" localSheetId="33">{"TAB1",#N/A,TRUE,"GENERAL";"TAB2",#N/A,TRUE,"GENERAL";"TAB3",#N/A,TRUE,"GENERAL";"TAB4",#N/A,TRUE,"GENERAL";"TAB5",#N/A,TRUE,"GENERAL"}</definedName>
    <definedName name="uuu" localSheetId="34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#REF!</definedName>
    <definedName name="uuuuo" localSheetId="14">{"TAB1",#N/A,TRUE,"GENERAL";"TAB2",#N/A,TRUE,"GENERAL";"TAB3",#N/A,TRUE,"GENERAL";"TAB4",#N/A,TRUE,"GENERAL";"TAB5",#N/A,TRUE,"GENERAL"}</definedName>
    <definedName name="uuuuo" localSheetId="19">{"TAB1",#N/A,TRUE,"GENERAL";"TAB2",#N/A,TRUE,"GENERAL";"TAB3",#N/A,TRUE,"GENERAL";"TAB4",#N/A,TRUE,"GENERAL";"TAB5",#N/A,TRUE,"GENERAL"}</definedName>
    <definedName name="uuuuo" localSheetId="20">{"TAB1",#N/A,TRUE,"GENERAL";"TAB2",#N/A,TRUE,"GENERAL";"TAB3",#N/A,TRUE,"GENERAL";"TAB4",#N/A,TRUE,"GENERAL";"TAB5",#N/A,TRUE,"GENERAL"}</definedName>
    <definedName name="uuuuo" localSheetId="25">{"TAB1",#N/A,TRUE,"GENERAL";"TAB2",#N/A,TRUE,"GENERAL";"TAB3",#N/A,TRUE,"GENERAL";"TAB4",#N/A,TRUE,"GENERAL";"TAB5",#N/A,TRUE,"GENERAL"}</definedName>
    <definedName name="uuuuo" localSheetId="33">{"TAB1",#N/A,TRUE,"GENERAL";"TAB2",#N/A,TRUE,"GENERAL";"TAB3",#N/A,TRUE,"GENERAL";"TAB4",#N/A,TRUE,"GENERAL";"TAB5",#N/A,TRUE,"GENERAL"}</definedName>
    <definedName name="uuuuo" localSheetId="34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 localSheetId="14">{"via1",#N/A,TRUE,"general";"via2",#N/A,TRUE,"general";"via3",#N/A,TRUE,"general"}</definedName>
    <definedName name="uuuuuj" localSheetId="19">{"via1",#N/A,TRUE,"general";"via2",#N/A,TRUE,"general";"via3",#N/A,TRUE,"general"}</definedName>
    <definedName name="uuuuuj" localSheetId="20">{"via1",#N/A,TRUE,"general";"via2",#N/A,TRUE,"general";"via3",#N/A,TRUE,"general"}</definedName>
    <definedName name="uuuuuj" localSheetId="25">{"via1",#N/A,TRUE,"general";"via2",#N/A,TRUE,"general";"via3",#N/A,TRUE,"general"}</definedName>
    <definedName name="uuuuuj" localSheetId="33">{"via1",#N/A,TRUE,"general";"via2",#N/A,TRUE,"general";"via3",#N/A,TRUE,"general"}</definedName>
    <definedName name="uuuuuj" localSheetId="34">{"via1",#N/A,TRUE,"general";"via2",#N/A,TRUE,"general";"via3",#N/A,TRUE,"general"}</definedName>
    <definedName name="uuuuuj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UUUUUUUUUUUUU">#REF!</definedName>
    <definedName name="Uv">#REF!</definedName>
    <definedName name="Uw">#REF!</definedName>
    <definedName name="uwkap" localSheetId="14">{"TAB1",#N/A,TRUE,"GENERAL";"TAB2",#N/A,TRUE,"GENERAL";"TAB3",#N/A,TRUE,"GENERAL";"TAB4",#N/A,TRUE,"GENERAL";"TAB5",#N/A,TRUE,"GENERAL"}</definedName>
    <definedName name="uwkap" localSheetId="19">{"TAB1",#N/A,TRUE,"GENERAL";"TAB2",#N/A,TRUE,"GENERAL";"TAB3",#N/A,TRUE,"GENERAL";"TAB4",#N/A,TRUE,"GENERAL";"TAB5",#N/A,TRUE,"GENERAL"}</definedName>
    <definedName name="uwkap" localSheetId="20">{"TAB1",#N/A,TRUE,"GENERAL";"TAB2",#N/A,TRUE,"GENERAL";"TAB3",#N/A,TRUE,"GENERAL";"TAB4",#N/A,TRUE,"GENERAL";"TAB5",#N/A,TRUE,"GENERAL"}</definedName>
    <definedName name="uwkap" localSheetId="25">{"TAB1",#N/A,TRUE,"GENERAL";"TAB2",#N/A,TRUE,"GENERAL";"TAB3",#N/A,TRUE,"GENERAL";"TAB4",#N/A,TRUE,"GENERAL";"TAB5",#N/A,TRUE,"GENERAL"}</definedName>
    <definedName name="uwkap" localSheetId="33">{"TAB1",#N/A,TRUE,"GENERAL";"TAB2",#N/A,TRUE,"GENERAL";"TAB3",#N/A,TRUE,"GENERAL";"TAB4",#N/A,TRUE,"GENERAL";"TAB5",#N/A,TRUE,"GENERAL"}</definedName>
    <definedName name="uwkap" localSheetId="34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4">{"TAB1",#N/A,TRUE,"GENERAL";"TAB2",#N/A,TRUE,"GENERAL";"TAB3",#N/A,TRUE,"GENERAL";"TAB4",#N/A,TRUE,"GENERAL";"TAB5",#N/A,TRUE,"GENERAL"}</definedName>
    <definedName name="uyiyiy" localSheetId="19">{"TAB1",#N/A,TRUE,"GENERAL";"TAB2",#N/A,TRUE,"GENERAL";"TAB3",#N/A,TRUE,"GENERAL";"TAB4",#N/A,TRUE,"GENERAL";"TAB5",#N/A,TRUE,"GENERAL"}</definedName>
    <definedName name="uyiyiy" localSheetId="20">{"TAB1",#N/A,TRUE,"GENERAL";"TAB2",#N/A,TRUE,"GENERAL";"TAB3",#N/A,TRUE,"GENERAL";"TAB4",#N/A,TRUE,"GENERAL";"TAB5",#N/A,TRUE,"GENERAL"}</definedName>
    <definedName name="uyiyiy" localSheetId="25">{"TAB1",#N/A,TRUE,"GENERAL";"TAB2",#N/A,TRUE,"GENERAL";"TAB3",#N/A,TRUE,"GENERAL";"TAB4",#N/A,TRUE,"GENERAL";"TAB5",#N/A,TRUE,"GENERAL"}</definedName>
    <definedName name="uyiyiy" localSheetId="33">{"TAB1",#N/A,TRUE,"GENERAL";"TAB2",#N/A,TRUE,"GENERAL";"TAB3",#N/A,TRUE,"GENERAL";"TAB4",#N/A,TRUE,"GENERAL";"TAB5",#N/A,TRUE,"GENERAL"}</definedName>
    <definedName name="uyiyiy" localSheetId="34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 localSheetId="14">{"TAB1",#N/A,TRUE,"GENERAL";"TAB2",#N/A,TRUE,"GENERAL";"TAB3",#N/A,TRUE,"GENERAL";"TAB4",#N/A,TRUE,"GENERAL";"TAB5",#N/A,TRUE,"GENERAL"}</definedName>
    <definedName name="uytu" localSheetId="19">{"TAB1",#N/A,TRUE,"GENERAL";"TAB2",#N/A,TRUE,"GENERAL";"TAB3",#N/A,TRUE,"GENERAL";"TAB4",#N/A,TRUE,"GENERAL";"TAB5",#N/A,TRUE,"GENERAL"}</definedName>
    <definedName name="uytu" localSheetId="20">{"TAB1",#N/A,TRUE,"GENERAL";"TAB2",#N/A,TRUE,"GENERAL";"TAB3",#N/A,TRUE,"GENERAL";"TAB4",#N/A,TRUE,"GENERAL";"TAB5",#N/A,TRUE,"GENERAL"}</definedName>
    <definedName name="uytu" localSheetId="25">{"TAB1",#N/A,TRUE,"GENERAL";"TAB2",#N/A,TRUE,"GENERAL";"TAB3",#N/A,TRUE,"GENERAL";"TAB4",#N/A,TRUE,"GENERAL";"TAB5",#N/A,TRUE,"GENERAL"}</definedName>
    <definedName name="uytu" localSheetId="33">{"TAB1",#N/A,TRUE,"GENERAL";"TAB2",#N/A,TRUE,"GENERAL";"TAB3",#N/A,TRUE,"GENERAL";"TAB4",#N/A,TRUE,"GENERAL";"TAB5",#N/A,TRUE,"GENERAL"}</definedName>
    <definedName name="uytu" localSheetId="34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">#REF!</definedName>
    <definedName name="uyur" localSheetId="14">{"via1",#N/A,TRUE,"general";"via2",#N/A,TRUE,"general";"via3",#N/A,TRUE,"general"}</definedName>
    <definedName name="uyur" localSheetId="19">{"via1",#N/A,TRUE,"general";"via2",#N/A,TRUE,"general";"via3",#N/A,TRUE,"general"}</definedName>
    <definedName name="uyur" localSheetId="20">{"via1",#N/A,TRUE,"general";"via2",#N/A,TRUE,"general";"via3",#N/A,TRUE,"general"}</definedName>
    <definedName name="uyur" localSheetId="25">{"via1",#N/A,TRUE,"general";"via2",#N/A,TRUE,"general";"via3",#N/A,TRUE,"general"}</definedName>
    <definedName name="uyur" localSheetId="33">{"via1",#N/A,TRUE,"general";"via2",#N/A,TRUE,"general";"via3",#N/A,TRUE,"general"}</definedName>
    <definedName name="uyur" localSheetId="34">{"via1",#N/A,TRUE,"general";"via2",#N/A,TRUE,"general";"via3",#N/A,TRUE,"general"}</definedName>
    <definedName name="uyur">{"via1",#N/A,TRUE,"general";"via2",#N/A,TRUE,"general";"via3",#N/A,TRUE,"general"}</definedName>
    <definedName name="Uz">#REF!</definedName>
    <definedName name="v" localSheetId="14">{"TAB1",#N/A,TRUE,"GENERAL";"TAB2",#N/A,TRUE,"GENERAL";"TAB3",#N/A,TRUE,"GENERAL";"TAB4",#N/A,TRUE,"GENERAL";"TAB5",#N/A,TRUE,"GENERAL"}</definedName>
    <definedName name="v" localSheetId="19">{"TAB1",#N/A,TRUE,"GENERAL";"TAB2",#N/A,TRUE,"GENERAL";"TAB3",#N/A,TRUE,"GENERAL";"TAB4",#N/A,TRUE,"GENERAL";"TAB5",#N/A,TRUE,"GENERAL"}</definedName>
    <definedName name="v" localSheetId="20">{"TAB1",#N/A,TRUE,"GENERAL";"TAB2",#N/A,TRUE,"GENERAL";"TAB3",#N/A,TRUE,"GENERAL";"TAB4",#N/A,TRUE,"GENERAL";"TAB5",#N/A,TRUE,"GENERAL"}</definedName>
    <definedName name="v" localSheetId="25">{"TAB1",#N/A,TRUE,"GENERAL";"TAB2",#N/A,TRUE,"GENERAL";"TAB3",#N/A,TRUE,"GENERAL";"TAB4",#N/A,TRUE,"GENERAL";"TAB5",#N/A,TRUE,"GENERAL"}</definedName>
    <definedName name="v" localSheetId="33">{"TAB1",#N/A,TRUE,"GENERAL";"TAB2",#N/A,TRUE,"GENERAL";"TAB3",#N/A,TRUE,"GENERAL";"TAB4",#N/A,TRUE,"GENERAL";"TAB5",#N/A,TRUE,"GENERAL"}</definedName>
    <definedName name="v" localSheetId="34">{"TAB1",#N/A,TRUE,"GENERAL";"TAB2",#N/A,TRUE,"GENERAL";"TAB3",#N/A,TRUE,"GENERAL";"TAB4",#N/A,TRUE,"GENERAL";"TAB5",#N/A,TRUE,"GENERAL"}</definedName>
    <definedName name="v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bs">#REF!</definedName>
    <definedName name="VAC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ndamios">#REF!</definedName>
    <definedName name="Val_Formaleta">#REF!</definedName>
    <definedName name="Val_M_S">#REF!</definedName>
    <definedName name="Val_Maq_Soldar">#REF!</definedName>
    <definedName name="Val_Rana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LA_2_3_MTS_CON_3_CERCHAS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UNI" localSheetId="14">#REF!*#REF!</definedName>
    <definedName name="VALOR_UNI" localSheetId="19">#REF!*#REF!</definedName>
    <definedName name="VALOR_UNI" localSheetId="20">#REF!*#REF!</definedName>
    <definedName name="VALOR_UNI" localSheetId="33">#REF!*#REF!</definedName>
    <definedName name="VALOR_UNI" localSheetId="34">#REF!*#REF!</definedName>
    <definedName name="VALOR_UNI">#REF!*#REF!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>#REF!</definedName>
    <definedName name="ValorEjecutado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ues_Entered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quita" localSheetId="14">{"PRES REHAB ARM-PER POR ITEMS  KM A KM",#N/A,TRUE,"Rehabilitacion Arm-Per"}</definedName>
    <definedName name="vaquita" localSheetId="19">{"PRES REHAB ARM-PER POR ITEMS  KM A KM",#N/A,TRUE,"Rehabilitacion Arm-Per"}</definedName>
    <definedName name="vaquita" localSheetId="20">{"PRES REHAB ARM-PER POR ITEMS  KM A KM",#N/A,TRUE,"Rehabilitacion Arm-Per"}</definedName>
    <definedName name="vaquita" localSheetId="25">{"PRES REHAB ARM-PER POR ITEMS  KM A KM",#N/A,TRUE,"Rehabilitacion Arm-Per"}</definedName>
    <definedName name="vaquita" localSheetId="33">{"PRES REHAB ARM-PER POR ITEMS  KM A KM",#N/A,TRUE,"Rehabilitacion Arm-Per"}</definedName>
    <definedName name="vaquita" localSheetId="34">{"PRES REHAB ARM-PER POR ITEMS  KM A KM",#N/A,TRUE,"Rehabilitacion Arm-Per"}</definedName>
    <definedName name="vaquita">{"PRES REHAB ARM-PER POR ITEMS  KM A KM",#N/A,TRUE,"Rehabilitacion Arm-Per"}</definedName>
    <definedName name="Var">#REF!</definedName>
    <definedName name="VarEquip">#REF!</definedName>
    <definedName name="variables">#REF!</definedName>
    <definedName name="variacion">#REF!</definedName>
    <definedName name="VARIACION1">#REF!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FXDBFDZFGHDFZ">#REF!</definedName>
    <definedName name="vbvbvbvb" localSheetId="14">{"TAB1",#N/A,TRUE,"GENERAL";"TAB2",#N/A,TRUE,"GENERAL";"TAB3",#N/A,TRUE,"GENERAL";"TAB4",#N/A,TRUE,"GENERAL";"TAB5",#N/A,TRUE,"GENERAL"}</definedName>
    <definedName name="vbvbvbvb" localSheetId="19">{"TAB1",#N/A,TRUE,"GENERAL";"TAB2",#N/A,TRUE,"GENERAL";"TAB3",#N/A,TRUE,"GENERAL";"TAB4",#N/A,TRUE,"GENERAL";"TAB5",#N/A,TRUE,"GENERAL"}</definedName>
    <definedName name="vbvbvbvb" localSheetId="20">{"TAB1",#N/A,TRUE,"GENERAL";"TAB2",#N/A,TRUE,"GENERAL";"TAB3",#N/A,TRUE,"GENERAL";"TAB4",#N/A,TRUE,"GENERAL";"TAB5",#N/A,TRUE,"GENERAL"}</definedName>
    <definedName name="vbvbvbvb" localSheetId="25">{"TAB1",#N/A,TRUE,"GENERAL";"TAB2",#N/A,TRUE,"GENERAL";"TAB3",#N/A,TRUE,"GENERAL";"TAB4",#N/A,TRUE,"GENERAL";"TAB5",#N/A,TRUE,"GENERAL"}</definedName>
    <definedName name="vbvbvbvb" localSheetId="33">{"TAB1",#N/A,TRUE,"GENERAL";"TAB2",#N/A,TRUE,"GENERAL";"TAB3",#N/A,TRUE,"GENERAL";"TAB4",#N/A,TRUE,"GENERAL";"TAB5",#N/A,TRUE,"GENERAL"}</definedName>
    <definedName name="vbvbvbvb" localSheetId="34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4">{"via1",#N/A,TRUE,"general";"via2",#N/A,TRUE,"general";"via3",#N/A,TRUE,"general"}</definedName>
    <definedName name="vdfvuio" localSheetId="19">{"via1",#N/A,TRUE,"general";"via2",#N/A,TRUE,"general";"via3",#N/A,TRUE,"general"}</definedName>
    <definedName name="vdfvuio" localSheetId="20">{"via1",#N/A,TRUE,"general";"via2",#N/A,TRUE,"general";"via3",#N/A,TRUE,"general"}</definedName>
    <definedName name="vdfvuio" localSheetId="25">{"via1",#N/A,TRUE,"general";"via2",#N/A,TRUE,"general";"via3",#N/A,TRUE,"general"}</definedName>
    <definedName name="vdfvuio" localSheetId="33">{"via1",#N/A,TRUE,"general";"via2",#N/A,TRUE,"general";"via3",#N/A,TRUE,"general"}</definedName>
    <definedName name="vdfvuio" localSheetId="34">{"via1",#N/A,TRUE,"general";"via2",#N/A,TRUE,"general";"via3",#N/A,TRUE,"general"}</definedName>
    <definedName name="vdfvuio">{"via1",#N/A,TRUE,"general";"via2",#N/A,TRUE,"general";"via3",#N/A,TRUE,"general"}</definedName>
    <definedName name="vdsvnj" localSheetId="14">{"via1",#N/A,TRUE,"general";"via2",#N/A,TRUE,"general";"via3",#N/A,TRUE,"general"}</definedName>
    <definedName name="vdsvnj" localSheetId="19">{"via1",#N/A,TRUE,"general";"via2",#N/A,TRUE,"general";"via3",#N/A,TRUE,"general"}</definedName>
    <definedName name="vdsvnj" localSheetId="20">{"via1",#N/A,TRUE,"general";"via2",#N/A,TRUE,"general";"via3",#N/A,TRUE,"general"}</definedName>
    <definedName name="vdsvnj" localSheetId="25">{"via1",#N/A,TRUE,"general";"via2",#N/A,TRUE,"general";"via3",#N/A,TRUE,"general"}</definedName>
    <definedName name="vdsvnj" localSheetId="33">{"via1",#N/A,TRUE,"general";"via2",#N/A,TRUE,"general";"via3",#N/A,TRUE,"general"}</definedName>
    <definedName name="vdsvnj" localSheetId="34">{"via1",#N/A,TRUE,"general";"via2",#N/A,TRUE,"general";"via3",#N/A,TRUE,"general"}</definedName>
    <definedName name="vdsvnj">{"via1",#N/A,TRUE,"general";"via2",#N/A,TRUE,"general";"via3",#N/A,TRUE,"general"}</definedName>
    <definedName name="Ve">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TOT">#REF!</definedName>
    <definedName name="Ventas" localSheetId="25">'[1]Indirectos Opc 1'!$H$3</definedName>
    <definedName name="Ventas">'[2]Indirectos Opc 1'!$H$3</definedName>
    <definedName name="ventas2" localSheetId="25">'[1]Resumen Opc 2'!$J$18</definedName>
    <definedName name="ventas2">'[2]Resumen Opc 2'!$J$18</definedName>
    <definedName name="VentasD" localSheetId="14">#REF!</definedName>
    <definedName name="VentasD" localSheetId="19">#REF!</definedName>
    <definedName name="VentasD" localSheetId="20">#REF!</definedName>
    <definedName name="VentasD" localSheetId="25">#REF!</definedName>
    <definedName name="VentasD" localSheetId="33">#REF!</definedName>
    <definedName name="VentasD" localSheetId="34">#REF!</definedName>
    <definedName name="VentasD">#REF!</definedName>
    <definedName name="VENTOSAS_PARA_INSTALACION_EN_TUBERIA_DE_3" localSheetId="14">#REF!</definedName>
    <definedName name="VENTOSAS_PARA_INSTALACION_EN_TUBERIA_DE_3" localSheetId="19">#REF!</definedName>
    <definedName name="VENTOSAS_PARA_INSTALACION_EN_TUBERIA_DE_3" localSheetId="20">#REF!</definedName>
    <definedName name="VENTOSAS_PARA_INSTALACION_EN_TUBERIA_DE_3" localSheetId="33">#REF!</definedName>
    <definedName name="VENTOSAS_PARA_INSTALACION_EN_TUBERIA_DE_3" localSheetId="34">#REF!</definedName>
    <definedName name="VENTOSAS_PARA_INSTALACION_EN_TUBERIA_DE_3">#REF!</definedName>
    <definedName name="Verifier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4">{"via1",#N/A,TRUE,"general";"via2",#N/A,TRUE,"general";"via3",#N/A,TRUE,"general"}</definedName>
    <definedName name="vfbgnhyt" localSheetId="19">{"via1",#N/A,TRUE,"general";"via2",#N/A,TRUE,"general";"via3",#N/A,TRUE,"general"}</definedName>
    <definedName name="vfbgnhyt" localSheetId="20">{"via1",#N/A,TRUE,"general";"via2",#N/A,TRUE,"general";"via3",#N/A,TRUE,"general"}</definedName>
    <definedName name="vfbgnhyt" localSheetId="25">{"via1",#N/A,TRUE,"general";"via2",#N/A,TRUE,"general";"via3",#N/A,TRUE,"general"}</definedName>
    <definedName name="vfbgnhyt" localSheetId="33">{"via1",#N/A,TRUE,"general";"via2",#N/A,TRUE,"general";"via3",#N/A,TRUE,"general"}</definedName>
    <definedName name="vfbgnhyt" localSheetId="34">{"via1",#N/A,TRUE,"general";"via2",#N/A,TRUE,"general";"via3",#N/A,TRUE,"general"}</definedName>
    <definedName name="vfbgnhyt">{"via1",#N/A,TRUE,"general";"via2",#N/A,TRUE,"general";"via3",#N/A,TRUE,"general"}</definedName>
    <definedName name="vfggchbh">#REF!</definedName>
    <definedName name="vfgtfgvfgv">#REF!</definedName>
    <definedName name="vfh">#REF!</definedName>
    <definedName name="vfn">#REF!</definedName>
    <definedName name="VFR">#REF!</definedName>
    <definedName name="vfvdv" localSheetId="14">{"TAB1",#N/A,TRUE,"GENERAL";"TAB2",#N/A,TRUE,"GENERAL";"TAB3",#N/A,TRUE,"GENERAL";"TAB4",#N/A,TRUE,"GENERAL";"TAB5",#N/A,TRUE,"GENERAL"}</definedName>
    <definedName name="vfvdv" localSheetId="19">{"TAB1",#N/A,TRUE,"GENERAL";"TAB2",#N/A,TRUE,"GENERAL";"TAB3",#N/A,TRUE,"GENERAL";"TAB4",#N/A,TRUE,"GENERAL";"TAB5",#N/A,TRUE,"GENERAL"}</definedName>
    <definedName name="vfvdv" localSheetId="20">{"TAB1",#N/A,TRUE,"GENERAL";"TAB2",#N/A,TRUE,"GENERAL";"TAB3",#N/A,TRUE,"GENERAL";"TAB4",#N/A,TRUE,"GENERAL";"TAB5",#N/A,TRUE,"GENERAL"}</definedName>
    <definedName name="vfvdv" localSheetId="25">{"TAB1",#N/A,TRUE,"GENERAL";"TAB2",#N/A,TRUE,"GENERAL";"TAB3",#N/A,TRUE,"GENERAL";"TAB4",#N/A,TRUE,"GENERAL";"TAB5",#N/A,TRUE,"GENERAL"}</definedName>
    <definedName name="vfvdv" localSheetId="33">{"TAB1",#N/A,TRUE,"GENERAL";"TAB2",#N/A,TRUE,"GENERAL";"TAB3",#N/A,TRUE,"GENERAL";"TAB4",#N/A,TRUE,"GENERAL";"TAB5",#N/A,TRUE,"GENERAL"}</definedName>
    <definedName name="vfvdv" localSheetId="34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name="vfvf" localSheetId="14">{"TAB1",#N/A,TRUE,"GENERAL";"TAB2",#N/A,TRUE,"GENERAL";"TAB3",#N/A,TRUE,"GENERAL";"TAB4",#N/A,TRUE,"GENERAL";"TAB5",#N/A,TRUE,"GENERAL"}</definedName>
    <definedName name="vfvf" localSheetId="19">{"TAB1",#N/A,TRUE,"GENERAL";"TAB2",#N/A,TRUE,"GENERAL";"TAB3",#N/A,TRUE,"GENERAL";"TAB4",#N/A,TRUE,"GENERAL";"TAB5",#N/A,TRUE,"GENERAL"}</definedName>
    <definedName name="vfvf" localSheetId="20">{"TAB1",#N/A,TRUE,"GENERAL";"TAB2",#N/A,TRUE,"GENERAL";"TAB3",#N/A,TRUE,"GENERAL";"TAB4",#N/A,TRUE,"GENERAL";"TAB5",#N/A,TRUE,"GENERAL"}</definedName>
    <definedName name="vfvf" localSheetId="25">{"TAB1",#N/A,TRUE,"GENERAL";"TAB2",#N/A,TRUE,"GENERAL";"TAB3",#N/A,TRUE,"GENERAL";"TAB4",#N/A,TRUE,"GENERAL";"TAB5",#N/A,TRUE,"GENERAL"}</definedName>
    <definedName name="vfvf" localSheetId="33">{"TAB1",#N/A,TRUE,"GENERAL";"TAB2",#N/A,TRUE,"GENERAL";"TAB3",#N/A,TRUE,"GENERAL";"TAB4",#N/A,TRUE,"GENERAL";"TAB5",#N/A,TRUE,"GENERAL"}</definedName>
    <definedName name="vfvf" localSheetId="34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h">#REF!</definedName>
    <definedName name="VI">#REF!</definedName>
    <definedName name="VIA">#REF!</definedName>
    <definedName name="Viajes">#REF!</definedName>
    <definedName name="VIBA90">#REF!</definedName>
    <definedName name="vibr">#REF!</definedName>
    <definedName name="VIBRA">#REF!</definedName>
    <definedName name="VIBRADOR">#REF!</definedName>
    <definedName name="VIBRADOR_DE_CONCRETO">#REF!</definedName>
    <definedName name="VIBRO">#REF!</definedName>
    <definedName name="VIBROCOMPACTADOR_TIPO_CANGURO_CON_OPERADOR">#REF!</definedName>
    <definedName name="VIBROCOMPACTADOR_TIPO_RANA">#REF!</definedName>
    <definedName name="VICEP_DIRECC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4">#REF!</definedName>
    <definedName name="VIGACI">#REF!</definedName>
    <definedName name="VIGASUPERIOR">#REF!</definedName>
    <definedName name="VIGAT30X30">#REF!</definedName>
    <definedName name="VIGAT45X30">#REF!</definedName>
    <definedName name="VigenciaDolares">#REF!</definedName>
    <definedName name="VigenciaPesos">#REF!</definedName>
    <definedName name="VIGFUTURA">#REF!</definedName>
    <definedName name="villa">#REF!</definedName>
    <definedName name="VINILO">#REF!</definedName>
    <definedName name="Vinilo_T1">#REF!</definedName>
    <definedName name="VINILOTOT">#REF!</definedName>
    <definedName name="VIST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kgvif">#N/A</definedName>
    <definedName name="vk" localSheetId="14">{"via1",#N/A,TRUE,"general";"via2",#N/A,TRUE,"general";"via3",#N/A,TRUE,"general"}</definedName>
    <definedName name="vk" localSheetId="19">{"via1",#N/A,TRUE,"general";"via2",#N/A,TRUE,"general";"via3",#N/A,TRUE,"general"}</definedName>
    <definedName name="vk" localSheetId="20">{"via1",#N/A,TRUE,"general";"via2",#N/A,TRUE,"general";"via3",#N/A,TRUE,"general"}</definedName>
    <definedName name="vk" localSheetId="25">{"via1",#N/A,TRUE,"general";"via2",#N/A,TRUE,"general";"via3",#N/A,TRUE,"general"}</definedName>
    <definedName name="vk" localSheetId="33">{"via1",#N/A,TRUE,"general";"via2",#N/A,TRUE,"general";"via3",#N/A,TRUE,"general"}</definedName>
    <definedName name="vk" localSheetId="34">{"via1",#N/A,TRUE,"general";"via2",#N/A,TRUE,"general";"via3",#N/A,TRUE,"general"}</definedName>
    <definedName name="vk">{"via1",#N/A,TRUE,"general";"via2",#N/A,TRUE,"general";"via3",#N/A,TRUE,"general"}</definedName>
    <definedName name="vm">#REF!</definedName>
    <definedName name="vnbvxb" localSheetId="14">{"via1",#N/A,TRUE,"general";"via2",#N/A,TRUE,"general";"via3",#N/A,TRUE,"general"}</definedName>
    <definedName name="vnbvxb" localSheetId="19">{"via1",#N/A,TRUE,"general";"via2",#N/A,TRUE,"general";"via3",#N/A,TRUE,"general"}</definedName>
    <definedName name="vnbvxb" localSheetId="20">{"via1",#N/A,TRUE,"general";"via2",#N/A,TRUE,"general";"via3",#N/A,TRUE,"general"}</definedName>
    <definedName name="vnbvxb" localSheetId="25">{"via1",#N/A,TRUE,"general";"via2",#N/A,TRUE,"general";"via3",#N/A,TRUE,"general"}</definedName>
    <definedName name="vnbvxb" localSheetId="33">{"via1",#N/A,TRUE,"general";"via2",#N/A,TRUE,"general";"via3",#N/A,TRUE,"general"}</definedName>
    <definedName name="vnbvxb" localSheetId="34">{"via1",#N/A,TRUE,"general";"via2",#N/A,TRUE,"general";"via3",#N/A,TRUE,"general"}</definedName>
    <definedName name="vnbvxb">{"via1",#N/A,TRUE,"general";"via2",#N/A,TRUE,"general";"via3",#N/A,TRUE,"general"}</definedName>
    <definedName name="VNVBN" localSheetId="14">{"TAB1",#N/A,TRUE,"GENERAL";"TAB2",#N/A,TRUE,"GENERAL";"TAB3",#N/A,TRUE,"GENERAL";"TAB4",#N/A,TRUE,"GENERAL";"TAB5",#N/A,TRUE,"GENERAL"}</definedName>
    <definedName name="VNVBN" localSheetId="19">{"TAB1",#N/A,TRUE,"GENERAL";"TAB2",#N/A,TRUE,"GENERAL";"TAB3",#N/A,TRUE,"GENERAL";"TAB4",#N/A,TRUE,"GENERAL";"TAB5",#N/A,TRUE,"GENERAL"}</definedName>
    <definedName name="VNVBN" localSheetId="20">{"TAB1",#N/A,TRUE,"GENERAL";"TAB2",#N/A,TRUE,"GENERAL";"TAB3",#N/A,TRUE,"GENERAL";"TAB4",#N/A,TRUE,"GENERAL";"TAB5",#N/A,TRUE,"GENERAL"}</definedName>
    <definedName name="VNVBN" localSheetId="25">{"TAB1",#N/A,TRUE,"GENERAL";"TAB2",#N/A,TRUE,"GENERAL";"TAB3",#N/A,TRUE,"GENERAL";"TAB4",#N/A,TRUE,"GENERAL";"TAB5",#N/A,TRUE,"GENERAL"}</definedName>
    <definedName name="VNVBN" localSheetId="33">{"TAB1",#N/A,TRUE,"GENERAL";"TAB2",#N/A,TRUE,"GENERAL";"TAB3",#N/A,TRUE,"GENERAL";"TAB4",#N/A,TRUE,"GENERAL";"TAB5",#N/A,TRUE,"GENERAL"}</definedName>
    <definedName name="VNVBN" localSheetId="34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name="Vo">#REF!</definedName>
    <definedName name="vodijvoe">#REF!</definedName>
    <definedName name="vol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_5_m3_INCLUYE_TRANSPORTE">#REF!</definedName>
    <definedName name="volquetamk">#REF!</definedName>
    <definedName name="VOLQUETAS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12">Scheduled_Payment+Extra_Payment</definedName>
    <definedName name="vr" localSheetId="13">Scheduled_Payment+Extra_Payment</definedName>
    <definedName name="vr" localSheetId="8">Scheduled_Payment+Extra_Payment</definedName>
    <definedName name="vr" localSheetId="9">Scheduled_Payment+Extra_Payment</definedName>
    <definedName name="vr" localSheetId="10">Scheduled_Payment+Extra_Payment</definedName>
    <definedName name="vr" localSheetId="11">Scheduled_Payment+Extra_Payment</definedName>
    <definedName name="vr" localSheetId="153">Scheduled_Payment+Extra_Payment</definedName>
    <definedName name="vr" localSheetId="158">Scheduled_Payment+Extra_Payment</definedName>
    <definedName name="vr" localSheetId="14">Scheduled_Payment+Extra_Payment</definedName>
    <definedName name="vr" localSheetId="19">Scheduled_Payment+Extra_Payment</definedName>
    <definedName name="vr" localSheetId="20">Scheduled_Payment+Extra_Payment</definedName>
    <definedName name="vr" localSheetId="25">Scheduled_Payment+Extra_Payment</definedName>
    <definedName name="vr" localSheetId="27">Scheduled_Payment+Extra_Payment</definedName>
    <definedName name="vr" localSheetId="28">Scheduled_Payment+Extra_Payment</definedName>
    <definedName name="vr" localSheetId="29">Scheduled_Payment+Extra_Payment</definedName>
    <definedName name="vr" localSheetId="30">Scheduled_Payment+Extra_Payment</definedName>
    <definedName name="vr" localSheetId="31">Scheduled_Payment+Extra_Payment</definedName>
    <definedName name="vr" localSheetId="32">Scheduled_Payment+Extra_Payment</definedName>
    <definedName name="vr" localSheetId="33">Scheduled_Payment+Extra_Payment</definedName>
    <definedName name="vr" localSheetId="34">Scheduled_Payment+Extra_Payment</definedName>
    <definedName name="vr" localSheetId="36">Scheduled_Payment+Extra_Payment</definedName>
    <definedName name="vr" localSheetId="37">Scheduled_Payment+Extra_Payment</definedName>
    <definedName name="vr" localSheetId="39">Scheduled_Payment+Extra_Payment</definedName>
    <definedName name="vr" localSheetId="40">Scheduled_Payment+Extra_Payment</definedName>
    <definedName name="vr" localSheetId="41">Scheduled_Payment+Extra_Payment</definedName>
    <definedName name="vr" localSheetId="42">Scheduled_Payment+Extra_Payment</definedName>
    <definedName name="vr" localSheetId="56">Scheduled_Payment+Extra_Payment</definedName>
    <definedName name="vr" localSheetId="45">Scheduled_Payment+Extra_Payment</definedName>
    <definedName name="vr" localSheetId="46">Scheduled_Payment+Extra_Payment</definedName>
    <definedName name="vr" localSheetId="74">Scheduled_Payment+Extra_Payment</definedName>
    <definedName name="vr" localSheetId="90">Scheduled_Payment+Extra_Payment</definedName>
    <definedName name="vr" localSheetId="92">Scheduled_Payment+Extra_Payment</definedName>
    <definedName name="vr" localSheetId="113">Scheduled_Payment+Extra_Payment</definedName>
    <definedName name="vr" localSheetId="114">Scheduled_Payment+Extra_Payment</definedName>
    <definedName name="vr" localSheetId="115">Scheduled_Payment+Extra_Payment</definedName>
    <definedName name="vr" localSheetId="116">Scheduled_Payment+Extra_Payment</definedName>
    <definedName name="vr" localSheetId="117">Scheduled_Payment+Extra_Payment</definedName>
    <definedName name="vr" localSheetId="118">Scheduled_Payment+Extra_Payment</definedName>
    <definedName name="vr" localSheetId="119">Scheduled_Payment+Extra_Payment</definedName>
    <definedName name="vr" localSheetId="120">Scheduled_Payment+Extra_Payment</definedName>
    <definedName name="vr" localSheetId="121">Scheduled_Payment+Extra_Payment</definedName>
    <definedName name="vr" localSheetId="131">Scheduled_Payment+Extra_Payment</definedName>
    <definedName name="vr" localSheetId="134">Scheduled_Payment+Extra_Payment</definedName>
    <definedName name="vr" localSheetId="141">Scheduled_Payment+Extra_Payment</definedName>
    <definedName name="vr" localSheetId="142">Scheduled_Payment+Extra_Payment</definedName>
    <definedName name="vr" localSheetId="149">Scheduled_Payment+Extra_Payment</definedName>
    <definedName name="vr" localSheetId="150">Scheduled_Payment+Extra_Payment</definedName>
    <definedName name="vr" localSheetId="151">Scheduled_Payment+Extra_Payment</definedName>
    <definedName name="vr" localSheetId="125">Scheduled_Payment+Extra_Payment</definedName>
    <definedName name="vr" localSheetId="129">Scheduled_Payment+Extra_Payment</definedName>
    <definedName name="vr" localSheetId="130">Scheduled_Payment+Extra_Payment</definedName>
    <definedName name="vr">Scheduled_Payment+Extra_Payment</definedName>
    <definedName name="vr_equipos" localSheetId="14">#REF!</definedName>
    <definedName name="vr_equipos" localSheetId="19">#REF!</definedName>
    <definedName name="vr_equipos" localSheetId="20">#REF!</definedName>
    <definedName name="vr_equipos" localSheetId="33">#REF!</definedName>
    <definedName name="vr_equipos" localSheetId="34">#REF!</definedName>
    <definedName name="vr_equipos">#REF!</definedName>
    <definedName name="VR_UNITARIO" localSheetId="14">#REF!</definedName>
    <definedName name="VR_UNITARIO" localSheetId="19">#REF!</definedName>
    <definedName name="VR_UNITARIO" localSheetId="20">#REF!</definedName>
    <definedName name="VR_UNITARIO" localSheetId="33">#REF!</definedName>
    <definedName name="VR_UNITARIO" localSheetId="34">#REF!</definedName>
    <definedName name="VR_UNITARIO">#REF!</definedName>
    <definedName name="VRA" localSheetId="14">#REF!</definedName>
    <definedName name="VRA" localSheetId="19">#REF!</definedName>
    <definedName name="VRA" localSheetId="20">#REF!</definedName>
    <definedName name="VRA" localSheetId="33">#REF!</definedName>
    <definedName name="VRA" localSheetId="34">#REF!</definedName>
    <definedName name="VRA">#REF!</definedName>
    <definedName name="vrbasad1">#REF!</definedName>
    <definedName name="vrbasad2">#REF!</definedName>
    <definedName name="vrbasin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RTTLUNDS">#REF!</definedName>
    <definedName name="vrunit">#REF!</definedName>
    <definedName name="VrUtilidad">#REF!</definedName>
    <definedName name="Vs">#REF!</definedName>
    <definedName name="VSCanonTotal">#REF!</definedName>
    <definedName name="vsdfj" localSheetId="14">{"via1",#N/A,TRUE,"general";"via2",#N/A,TRUE,"general";"via3",#N/A,TRUE,"general"}</definedName>
    <definedName name="vsdfj" localSheetId="19">{"via1",#N/A,TRUE,"general";"via2",#N/A,TRUE,"general";"via3",#N/A,TRUE,"general"}</definedName>
    <definedName name="vsdfj" localSheetId="20">{"via1",#N/A,TRUE,"general";"via2",#N/A,TRUE,"general";"via3",#N/A,TRUE,"general"}</definedName>
    <definedName name="vsdfj" localSheetId="25">{"via1",#N/A,TRUE,"general";"via2",#N/A,TRUE,"general";"via3",#N/A,TRUE,"general"}</definedName>
    <definedName name="vsdfj" localSheetId="33">{"via1",#N/A,TRUE,"general";"via2",#N/A,TRUE,"general";"via3",#N/A,TRUE,"general"}</definedName>
    <definedName name="vsdfj" localSheetId="34">{"via1",#N/A,TRUE,"general";"via2",#N/A,TRUE,"general";"via3",#N/A,TRUE,"general"}</definedName>
    <definedName name="vsdfj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14">{"via1",#N/A,TRUE,"general";"via2",#N/A,TRUE,"general";"via3",#N/A,TRUE,"general"}</definedName>
    <definedName name="vt" localSheetId="19">{"via1",#N/A,TRUE,"general";"via2",#N/A,TRUE,"general";"via3",#N/A,TRUE,"general"}</definedName>
    <definedName name="vt" localSheetId="20">{"via1",#N/A,TRUE,"general";"via2",#N/A,TRUE,"general";"via3",#N/A,TRUE,"general"}</definedName>
    <definedName name="vt" localSheetId="25">{"via1",#N/A,TRUE,"general";"via2",#N/A,TRUE,"general";"via3",#N/A,TRUE,"general"}</definedName>
    <definedName name="vt" localSheetId="33">{"via1",#N/A,TRUE,"general";"via2",#N/A,TRUE,"general";"via3",#N/A,TRUE,"general"}</definedName>
    <definedName name="vt" localSheetId="34">{"via1",#N/A,TRUE,"general";"via2",#N/A,TRUE,"general";"via3",#N/A,TRUE,"general"}</definedName>
    <definedName name="vt">{"via1",#N/A,TRUE,"general";"via2",#N/A,TRUE,"general";"via3",#N/A,TRUE,"general"}</definedName>
    <definedName name="VTOTAL">#REF!</definedName>
    <definedName name="vutil">#REF!</definedName>
    <definedName name="vv">#REF!</definedName>
    <definedName name="vvcxv" localSheetId="14">{"TAB1",#N/A,TRUE,"GENERAL";"TAB2",#N/A,TRUE,"GENERAL";"TAB3",#N/A,TRUE,"GENERAL";"TAB4",#N/A,TRUE,"GENERAL";"TAB5",#N/A,TRUE,"GENERAL"}</definedName>
    <definedName name="vvcxv" localSheetId="19">{"TAB1",#N/A,TRUE,"GENERAL";"TAB2",#N/A,TRUE,"GENERAL";"TAB3",#N/A,TRUE,"GENERAL";"TAB4",#N/A,TRUE,"GENERAL";"TAB5",#N/A,TRUE,"GENERAL"}</definedName>
    <definedName name="vvcxv" localSheetId="20">{"TAB1",#N/A,TRUE,"GENERAL";"TAB2",#N/A,TRUE,"GENERAL";"TAB3",#N/A,TRUE,"GENERAL";"TAB4",#N/A,TRUE,"GENERAL";"TAB5",#N/A,TRUE,"GENERAL"}</definedName>
    <definedName name="vvcxv" localSheetId="25">{"TAB1",#N/A,TRUE,"GENERAL";"TAB2",#N/A,TRUE,"GENERAL";"TAB3",#N/A,TRUE,"GENERAL";"TAB4",#N/A,TRUE,"GENERAL";"TAB5",#N/A,TRUE,"GENERAL"}</definedName>
    <definedName name="vvcxv" localSheetId="33">{"TAB1",#N/A,TRUE,"GENERAL";"TAB2",#N/A,TRUE,"GENERAL";"TAB3",#N/A,TRUE,"GENERAL";"TAB4",#N/A,TRUE,"GENERAL";"TAB5",#N/A,TRUE,"GENERAL"}</definedName>
    <definedName name="vvcxv" localSheetId="34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4">{"via1",#N/A,TRUE,"general";"via2",#N/A,TRUE,"general";"via3",#N/A,TRUE,"general"}</definedName>
    <definedName name="vvvvt" localSheetId="19">{"via1",#N/A,TRUE,"general";"via2",#N/A,TRUE,"general";"via3",#N/A,TRUE,"general"}</definedName>
    <definedName name="vvvvt" localSheetId="20">{"via1",#N/A,TRUE,"general";"via2",#N/A,TRUE,"general";"via3",#N/A,TRUE,"general"}</definedName>
    <definedName name="vvvvt" localSheetId="25">{"via1",#N/A,TRUE,"general";"via2",#N/A,TRUE,"general";"via3",#N/A,TRUE,"general"}</definedName>
    <definedName name="vvvvt" localSheetId="33">{"via1",#N/A,TRUE,"general";"via2",#N/A,TRUE,"general";"via3",#N/A,TRUE,"general"}</definedName>
    <definedName name="vvvvt" localSheetId="34">{"via1",#N/A,TRUE,"general";"via2",#N/A,TRUE,"general";"via3",#N/A,TRUE,"general"}</definedName>
    <definedName name="vvvvt">{"via1",#N/A,TRUE,"general";"via2",#N/A,TRUE,"general";"via3",#N/A,TRUE,"general"}</definedName>
    <definedName name="vvvvvvf" localSheetId="14">{"via1",#N/A,TRUE,"general";"via2",#N/A,TRUE,"general";"via3",#N/A,TRUE,"general"}</definedName>
    <definedName name="vvvvvvf" localSheetId="19">{"via1",#N/A,TRUE,"general";"via2",#N/A,TRUE,"general";"via3",#N/A,TRUE,"general"}</definedName>
    <definedName name="vvvvvvf" localSheetId="20">{"via1",#N/A,TRUE,"general";"via2",#N/A,TRUE,"general";"via3",#N/A,TRUE,"general"}</definedName>
    <definedName name="vvvvvvf" localSheetId="25">{"via1",#N/A,TRUE,"general";"via2",#N/A,TRUE,"general";"via3",#N/A,TRUE,"general"}</definedName>
    <definedName name="vvvvvvf" localSheetId="33">{"via1",#N/A,TRUE,"general";"via2",#N/A,TRUE,"general";"via3",#N/A,TRUE,"general"}</definedName>
    <definedName name="vvvvvvf" localSheetId="34">{"via1",#N/A,TRUE,"general";"via2",#N/A,TRUE,"general";"via3",#N/A,TRUE,"general"}</definedName>
    <definedName name="vvvvvvf">{"via1",#N/A,TRUE,"general";"via2",#N/A,TRUE,"general";"via3",#N/A,TRUE,"general"}</definedName>
    <definedName name="VVVVVVVVVVV">#REF!</definedName>
    <definedName name="VXCVXCVXDFV">#REF!</definedName>
    <definedName name="vy" localSheetId="14">{"TAB1",#N/A,TRUE,"GENERAL";"TAB2",#N/A,TRUE,"GENERAL";"TAB3",#N/A,TRUE,"GENERAL";"TAB4",#N/A,TRUE,"GENERAL";"TAB5",#N/A,TRUE,"GENERAL"}</definedName>
    <definedName name="vy" localSheetId="19">{"TAB1",#N/A,TRUE,"GENERAL";"TAB2",#N/A,TRUE,"GENERAL";"TAB3",#N/A,TRUE,"GENERAL";"TAB4",#N/A,TRUE,"GENERAL";"TAB5",#N/A,TRUE,"GENERAL"}</definedName>
    <definedName name="vy" localSheetId="20">{"TAB1",#N/A,TRUE,"GENERAL";"TAB2",#N/A,TRUE,"GENERAL";"TAB3",#N/A,TRUE,"GENERAL";"TAB4",#N/A,TRUE,"GENERAL";"TAB5",#N/A,TRUE,"GENERAL"}</definedName>
    <definedName name="vy" localSheetId="25">{"TAB1",#N/A,TRUE,"GENERAL";"TAB2",#N/A,TRUE,"GENERAL";"TAB3",#N/A,TRUE,"GENERAL";"TAB4",#N/A,TRUE,"GENERAL";"TAB5",#N/A,TRUE,"GENERAL"}</definedName>
    <definedName name="vy" localSheetId="33">{"TAB1",#N/A,TRUE,"GENERAL";"TAB2",#N/A,TRUE,"GENERAL";"TAB3",#N/A,TRUE,"GENERAL";"TAB4",#N/A,TRUE,"GENERAL";"TAB5",#N/A,TRUE,"GENERAL"}</definedName>
    <definedName name="vy" localSheetId="34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name="w">#REF!</definedName>
    <definedName name="w2w2w" localSheetId="14">{"via1",#N/A,TRUE,"general";"via2",#N/A,TRUE,"general";"via3",#N/A,TRUE,"general"}</definedName>
    <definedName name="w2w2w" localSheetId="19">{"via1",#N/A,TRUE,"general";"via2",#N/A,TRUE,"general";"via3",#N/A,TRUE,"general"}</definedName>
    <definedName name="w2w2w" localSheetId="20">{"via1",#N/A,TRUE,"general";"via2",#N/A,TRUE,"general";"via3",#N/A,TRUE,"general"}</definedName>
    <definedName name="w2w2w" localSheetId="25">{"via1",#N/A,TRUE,"general";"via2",#N/A,TRUE,"general";"via3",#N/A,TRUE,"general"}</definedName>
    <definedName name="w2w2w" localSheetId="33">{"via1",#N/A,TRUE,"general";"via2",#N/A,TRUE,"general";"via3",#N/A,TRUE,"general"}</definedName>
    <definedName name="w2w2w" localSheetId="34">{"via1",#N/A,TRUE,"general";"via2",#N/A,TRUE,"general";"via3",#N/A,TRUE,"general"}</definedName>
    <definedName name="w2w2w">{"via1",#N/A,TRUE,"general";"via2",#N/A,TRUE,"general";"via3",#N/A,TRUE,"general"}</definedName>
    <definedName name="WACC">#REF!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ontLab">#REF!</definedName>
    <definedName name="WContParts">#REF!</definedName>
    <definedName name="Wcut">#REF!</definedName>
    <definedName name="WD">#REF!</definedName>
    <definedName name="WDD" localSheetId="14" hidden="1">{#N/A,#N/A,FALSE,"orthoflow";#N/A,#N/A,FALSE,"Miscelaneos";#N/A,#N/A,FALSE,"Instrumentacio";#N/A,#N/A,FALSE,"Electrico";#N/A,#N/A,FALSE,"Valv. Seguridad"}</definedName>
    <definedName name="WDD" localSheetId="19" hidden="1">{#N/A,#N/A,FALSE,"orthoflow";#N/A,#N/A,FALSE,"Miscelaneos";#N/A,#N/A,FALSE,"Instrumentacio";#N/A,#N/A,FALSE,"Electrico";#N/A,#N/A,FALSE,"Valv. Seguridad"}</definedName>
    <definedName name="WDD" localSheetId="20" hidden="1">{#N/A,#N/A,FALSE,"orthoflow";#N/A,#N/A,FALSE,"Miscelaneos";#N/A,#N/A,FALSE,"Instrumentacio";#N/A,#N/A,FALSE,"Electrico";#N/A,#N/A,FALSE,"Valv. Seguridad"}</definedName>
    <definedName name="WDD" localSheetId="25" hidden="1">{#N/A,#N/A,FALSE,"orthoflow";#N/A,#N/A,FALSE,"Miscelaneos";#N/A,#N/A,FALSE,"Instrumentacio";#N/A,#N/A,FALSE,"Electrico";#N/A,#N/A,FALSE,"Valv. Seguridad"}</definedName>
    <definedName name="WDD" localSheetId="33" hidden="1">{#N/A,#N/A,FALSE,"orthoflow";#N/A,#N/A,FALSE,"Miscelaneos";#N/A,#N/A,FALSE,"Instrumentacio";#N/A,#N/A,FALSE,"Electrico";#N/A,#N/A,FALSE,"Valv. Seguridad"}</definedName>
    <definedName name="WDD" localSheetId="34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WE">#REF!</definedName>
    <definedName name="weight">#REF!</definedName>
    <definedName name="WEIGHT_UNIT">#REF!</definedName>
    <definedName name="WER">#REF!</definedName>
    <definedName name="werew" localSheetId="14">{"TAB1",#N/A,TRUE,"GENERAL";"TAB2",#N/A,TRUE,"GENERAL";"TAB3",#N/A,TRUE,"GENERAL";"TAB4",#N/A,TRUE,"GENERAL";"TAB5",#N/A,TRUE,"GENERAL"}</definedName>
    <definedName name="werew" localSheetId="19">{"TAB1",#N/A,TRUE,"GENERAL";"TAB2",#N/A,TRUE,"GENERAL";"TAB3",#N/A,TRUE,"GENERAL";"TAB4",#N/A,TRUE,"GENERAL";"TAB5",#N/A,TRUE,"GENERAL"}</definedName>
    <definedName name="werew" localSheetId="20">{"TAB1",#N/A,TRUE,"GENERAL";"TAB2",#N/A,TRUE,"GENERAL";"TAB3",#N/A,TRUE,"GENERAL";"TAB4",#N/A,TRUE,"GENERAL";"TAB5",#N/A,TRUE,"GENERAL"}</definedName>
    <definedName name="werew" localSheetId="25">{"TAB1",#N/A,TRUE,"GENERAL";"TAB2",#N/A,TRUE,"GENERAL";"TAB3",#N/A,TRUE,"GENERAL";"TAB4",#N/A,TRUE,"GENERAL";"TAB5",#N/A,TRUE,"GENERAL"}</definedName>
    <definedName name="werew" localSheetId="33">{"TAB1",#N/A,TRUE,"GENERAL";"TAB2",#N/A,TRUE,"GENERAL";"TAB3",#N/A,TRUE,"GENERAL";"TAB4",#N/A,TRUE,"GENERAL";"TAB5",#N/A,TRUE,"GENERAL"}</definedName>
    <definedName name="werew" localSheetId="34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name="WEREWR" localSheetId="14">{"via1",#N/A,TRUE,"general";"via2",#N/A,TRUE,"general";"via3",#N/A,TRUE,"general"}</definedName>
    <definedName name="WEREWR" localSheetId="19">{"via1",#N/A,TRUE,"general";"via2",#N/A,TRUE,"general";"via3",#N/A,TRUE,"general"}</definedName>
    <definedName name="WEREWR" localSheetId="20">{"via1",#N/A,TRUE,"general";"via2",#N/A,TRUE,"general";"via3",#N/A,TRUE,"general"}</definedName>
    <definedName name="WEREWR" localSheetId="25">{"via1",#N/A,TRUE,"general";"via2",#N/A,TRUE,"general";"via3",#N/A,TRUE,"general"}</definedName>
    <definedName name="WEREWR" localSheetId="33">{"via1",#N/A,TRUE,"general";"via2",#N/A,TRUE,"general";"via3",#N/A,TRUE,"general"}</definedName>
    <definedName name="WEREWR" localSheetId="34">{"via1",#N/A,TRUE,"general";"via2",#N/A,TRUE,"general";"via3",#N/A,TRUE,"general"}</definedName>
    <definedName name="WEREWR">{"via1",#N/A,TRUE,"general";"via2",#N/A,TRUE,"general";"via3",#N/A,TRUE,"general"}</definedName>
    <definedName name="werfdsf" localSheetId="14">{"TAB1",#N/A,TRUE,"GENERAL";"TAB2",#N/A,TRUE,"GENERAL";"TAB3",#N/A,TRUE,"GENERAL";"TAB4",#N/A,TRUE,"GENERAL";"TAB5",#N/A,TRUE,"GENERAL"}</definedName>
    <definedName name="werfdsf" localSheetId="19">{"TAB1",#N/A,TRUE,"GENERAL";"TAB2",#N/A,TRUE,"GENERAL";"TAB3",#N/A,TRUE,"GENERAL";"TAB4",#N/A,TRUE,"GENERAL";"TAB5",#N/A,TRUE,"GENERAL"}</definedName>
    <definedName name="werfdsf" localSheetId="20">{"TAB1",#N/A,TRUE,"GENERAL";"TAB2",#N/A,TRUE,"GENERAL";"TAB3",#N/A,TRUE,"GENERAL";"TAB4",#N/A,TRUE,"GENERAL";"TAB5",#N/A,TRUE,"GENERAL"}</definedName>
    <definedName name="werfdsf" localSheetId="25">{"TAB1",#N/A,TRUE,"GENERAL";"TAB2",#N/A,TRUE,"GENERAL";"TAB3",#N/A,TRUE,"GENERAL";"TAB4",#N/A,TRUE,"GENERAL";"TAB5",#N/A,TRUE,"GENERAL"}</definedName>
    <definedName name="werfdsf" localSheetId="33">{"TAB1",#N/A,TRUE,"GENERAL";"TAB2",#N/A,TRUE,"GENERAL";"TAB3",#N/A,TRUE,"GENERAL";"TAB4",#N/A,TRUE,"GENERAL";"TAB5",#N/A,TRUE,"GENERAL"}</definedName>
    <definedName name="werfdsf" localSheetId="34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name="werh" localSheetId="14">{"via1",#N/A,TRUE,"general";"via2",#N/A,TRUE,"general";"via3",#N/A,TRUE,"general"}</definedName>
    <definedName name="werh" localSheetId="19">{"via1",#N/A,TRUE,"general";"via2",#N/A,TRUE,"general";"via3",#N/A,TRUE,"general"}</definedName>
    <definedName name="werh" localSheetId="20">{"via1",#N/A,TRUE,"general";"via2",#N/A,TRUE,"general";"via3",#N/A,TRUE,"general"}</definedName>
    <definedName name="werh" localSheetId="25">{"via1",#N/A,TRUE,"general";"via2",#N/A,TRUE,"general";"via3",#N/A,TRUE,"general"}</definedName>
    <definedName name="werh" localSheetId="33">{"via1",#N/A,TRUE,"general";"via2",#N/A,TRUE,"general";"via3",#N/A,TRUE,"general"}</definedName>
    <definedName name="werh" localSheetId="34">{"via1",#N/A,TRUE,"general";"via2",#N/A,TRUE,"general";"via3",#N/A,TRUE,"general"}</definedName>
    <definedName name="werh">{"via1",#N/A,TRUE,"general";"via2",#N/A,TRUE,"general";"via3",#N/A,TRUE,"general"}</definedName>
    <definedName name="wersfdfrguyo" localSheetId="14">{"via1",#N/A,TRUE,"general";"via2",#N/A,TRUE,"general";"via3",#N/A,TRUE,"general"}</definedName>
    <definedName name="wersfdfrguyo" localSheetId="19">{"via1",#N/A,TRUE,"general";"via2",#N/A,TRUE,"general";"via3",#N/A,TRUE,"general"}</definedName>
    <definedName name="wersfdfrguyo" localSheetId="20">{"via1",#N/A,TRUE,"general";"via2",#N/A,TRUE,"general";"via3",#N/A,TRUE,"general"}</definedName>
    <definedName name="wersfdfrguyo" localSheetId="25">{"via1",#N/A,TRUE,"general";"via2",#N/A,TRUE,"general";"via3",#N/A,TRUE,"general"}</definedName>
    <definedName name="wersfdfrguyo" localSheetId="33">{"via1",#N/A,TRUE,"general";"via2",#N/A,TRUE,"general";"via3",#N/A,TRUE,"general"}</definedName>
    <definedName name="wersfdfrguyo" localSheetId="34">{"via1",#N/A,TRUE,"general";"via2",#N/A,TRUE,"general";"via3",#N/A,TRUE,"general"}</definedName>
    <definedName name="wersfdfrguyo">{"via1",#N/A,TRUE,"general";"via2",#N/A,TRUE,"general";"via3",#N/A,TRUE,"general"}</definedName>
    <definedName name="werwr" localSheetId="14">{"via1",#N/A,TRUE,"general";"via2",#N/A,TRUE,"general";"via3",#N/A,TRUE,"general"}</definedName>
    <definedName name="werwr" localSheetId="19">{"via1",#N/A,TRUE,"general";"via2",#N/A,TRUE,"general";"via3",#N/A,TRUE,"general"}</definedName>
    <definedName name="werwr" localSheetId="20">{"via1",#N/A,TRUE,"general";"via2",#N/A,TRUE,"general";"via3",#N/A,TRUE,"general"}</definedName>
    <definedName name="werwr" localSheetId="25">{"via1",#N/A,TRUE,"general";"via2",#N/A,TRUE,"general";"via3",#N/A,TRUE,"general"}</definedName>
    <definedName name="werwr" localSheetId="33">{"via1",#N/A,TRUE,"general";"via2",#N/A,TRUE,"general";"via3",#N/A,TRUE,"general"}</definedName>
    <definedName name="werwr" localSheetId="34">{"via1",#N/A,TRUE,"general";"via2",#N/A,TRUE,"general";"via3",#N/A,TRUE,"general"}</definedName>
    <definedName name="werwr">{"via1",#N/A,TRUE,"general";"via2",#N/A,TRUE,"general";"via3",#N/A,TRUE,"general"}</definedName>
    <definedName name="WERWVN" localSheetId="14">{"TAB1",#N/A,TRUE,"GENERAL";"TAB2",#N/A,TRUE,"GENERAL";"TAB3",#N/A,TRUE,"GENERAL";"TAB4",#N/A,TRUE,"GENERAL";"TAB5",#N/A,TRUE,"GENERAL"}</definedName>
    <definedName name="WERWVN" localSheetId="19">{"TAB1",#N/A,TRUE,"GENERAL";"TAB2",#N/A,TRUE,"GENERAL";"TAB3",#N/A,TRUE,"GENERAL";"TAB4",#N/A,TRUE,"GENERAL";"TAB5",#N/A,TRUE,"GENERAL"}</definedName>
    <definedName name="WERWVN" localSheetId="20">{"TAB1",#N/A,TRUE,"GENERAL";"TAB2",#N/A,TRUE,"GENERAL";"TAB3",#N/A,TRUE,"GENERAL";"TAB4",#N/A,TRUE,"GENERAL";"TAB5",#N/A,TRUE,"GENERAL"}</definedName>
    <definedName name="WERWVN" localSheetId="25">{"TAB1",#N/A,TRUE,"GENERAL";"TAB2",#N/A,TRUE,"GENERAL";"TAB3",#N/A,TRUE,"GENERAL";"TAB4",#N/A,TRUE,"GENERAL";"TAB5",#N/A,TRUE,"GENERAL"}</definedName>
    <definedName name="WERWVN" localSheetId="33">{"TAB1",#N/A,TRUE,"GENERAL";"TAB2",#N/A,TRUE,"GENERAL";"TAB3",#N/A,TRUE,"GENERAL";"TAB4",#N/A,TRUE,"GENERAL";"TAB5",#N/A,TRUE,"GENERAL"}</definedName>
    <definedName name="WERWVN" localSheetId="34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name="wetrew" localSheetId="14">{"via1",#N/A,TRUE,"general";"via2",#N/A,TRUE,"general";"via3",#N/A,TRUE,"general"}</definedName>
    <definedName name="wetrew" localSheetId="19">{"via1",#N/A,TRUE,"general";"via2",#N/A,TRUE,"general";"via3",#N/A,TRUE,"general"}</definedName>
    <definedName name="wetrew" localSheetId="20">{"via1",#N/A,TRUE,"general";"via2",#N/A,TRUE,"general";"via3",#N/A,TRUE,"general"}</definedName>
    <definedName name="wetrew" localSheetId="25">{"via1",#N/A,TRUE,"general";"via2",#N/A,TRUE,"general";"via3",#N/A,TRUE,"general"}</definedName>
    <definedName name="wetrew" localSheetId="33">{"via1",#N/A,TRUE,"general";"via2",#N/A,TRUE,"general";"via3",#N/A,TRUE,"general"}</definedName>
    <definedName name="wetrew" localSheetId="34">{"via1",#N/A,TRUE,"general";"via2",#N/A,TRUE,"general";"via3",#N/A,TRUE,"general"}</definedName>
    <definedName name="wetrew">{"via1",#N/A,TRUE,"general";"via2",#N/A,TRUE,"general";"via3",#N/A,TRUE,"general"}</definedName>
    <definedName name="wettt" localSheetId="14">{"via1",#N/A,TRUE,"general";"via2",#N/A,TRUE,"general";"via3",#N/A,TRUE,"general"}</definedName>
    <definedName name="wettt" localSheetId="19">{"via1",#N/A,TRUE,"general";"via2",#N/A,TRUE,"general";"via3",#N/A,TRUE,"general"}</definedName>
    <definedName name="wettt" localSheetId="20">{"via1",#N/A,TRUE,"general";"via2",#N/A,TRUE,"general";"via3",#N/A,TRUE,"general"}</definedName>
    <definedName name="wettt" localSheetId="25">{"via1",#N/A,TRUE,"general";"via2",#N/A,TRUE,"general";"via3",#N/A,TRUE,"general"}</definedName>
    <definedName name="wettt" localSheetId="33">{"via1",#N/A,TRUE,"general";"via2",#N/A,TRUE,"general";"via3",#N/A,TRUE,"general"}</definedName>
    <definedName name="wettt" localSheetId="34">{"via1",#N/A,TRUE,"general";"via2",#N/A,TRUE,"general";"via3",#N/A,TRUE,"general"}</definedName>
    <definedName name="wettt">{"via1",#N/A,TRUE,"general";"via2",#N/A,TRUE,"general";"via3",#N/A,TRUE,"general"}</definedName>
    <definedName name="wetwretd" localSheetId="14">{"via1",#N/A,TRUE,"general";"via2",#N/A,TRUE,"general";"via3",#N/A,TRUE,"general"}</definedName>
    <definedName name="wetwretd" localSheetId="19">{"via1",#N/A,TRUE,"general";"via2",#N/A,TRUE,"general";"via3",#N/A,TRUE,"general"}</definedName>
    <definedName name="wetwretd" localSheetId="20">{"via1",#N/A,TRUE,"general";"via2",#N/A,TRUE,"general";"via3",#N/A,TRUE,"general"}</definedName>
    <definedName name="wetwretd" localSheetId="25">{"via1",#N/A,TRUE,"general";"via2",#N/A,TRUE,"general";"via3",#N/A,TRUE,"general"}</definedName>
    <definedName name="wetwretd" localSheetId="33">{"via1",#N/A,TRUE,"general";"via2",#N/A,TRUE,"general";"via3",#N/A,TRUE,"general"}</definedName>
    <definedName name="wetwretd" localSheetId="34">{"via1",#N/A,TRUE,"general";"via2",#N/A,TRUE,"general";"via3",#N/A,TRUE,"general"}</definedName>
    <definedName name="wetwretd">{"via1",#N/A,TRUE,"general";"via2",#N/A,TRUE,"general";"via3",#N/A,TRUE,"general"}</definedName>
    <definedName name="wew" localSheetId="14">{"via1",#N/A,TRUE,"general";"via2",#N/A,TRUE,"general";"via3",#N/A,TRUE,"general"}</definedName>
    <definedName name="wew" localSheetId="19">{"via1",#N/A,TRUE,"general";"via2",#N/A,TRUE,"general";"via3",#N/A,TRUE,"general"}</definedName>
    <definedName name="wew" localSheetId="20">{"via1",#N/A,TRUE,"general";"via2",#N/A,TRUE,"general";"via3",#N/A,TRUE,"general"}</definedName>
    <definedName name="wew" localSheetId="25">{"via1",#N/A,TRUE,"general";"via2",#N/A,TRUE,"general";"via3",#N/A,TRUE,"general"}</definedName>
    <definedName name="wew" localSheetId="33">{"via1",#N/A,TRUE,"general";"via2",#N/A,TRUE,"general";"via3",#N/A,TRUE,"general"}</definedName>
    <definedName name="wew" localSheetId="34">{"via1",#N/A,TRUE,"general";"via2",#N/A,TRUE,"general";"via3",#N/A,TRUE,"general"}</definedName>
    <definedName name="wew">{"via1",#N/A,TRUE,"general";"via2",#N/A,TRUE,"general";"via3",#N/A,TRUE,"general"}</definedName>
    <definedName name="wffag" localSheetId="14">{"via1",#N/A,TRUE,"general";"via2",#N/A,TRUE,"general";"via3",#N/A,TRUE,"general"}</definedName>
    <definedName name="wffag" localSheetId="19">{"via1",#N/A,TRUE,"general";"via2",#N/A,TRUE,"general";"via3",#N/A,TRUE,"general"}</definedName>
    <definedName name="wffag" localSheetId="20">{"via1",#N/A,TRUE,"general";"via2",#N/A,TRUE,"general";"via3",#N/A,TRUE,"general"}</definedName>
    <definedName name="wffag" localSheetId="25">{"via1",#N/A,TRUE,"general";"via2",#N/A,TRUE,"general";"via3",#N/A,TRUE,"general"}</definedName>
    <definedName name="wffag" localSheetId="33">{"via1",#N/A,TRUE,"general";"via2",#N/A,TRUE,"general";"via3",#N/A,TRUE,"general"}</definedName>
    <definedName name="wffag" localSheetId="34">{"via1",#N/A,TRUE,"general";"via2",#N/A,TRUE,"general";"via3",#N/A,TRUE,"general"}</definedName>
    <definedName name="wffag">{"via1",#N/A,TRUE,"general";"via2",#N/A,TRUE,"general";"via3",#N/A,TRUE,"general"}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Q">#REF!</definedName>
    <definedName name="WQEEWQ" localSheetId="14">{"TAB1",#N/A,TRUE,"GENERAL";"TAB2",#N/A,TRUE,"GENERAL";"TAB3",#N/A,TRUE,"GENERAL";"TAB4",#N/A,TRUE,"GENERAL";"TAB5",#N/A,TRUE,"GENERAL"}</definedName>
    <definedName name="WQEEWQ" localSheetId="19">{"TAB1",#N/A,TRUE,"GENERAL";"TAB2",#N/A,TRUE,"GENERAL";"TAB3",#N/A,TRUE,"GENERAL";"TAB4",#N/A,TRUE,"GENERAL";"TAB5",#N/A,TRUE,"GENERAL"}</definedName>
    <definedName name="WQEEWQ" localSheetId="20">{"TAB1",#N/A,TRUE,"GENERAL";"TAB2",#N/A,TRUE,"GENERAL";"TAB3",#N/A,TRUE,"GENERAL";"TAB4",#N/A,TRUE,"GENERAL";"TAB5",#N/A,TRUE,"GENERAL"}</definedName>
    <definedName name="WQEEWQ" localSheetId="25">{"TAB1",#N/A,TRUE,"GENERAL";"TAB2",#N/A,TRUE,"GENERAL";"TAB3",#N/A,TRUE,"GENERAL";"TAB4",#N/A,TRUE,"GENERAL";"TAB5",#N/A,TRUE,"GENERAL"}</definedName>
    <definedName name="WQEEWQ" localSheetId="33">{"TAB1",#N/A,TRUE,"GENERAL";"TAB2",#N/A,TRUE,"GENERAL";"TAB3",#N/A,TRUE,"GENERAL";"TAB4",#N/A,TRUE,"GENERAL";"TAB5",#N/A,TRUE,"GENERAL"}</definedName>
    <definedName name="WQEEWQ" localSheetId="34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name="wqw" hidden="1">#REF!</definedName>
    <definedName name="WRandM">#REF!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Acueducto." localSheetId="14">{"Acueducto",#N/A,FALSE,"Base"}</definedName>
    <definedName name="wrn.Acueducto." localSheetId="19">{"Acueducto",#N/A,FALSE,"Base"}</definedName>
    <definedName name="wrn.Acueducto." localSheetId="20">{"Acueducto",#N/A,FALSE,"Base"}</definedName>
    <definedName name="wrn.Acueducto." localSheetId="25">{"Acueducto",#N/A,FALSE,"Base"}</definedName>
    <definedName name="wrn.Acueducto." localSheetId="33">{"Acueducto",#N/A,FALSE,"Base"}</definedName>
    <definedName name="wrn.Acueducto." localSheetId="34">{"Acueducto",#N/A,FALSE,"Base"}</definedName>
    <definedName name="wrn.Acueducto.">{"Acueducto",#N/A,FALSE,"Base"}</definedName>
    <definedName name="wrn.ar." localSheetId="14" hidden="1">{#N/A,#N/A,TRUE,"CODIGO DEPENDENCIA"}</definedName>
    <definedName name="wrn.ar." localSheetId="19" hidden="1">{#N/A,#N/A,TRUE,"CODIGO DEPENDENCIA"}</definedName>
    <definedName name="wrn.ar." localSheetId="20" hidden="1">{#N/A,#N/A,TRUE,"CODIGO DEPENDENCIA"}</definedName>
    <definedName name="wrn.ar." localSheetId="25" hidden="1">{#N/A,#N/A,TRUE,"CODIGO DEPENDENCIA"}</definedName>
    <definedName name="wrn.ar." localSheetId="33" hidden="1">{#N/A,#N/A,TRUE,"CODIGO DEPENDENCIA"}</definedName>
    <definedName name="wrn.ar." localSheetId="34" hidden="1">{#N/A,#N/A,TRUE,"CODIGO DEPENDENCIA"}</definedName>
    <definedName name="wrn.ar." hidden="1">{#N/A,#N/A,TRUE,"CODIGO DEPENDENCIA"}</definedName>
    <definedName name="wrn.civil._.works." localSheetId="14" hidden="1">{#N/A,#N/A,TRUE,"1842CWN0"}</definedName>
    <definedName name="wrn.civil._.works." localSheetId="19" hidden="1">{#N/A,#N/A,TRUE,"1842CWN0"}</definedName>
    <definedName name="wrn.civil._.works." localSheetId="20" hidden="1">{#N/A,#N/A,TRUE,"1842CWN0"}</definedName>
    <definedName name="wrn.civil._.works." localSheetId="25" hidden="1">{#N/A,#N/A,TRUE,"1842CWN0"}</definedName>
    <definedName name="wrn.civil._.works." localSheetId="33" hidden="1">{#N/A,#N/A,TRUE,"1842CWN0"}</definedName>
    <definedName name="wrn.civil._.works." localSheetId="34" hidden="1">{#N/A,#N/A,TRUE,"1842CWN0"}</definedName>
    <definedName name="wrn.civil._.works." hidden="1">{#N/A,#N/A,TRUE,"1842CWN0"}</definedName>
    <definedName name="wrn.ESTADO._.REHABILITACION." localSheetId="14">{"PRES REHAB ARM-PER POR ITEMS  KM A KM",#N/A,TRUE,"Rehabilitacion Arm-Per"}</definedName>
    <definedName name="wrn.ESTADO._.REHABILITACION." localSheetId="19">{"PRES REHAB ARM-PER POR ITEMS  KM A KM",#N/A,TRUE,"Rehabilitacion Arm-Per"}</definedName>
    <definedName name="wrn.ESTADO._.REHABILITACION." localSheetId="20">{"PRES REHAB ARM-PER POR ITEMS  KM A KM",#N/A,TRUE,"Rehabilitacion Arm-Per"}</definedName>
    <definedName name="wrn.ESTADO._.REHABILITACION." localSheetId="25">{"PRES REHAB ARM-PER POR ITEMS  KM A KM",#N/A,TRUE,"Rehabilitacion Arm-Per"}</definedName>
    <definedName name="wrn.ESTADO._.REHABILITACION." localSheetId="33">{"PRES REHAB ARM-PER POR ITEMS  KM A KM",#N/A,TRUE,"Rehabilitacion Arm-Per"}</definedName>
    <definedName name="wrn.ESTADO._.REHABILITACION." localSheetId="34">{"PRES REHAB ARM-PER POR ITEMS  KM A KM",#N/A,TRUE,"Rehabilitacion Arm-Per"}</definedName>
    <definedName name="wrn.ESTADO._.REHABILITACION.">{"PRES REHAB ARM-PER POR ITEMS  KM A KM",#N/A,TRUE,"Rehabilitacion Arm-Per"}</definedName>
    <definedName name="wrn.FINAN97." localSheetId="1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14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19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20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25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33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34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1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9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0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5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4">{"VIA1",#N/A,TRUE,"formul";"VIA2",#N/A,TRUE,"formul";"VIA3",#N/A,TRUE,"formul"}</definedName>
    <definedName name="wrn.formu." localSheetId="19">{"VIA1",#N/A,TRUE,"formul";"VIA2",#N/A,TRUE,"formul";"VIA3",#N/A,TRUE,"formul"}</definedName>
    <definedName name="wrn.formu." localSheetId="20">{"VIA1",#N/A,TRUE,"formul";"VIA2",#N/A,TRUE,"formul";"VIA3",#N/A,TRUE,"formul"}</definedName>
    <definedName name="wrn.formu." localSheetId="25">{"VIA1",#N/A,TRUE,"formul";"VIA2",#N/A,TRUE,"formul";"VIA3",#N/A,TRUE,"formul"}</definedName>
    <definedName name="wrn.formu." localSheetId="33">{"VIA1",#N/A,TRUE,"formul";"VIA2",#N/A,TRUE,"formul";"VIA3",#N/A,TRUE,"formul"}</definedName>
    <definedName name="wrn.formu." localSheetId="34">{"VIA1",#N/A,TRUE,"formul";"VIA2",#N/A,TRUE,"formul";"VIA3",#N/A,TRUE,"formul"}</definedName>
    <definedName name="wrn.formu.">{"VIA1",#N/A,TRUE,"formul";"VIA2",#N/A,TRUE,"formul";"VIA3",#N/A,TRUE,"formul"}</definedName>
    <definedName name="wrn.FUll._.Model." localSheetId="14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19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20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25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33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34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4">{"TAB1",#N/A,TRUE,"GENERAL";"TAB2",#N/A,TRUE,"GENERAL";"TAB3",#N/A,TRUE,"GENERAL";"TAB4",#N/A,TRUE,"GENERAL";"TAB5",#N/A,TRUE,"GENERAL"}</definedName>
    <definedName name="wrn.GENERAL." localSheetId="19">{"TAB1",#N/A,TRUE,"GENERAL";"TAB2",#N/A,TRUE,"GENERAL";"TAB3",#N/A,TRUE,"GENERAL";"TAB4",#N/A,TRUE,"GENERAL";"TAB5",#N/A,TRUE,"GENERAL"}</definedName>
    <definedName name="wrn.GENERAL." localSheetId="20">{"TAB1",#N/A,TRUE,"GENERAL";"TAB2",#N/A,TRUE,"GENERAL";"TAB3",#N/A,TRUE,"GENERAL";"TAB4",#N/A,TRUE,"GENERAL";"TAB5",#N/A,TRUE,"GENERAL"}</definedName>
    <definedName name="wrn.GENERAL." localSheetId="25">{"TAB1",#N/A,TRUE,"GENERAL";"TAB2",#N/A,TRUE,"GENERAL";"TAB3",#N/A,TRUE,"GENERAL";"TAB4",#N/A,TRUE,"GENERAL";"TAB5",#N/A,TRUE,"GENERAL"}</definedName>
    <definedName name="wrn.GENERAL." localSheetId="33">{"TAB1",#N/A,TRUE,"GENERAL";"TAB2",#N/A,TRUE,"GENERAL";"TAB3",#N/A,TRUE,"GENERAL";"TAB4",#N/A,TRUE,"GENERAL";"TAB5",#N/A,TRUE,"GENERAL"}</definedName>
    <definedName name="wrn.GENERAL." localSheetId="34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GERENCIA." localSheetId="14">{#N/A,#N/A,TRUE,"INGENIERIA";#N/A,#N/A,TRUE,"COMPRAS";#N/A,#N/A,TRUE,"DIRECCION";#N/A,#N/A,TRUE,"RESUMEN"}</definedName>
    <definedName name="wrn.GERENCIA." localSheetId="19">{#N/A,#N/A,TRUE,"INGENIERIA";#N/A,#N/A,TRUE,"COMPRAS";#N/A,#N/A,TRUE,"DIRECCION";#N/A,#N/A,TRUE,"RESUMEN"}</definedName>
    <definedName name="wrn.GERENCIA." localSheetId="20">{#N/A,#N/A,TRUE,"INGENIERIA";#N/A,#N/A,TRUE,"COMPRAS";#N/A,#N/A,TRUE,"DIRECCION";#N/A,#N/A,TRUE,"RESUMEN"}</definedName>
    <definedName name="wrn.GERENCIA." localSheetId="25">{#N/A,#N/A,TRUE,"INGENIERIA";#N/A,#N/A,TRUE,"COMPRAS";#N/A,#N/A,TRUE,"DIRECCION";#N/A,#N/A,TRUE,"RESUMEN"}</definedName>
    <definedName name="wrn.GERENCIA." localSheetId="33">{#N/A,#N/A,TRUE,"INGENIERIA";#N/A,#N/A,TRUE,"COMPRAS";#N/A,#N/A,TRUE,"DIRECCION";#N/A,#N/A,TRUE,"RESUMEN"}</definedName>
    <definedName name="wrn.GERENCIA." localSheetId="34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wrn.GERENCIA._1" localSheetId="14" hidden="1">{#N/A,#N/A,TRUE,"INGENIERIA";#N/A,#N/A,TRUE,"COMPRAS";#N/A,#N/A,TRUE,"DIRECCION";#N/A,#N/A,TRUE,"RESUMEN"}</definedName>
    <definedName name="wrn.GERENCIA._1" localSheetId="19" hidden="1">{#N/A,#N/A,TRUE,"INGENIERIA";#N/A,#N/A,TRUE,"COMPRAS";#N/A,#N/A,TRUE,"DIRECCION";#N/A,#N/A,TRUE,"RESUMEN"}</definedName>
    <definedName name="wrn.GERENCIA._1" localSheetId="20" hidden="1">{#N/A,#N/A,TRUE,"INGENIERIA";#N/A,#N/A,TRUE,"COMPRAS";#N/A,#N/A,TRUE,"DIRECCION";#N/A,#N/A,TRUE,"RESUMEN"}</definedName>
    <definedName name="wrn.GERENCIA._1" localSheetId="25" hidden="1">{#N/A,#N/A,TRUE,"INGENIERIA";#N/A,#N/A,TRUE,"COMPRAS";#N/A,#N/A,TRUE,"DIRECCION";#N/A,#N/A,TRUE,"RESUMEN"}</definedName>
    <definedName name="wrn.GERENCIA._1" localSheetId="33" hidden="1">{#N/A,#N/A,TRUE,"INGENIERIA";#N/A,#N/A,TRUE,"COMPRAS";#N/A,#N/A,TRUE,"DIRECCION";#N/A,#N/A,TRUE,"RESUMEN"}</definedName>
    <definedName name="wrn.GERENCIA._1" localSheetId="34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P." localSheetId="14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19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20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25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33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 localSheetId="34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GP.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OPERADORES." localSheetId="14" hidden="1">{#N/A,#N/A,TRUE,"T1"}</definedName>
    <definedName name="wrn.OPERADORES." localSheetId="19" hidden="1">{#N/A,#N/A,TRUE,"T1"}</definedName>
    <definedName name="wrn.OPERADORES." localSheetId="20" hidden="1">{#N/A,#N/A,TRUE,"T1"}</definedName>
    <definedName name="wrn.OPERADORES." localSheetId="25" hidden="1">{#N/A,#N/A,TRUE,"T1"}</definedName>
    <definedName name="wrn.OPERADORES." localSheetId="33" hidden="1">{#N/A,#N/A,TRUE,"T1"}</definedName>
    <definedName name="wrn.OPERADORES." localSheetId="34" hidden="1">{#N/A,#N/A,TRUE,"T1"}</definedName>
    <definedName name="wrn.OPERADORES." hidden="1">{#N/A,#N/A,TRUE,"T1"}</definedName>
    <definedName name="wrn.res7" localSheetId="14" hidden="1">{#N/A,#N/A,FALSE,"Hoja1";#N/A,#N/A,FALSE,"Hoja2"}</definedName>
    <definedName name="wrn.res7" localSheetId="19" hidden="1">{#N/A,#N/A,FALSE,"Hoja1";#N/A,#N/A,FALSE,"Hoja2"}</definedName>
    <definedName name="wrn.res7" localSheetId="20" hidden="1">{#N/A,#N/A,FALSE,"Hoja1";#N/A,#N/A,FALSE,"Hoja2"}</definedName>
    <definedName name="wrn.res7" localSheetId="25" hidden="1">{#N/A,#N/A,FALSE,"Hoja1";#N/A,#N/A,FALSE,"Hoja2"}</definedName>
    <definedName name="wrn.res7" localSheetId="33" hidden="1">{#N/A,#N/A,FALSE,"Hoja1";#N/A,#N/A,FALSE,"Hoja2"}</definedName>
    <definedName name="wrn.res7" localSheetId="34" hidden="1">{#N/A,#N/A,FALSE,"Hoja1";#N/A,#N/A,FALSE,"Hoja2"}</definedName>
    <definedName name="wrn.res7" hidden="1">{#N/A,#N/A,FALSE,"Hoja1";#N/A,#N/A,FALSE,"Hoja2"}</definedName>
    <definedName name="wrn.Restructuring._.Summaries." localSheetId="14">{#N/A,#N/A,TRUE,"Transaction Summary";#N/A,#N/A,TRUE,"Restructuring Sensitivities";#N/A,#N/A,TRUE,"DCF";#N/A,#N/A,TRUE,"IRR";#N/A,#N/A,TRUE,"Debt Capacity"}</definedName>
    <definedName name="wrn.Restructuring._.Summaries." localSheetId="19">{#N/A,#N/A,TRUE,"Transaction Summary";#N/A,#N/A,TRUE,"Restructuring Sensitivities";#N/A,#N/A,TRUE,"DCF";#N/A,#N/A,TRUE,"IRR";#N/A,#N/A,TRUE,"Debt Capacity"}</definedName>
    <definedName name="wrn.Restructuring._.Summaries." localSheetId="20">{#N/A,#N/A,TRUE,"Transaction Summary";#N/A,#N/A,TRUE,"Restructuring Sensitivities";#N/A,#N/A,TRUE,"DCF";#N/A,#N/A,TRUE,"IRR";#N/A,#N/A,TRUE,"Debt Capacity"}</definedName>
    <definedName name="wrn.Restructuring._.Summaries." localSheetId="25">{#N/A,#N/A,TRUE,"Transaction Summary";#N/A,#N/A,TRUE,"Restructuring Sensitivities";#N/A,#N/A,TRUE,"DCF";#N/A,#N/A,TRUE,"IRR";#N/A,#N/A,TRUE,"Debt Capacity"}</definedName>
    <definedName name="wrn.Restructuring._.Summaries." localSheetId="33">{#N/A,#N/A,TRUE,"Transaction Summary";#N/A,#N/A,TRUE,"Restructuring Sensitivities";#N/A,#N/A,TRUE,"DCF";#N/A,#N/A,TRUE,"IRR";#N/A,#N/A,TRUE,"Debt Capacity"}</definedName>
    <definedName name="wrn.Restructuring._.Summaries." localSheetId="34">{#N/A,#N/A,TRUE,"Transaction Summary";#N/A,#N/A,TRUE,"Restructuring Sensitivities";#N/A,#N/A,TRUE,"DCF";#N/A,#N/A,TRUE,"IRR";#N/A,#N/A,TRUE,"Debt Capacity"}</definedName>
    <definedName name="wrn.Restructuring._.Summaries.">{#N/A,#N/A,TRUE,"Transaction Summary";#N/A,#N/A,TRUE,"Restructuring Sensitivities";#N/A,#N/A,TRUE,"DCF";#N/A,#N/A,TRUE,"IRR";#N/A,#N/A,TRUE,"Debt Capacity"}</definedName>
    <definedName name="wrn.Resumen." localSheetId="14" hidden="1">{#N/A,#N/A,FALSE,"Hoja1";#N/A,#N/A,FALSE,"Hoja2"}</definedName>
    <definedName name="wrn.Resumen." localSheetId="19" hidden="1">{#N/A,#N/A,FALSE,"Hoja1";#N/A,#N/A,FALSE,"Hoja2"}</definedName>
    <definedName name="wrn.Resumen." localSheetId="20" hidden="1">{#N/A,#N/A,FALSE,"Hoja1";#N/A,#N/A,FALSE,"Hoja2"}</definedName>
    <definedName name="wrn.Resumen." localSheetId="25" hidden="1">{#N/A,#N/A,FALSE,"Hoja1";#N/A,#N/A,FALSE,"Hoja2"}</definedName>
    <definedName name="wrn.Resumen." localSheetId="33" hidden="1">{#N/A,#N/A,FALSE,"Hoja1";#N/A,#N/A,FALSE,"Hoja2"}</definedName>
    <definedName name="wrn.Resumen." localSheetId="34" hidden="1">{#N/A,#N/A,FALSE,"Hoja1";#N/A,#N/A,FALSE,"Hoja2"}</definedName>
    <definedName name="wrn.Resumen." hidden="1">{#N/A,#N/A,FALSE,"Hoja1";#N/A,#N/A,FALSE,"Hoja2"}</definedName>
    <definedName name="wrn.TRABFENO." localSheetId="14" hidden="1">{#N/A,#N/A,FALSE,"Estatico";#N/A,#N/A,FALSE,"Tuberia";#N/A,#N/A,FALSE,"Instrumentación";#N/A,#N/A,FALSE,"Mecanica";#N/A,#N/A,FALSE,"Electrico";#N/A,#N/A,FALSE,"Ofic.Civiles"}</definedName>
    <definedName name="wrn.TRABFENO." localSheetId="19" hidden="1">{#N/A,#N/A,FALSE,"Estatico";#N/A,#N/A,FALSE,"Tuberia";#N/A,#N/A,FALSE,"Instrumentación";#N/A,#N/A,FALSE,"Mecanica";#N/A,#N/A,FALSE,"Electrico";#N/A,#N/A,FALSE,"Ofic.Civiles"}</definedName>
    <definedName name="wrn.TRABFENO." localSheetId="20" hidden="1">{#N/A,#N/A,FALSE,"Estatico";#N/A,#N/A,FALSE,"Tuberia";#N/A,#N/A,FALSE,"Instrumentación";#N/A,#N/A,FALSE,"Mecanica";#N/A,#N/A,FALSE,"Electrico";#N/A,#N/A,FALSE,"Ofic.Civiles"}</definedName>
    <definedName name="wrn.TRABFENO." localSheetId="25" hidden="1">{#N/A,#N/A,FALSE,"Estatico";#N/A,#N/A,FALSE,"Tuberia";#N/A,#N/A,FALSE,"Instrumentación";#N/A,#N/A,FALSE,"Mecanica";#N/A,#N/A,FALSE,"Electrico";#N/A,#N/A,FALSE,"Ofic.Civiles"}</definedName>
    <definedName name="wrn.TRABFENO." localSheetId="33" hidden="1">{#N/A,#N/A,FALSE,"Estatico";#N/A,#N/A,FALSE,"Tuberia";#N/A,#N/A,FALSE,"Instrumentación";#N/A,#N/A,FALSE,"Mecanica";#N/A,#N/A,FALSE,"Electrico";#N/A,#N/A,FALSE,"Ofic.Civiles"}</definedName>
    <definedName name="wrn.TRABFENO." localSheetId="34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14">{"via1",#N/A,TRUE,"general";"via2",#N/A,TRUE,"general";"via3",#N/A,TRUE,"general"}</definedName>
    <definedName name="wrn.via" localSheetId="19">{"via1",#N/A,TRUE,"general";"via2",#N/A,TRUE,"general";"via3",#N/A,TRUE,"general"}</definedName>
    <definedName name="wrn.via" localSheetId="20">{"via1",#N/A,TRUE,"general";"via2",#N/A,TRUE,"general";"via3",#N/A,TRUE,"general"}</definedName>
    <definedName name="wrn.via" localSheetId="25">{"via1",#N/A,TRUE,"general";"via2",#N/A,TRUE,"general";"via3",#N/A,TRUE,"general"}</definedName>
    <definedName name="wrn.via" localSheetId="33">{"via1",#N/A,TRUE,"general";"via2",#N/A,TRUE,"general";"via3",#N/A,TRUE,"general"}</definedName>
    <definedName name="wrn.via" localSheetId="34">{"via1",#N/A,TRUE,"general";"via2",#N/A,TRUE,"general";"via3",#N/A,TRUE,"general"}</definedName>
    <definedName name="wrn.via">{"via1",#N/A,TRUE,"general";"via2",#N/A,TRUE,"general";"via3",#N/A,TRUE,"general"}</definedName>
    <definedName name="wrn.via." localSheetId="14">{"via1",#N/A,TRUE,"general";"via2",#N/A,TRUE,"general";"via3",#N/A,TRUE,"general"}</definedName>
    <definedName name="wrn.via." localSheetId="19">{"via1",#N/A,TRUE,"general";"via2",#N/A,TRUE,"general";"via3",#N/A,TRUE,"general"}</definedName>
    <definedName name="wrn.via." localSheetId="20">{"via1",#N/A,TRUE,"general";"via2",#N/A,TRUE,"general";"via3",#N/A,TRUE,"general"}</definedName>
    <definedName name="wrn.via." localSheetId="25">{"via1",#N/A,TRUE,"general";"via2",#N/A,TRUE,"general";"via3",#N/A,TRUE,"general"}</definedName>
    <definedName name="wrn.via." localSheetId="33">{"via1",#N/A,TRUE,"general";"via2",#N/A,TRUE,"general";"via3",#N/A,TRUE,"general"}</definedName>
    <definedName name="wrn.via." localSheetId="34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ERWEER">#REF!</definedName>
    <definedName name="WSGGRWGWRGWRG">#REF!</definedName>
    <definedName name="wsnhed" localSheetId="14">{"via1",#N/A,TRUE,"general";"via2",#N/A,TRUE,"general";"via3",#N/A,TRUE,"general"}</definedName>
    <definedName name="wsnhed" localSheetId="19">{"via1",#N/A,TRUE,"general";"via2",#N/A,TRUE,"general";"via3",#N/A,TRUE,"general"}</definedName>
    <definedName name="wsnhed" localSheetId="20">{"via1",#N/A,TRUE,"general";"via2",#N/A,TRUE,"general";"via3",#N/A,TRUE,"general"}</definedName>
    <definedName name="wsnhed" localSheetId="25">{"via1",#N/A,TRUE,"general";"via2",#N/A,TRUE,"general";"via3",#N/A,TRUE,"general"}</definedName>
    <definedName name="wsnhed" localSheetId="33">{"via1",#N/A,TRUE,"general";"via2",#N/A,TRUE,"general";"via3",#N/A,TRUE,"general"}</definedName>
    <definedName name="wsnhed" localSheetId="34">{"via1",#N/A,TRUE,"general";"via2",#N/A,TRUE,"general";"via3",#N/A,TRUE,"general"}</definedName>
    <definedName name="wsnhed">{"via1",#N/A,TRUE,"general";"via2",#N/A,TRUE,"general";"via3",#N/A,TRUE,"general"}</definedName>
    <definedName name="wswswsqa" localSheetId="14">{"via1",#N/A,TRUE,"general";"via2",#N/A,TRUE,"general";"via3",#N/A,TRUE,"general"}</definedName>
    <definedName name="wswswsqa" localSheetId="19">{"via1",#N/A,TRUE,"general";"via2",#N/A,TRUE,"general";"via3",#N/A,TRUE,"general"}</definedName>
    <definedName name="wswswsqa" localSheetId="20">{"via1",#N/A,TRUE,"general";"via2",#N/A,TRUE,"general";"via3",#N/A,TRUE,"general"}</definedName>
    <definedName name="wswswsqa" localSheetId="25">{"via1",#N/A,TRUE,"general";"via2",#N/A,TRUE,"general";"via3",#N/A,TRUE,"general"}</definedName>
    <definedName name="wswswsqa" localSheetId="33">{"via1",#N/A,TRUE,"general";"via2",#N/A,TRUE,"general";"via3",#N/A,TRUE,"general"}</definedName>
    <definedName name="wswswsqa" localSheetId="34">{"via1",#N/A,TRUE,"general";"via2",#N/A,TRUE,"general";"via3",#N/A,TRUE,"general"}</definedName>
    <definedName name="wswswsqa">{"via1",#N/A,TRUE,"general";"via2",#N/A,TRUE,"general";"via3",#N/A,TRUE,"general"}</definedName>
    <definedName name="WSX">#REF!</definedName>
    <definedName name="Wtot">#REF!</definedName>
    <definedName name="wtt" localSheetId="14">{"TAB1",#N/A,TRUE,"GENERAL";"TAB2",#N/A,TRUE,"GENERAL";"TAB3",#N/A,TRUE,"GENERAL";"TAB4",#N/A,TRUE,"GENERAL";"TAB5",#N/A,TRUE,"GENERAL"}</definedName>
    <definedName name="wtt" localSheetId="19">{"TAB1",#N/A,TRUE,"GENERAL";"TAB2",#N/A,TRUE,"GENERAL";"TAB3",#N/A,TRUE,"GENERAL";"TAB4",#N/A,TRUE,"GENERAL";"TAB5",#N/A,TRUE,"GENERAL"}</definedName>
    <definedName name="wtt" localSheetId="20">{"TAB1",#N/A,TRUE,"GENERAL";"TAB2",#N/A,TRUE,"GENERAL";"TAB3",#N/A,TRUE,"GENERAL";"TAB4",#N/A,TRUE,"GENERAL";"TAB5",#N/A,TRUE,"GENERAL"}</definedName>
    <definedName name="wtt" localSheetId="25">{"TAB1",#N/A,TRUE,"GENERAL";"TAB2",#N/A,TRUE,"GENERAL";"TAB3",#N/A,TRUE,"GENERAL";"TAB4",#N/A,TRUE,"GENERAL";"TAB5",#N/A,TRUE,"GENERAL"}</definedName>
    <definedName name="wtt" localSheetId="33">{"TAB1",#N/A,TRUE,"GENERAL";"TAB2",#N/A,TRUE,"GENERAL";"TAB3",#N/A,TRUE,"GENERAL";"TAB4",#N/A,TRUE,"GENERAL";"TAB5",#N/A,TRUE,"GENERAL"}</definedName>
    <definedName name="wtt" localSheetId="34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localSheetId="14">{"via1",#N/A,TRUE,"general";"via2",#N/A,TRUE,"general";"via3",#N/A,TRUE,"general"}</definedName>
    <definedName name="wwded3" localSheetId="19">{"via1",#N/A,TRUE,"general";"via2",#N/A,TRUE,"general";"via3",#N/A,TRUE,"general"}</definedName>
    <definedName name="wwded3" localSheetId="20">{"via1",#N/A,TRUE,"general";"via2",#N/A,TRUE,"general";"via3",#N/A,TRUE,"general"}</definedName>
    <definedName name="wwded3" localSheetId="25">{"via1",#N/A,TRUE,"general";"via2",#N/A,TRUE,"general";"via3",#N/A,TRUE,"general"}</definedName>
    <definedName name="wwded3" localSheetId="33">{"via1",#N/A,TRUE,"general";"via2",#N/A,TRUE,"general";"via3",#N/A,TRUE,"general"}</definedName>
    <definedName name="wwded3" localSheetId="34">{"via1",#N/A,TRUE,"general";"via2",#N/A,TRUE,"general";"via3",#N/A,TRUE,"general"}</definedName>
    <definedName name="wwded3">{"via1",#N/A,TRUE,"general";"via2",#N/A,TRUE,"general";"via3",#N/A,TRUE,"general"}</definedName>
    <definedName name="www">#REF!</definedName>
    <definedName name="wwwwe" localSheetId="14">{"TAB1",#N/A,TRUE,"GENERAL";"TAB2",#N/A,TRUE,"GENERAL";"TAB3",#N/A,TRUE,"GENERAL";"TAB4",#N/A,TRUE,"GENERAL";"TAB5",#N/A,TRUE,"GENERAL"}</definedName>
    <definedName name="wwwwe" localSheetId="19">{"TAB1",#N/A,TRUE,"GENERAL";"TAB2",#N/A,TRUE,"GENERAL";"TAB3",#N/A,TRUE,"GENERAL";"TAB4",#N/A,TRUE,"GENERAL";"TAB5",#N/A,TRUE,"GENERAL"}</definedName>
    <definedName name="wwwwe" localSheetId="20">{"TAB1",#N/A,TRUE,"GENERAL";"TAB2",#N/A,TRUE,"GENERAL";"TAB3",#N/A,TRUE,"GENERAL";"TAB4",#N/A,TRUE,"GENERAL";"TAB5",#N/A,TRUE,"GENERAL"}</definedName>
    <definedName name="wwwwe" localSheetId="25">{"TAB1",#N/A,TRUE,"GENERAL";"TAB2",#N/A,TRUE,"GENERAL";"TAB3",#N/A,TRUE,"GENERAL";"TAB4",#N/A,TRUE,"GENERAL";"TAB5",#N/A,TRUE,"GENERAL"}</definedName>
    <definedName name="wwwwe" localSheetId="33">{"TAB1",#N/A,TRUE,"GENERAL";"TAB2",#N/A,TRUE,"GENERAL";"TAB3",#N/A,TRUE,"GENERAL";"TAB4",#N/A,TRUE,"GENERAL";"TAB5",#N/A,TRUE,"GENERAL"}</definedName>
    <definedName name="wwwwe" localSheetId="34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localSheetId="14">{"via1",#N/A,TRUE,"general";"via2",#N/A,TRUE,"general";"via3",#N/A,TRUE,"general"}</definedName>
    <definedName name="wyty" localSheetId="19">{"via1",#N/A,TRUE,"general";"via2",#N/A,TRUE,"general";"via3",#N/A,TRUE,"general"}</definedName>
    <definedName name="wyty" localSheetId="20">{"via1",#N/A,TRUE,"general";"via2",#N/A,TRUE,"general";"via3",#N/A,TRUE,"general"}</definedName>
    <definedName name="wyty" localSheetId="25">{"via1",#N/A,TRUE,"general";"via2",#N/A,TRUE,"general";"via3",#N/A,TRUE,"general"}</definedName>
    <definedName name="wyty" localSheetId="33">{"via1",#N/A,TRUE,"general";"via2",#N/A,TRUE,"general";"via3",#N/A,TRUE,"general"}</definedName>
    <definedName name="wyty" localSheetId="34">{"via1",#N/A,TRUE,"general";"via2",#N/A,TRUE,"general";"via3",#N/A,TRUE,"general"}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 localSheetId="14">{"TAB1",#N/A,TRUE,"GENERAL";"TAB2",#N/A,TRUE,"GENERAL";"TAB3",#N/A,TRUE,"GENERAL";"TAB4",#N/A,TRUE,"GENERAL";"TAB5",#N/A,TRUE,"GENERAL"}</definedName>
    <definedName name="xcbvbs" localSheetId="19">{"TAB1",#N/A,TRUE,"GENERAL";"TAB2",#N/A,TRUE,"GENERAL";"TAB3",#N/A,TRUE,"GENERAL";"TAB4",#N/A,TRUE,"GENERAL";"TAB5",#N/A,TRUE,"GENERAL"}</definedName>
    <definedName name="xcbvbs" localSheetId="20">{"TAB1",#N/A,TRUE,"GENERAL";"TAB2",#N/A,TRUE,"GENERAL";"TAB3",#N/A,TRUE,"GENERAL";"TAB4",#N/A,TRUE,"GENERAL";"TAB5",#N/A,TRUE,"GENERAL"}</definedName>
    <definedName name="xcbvbs" localSheetId="25">{"TAB1",#N/A,TRUE,"GENERAL";"TAB2",#N/A,TRUE,"GENERAL";"TAB3",#N/A,TRUE,"GENERAL";"TAB4",#N/A,TRUE,"GENERAL";"TAB5",#N/A,TRUE,"GENERAL"}</definedName>
    <definedName name="xcbvbs" localSheetId="33">{"TAB1",#N/A,TRUE,"GENERAL";"TAB2",#N/A,TRUE,"GENERAL";"TAB3",#N/A,TRUE,"GENERAL";"TAB4",#N/A,TRUE,"GENERAL";"TAB5",#N/A,TRUE,"GENERAL"}</definedName>
    <definedName name="xcbvbs" localSheetId="34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W" localSheetId="14" hidden="1">{#N/A,#N/A,TRUE,"1842CWN0"}</definedName>
    <definedName name="XSW" localSheetId="19" hidden="1">{#N/A,#N/A,TRUE,"1842CWN0"}</definedName>
    <definedName name="XSW" localSheetId="20" hidden="1">{#N/A,#N/A,TRUE,"1842CWN0"}</definedName>
    <definedName name="XSW" localSheetId="25" hidden="1">{#N/A,#N/A,TRUE,"1842CWN0"}</definedName>
    <definedName name="XSW" localSheetId="33" hidden="1">{#N/A,#N/A,TRUE,"1842CWN0"}</definedName>
    <definedName name="XSW" localSheetId="34" hidden="1">{#N/A,#N/A,TRUE,"1842CWN0"}</definedName>
    <definedName name="XSW" hidden="1">{#N/A,#N/A,TRUE,"1842CWN0"}</definedName>
    <definedName name="xsxs" localSheetId="14">{"TAB1",#N/A,TRUE,"GENERAL";"TAB2",#N/A,TRUE,"GENERAL";"TAB3",#N/A,TRUE,"GENERAL";"TAB4",#N/A,TRUE,"GENERAL";"TAB5",#N/A,TRUE,"GENERAL"}</definedName>
    <definedName name="xsxs" localSheetId="19">{"TAB1",#N/A,TRUE,"GENERAL";"TAB2",#N/A,TRUE,"GENERAL";"TAB3",#N/A,TRUE,"GENERAL";"TAB4",#N/A,TRUE,"GENERAL";"TAB5",#N/A,TRUE,"GENERAL"}</definedName>
    <definedName name="xsxs" localSheetId="20">{"TAB1",#N/A,TRUE,"GENERAL";"TAB2",#N/A,TRUE,"GENERAL";"TAB3",#N/A,TRUE,"GENERAL";"TAB4",#N/A,TRUE,"GENERAL";"TAB5",#N/A,TRUE,"GENERAL"}</definedName>
    <definedName name="xsxs" localSheetId="25">{"TAB1",#N/A,TRUE,"GENERAL";"TAB2",#N/A,TRUE,"GENERAL";"TAB3",#N/A,TRUE,"GENERAL";"TAB4",#N/A,TRUE,"GENERAL";"TAB5",#N/A,TRUE,"GENERAL"}</definedName>
    <definedName name="xsxs" localSheetId="33">{"TAB1",#N/A,TRUE,"GENERAL";"TAB2",#N/A,TRUE,"GENERAL";"TAB3",#N/A,TRUE,"GENERAL";"TAB4",#N/A,TRUE,"GENERAL";"TAB5",#N/A,TRUE,"GENERAL"}</definedName>
    <definedName name="xsxs" localSheetId="34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_51">#REF!</definedName>
    <definedName name="xxfg" localSheetId="14">{"via1",#N/A,TRUE,"general";"via2",#N/A,TRUE,"general";"via3",#N/A,TRUE,"general"}</definedName>
    <definedName name="xxfg" localSheetId="19">{"via1",#N/A,TRUE,"general";"via2",#N/A,TRUE,"general";"via3",#N/A,TRUE,"general"}</definedName>
    <definedName name="xxfg" localSheetId="20">{"via1",#N/A,TRUE,"general";"via2",#N/A,TRUE,"general";"via3",#N/A,TRUE,"general"}</definedName>
    <definedName name="xxfg" localSheetId="25">{"via1",#N/A,TRUE,"general";"via2",#N/A,TRUE,"general";"via3",#N/A,TRUE,"general"}</definedName>
    <definedName name="xxfg" localSheetId="33">{"via1",#N/A,TRUE,"general";"via2",#N/A,TRUE,"general";"via3",#N/A,TRUE,"general"}</definedName>
    <definedName name="xxfg" localSheetId="34">{"via1",#N/A,TRUE,"general";"via2",#N/A,TRUE,"general";"via3",#N/A,TRUE,"general"}</definedName>
    <definedName name="xxfg">{"via1",#N/A,TRUE,"general";"via2",#N/A,TRUE,"general";"via3",#N/A,TRUE,"general"}</definedName>
    <definedName name="XXX">#REF!</definedName>
    <definedName name="XXXX">#REF!</definedName>
    <definedName name="XXXXX" localSheetId="1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19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20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25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3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 localSheetId="34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_1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_1" localSheetId="1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_1" localSheetId="2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_1" localSheetId="2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_1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_1" localSheetId="3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14">{"via1",#N/A,TRUE,"general";"via2",#N/A,TRUE,"general";"via3",#N/A,TRUE,"general"}</definedName>
    <definedName name="xxxxxds" localSheetId="19">{"via1",#N/A,TRUE,"general";"via2",#N/A,TRUE,"general";"via3",#N/A,TRUE,"general"}</definedName>
    <definedName name="xxxxxds" localSheetId="20">{"via1",#N/A,TRUE,"general";"via2",#N/A,TRUE,"general";"via3",#N/A,TRUE,"general"}</definedName>
    <definedName name="xxxxxds" localSheetId="25">{"via1",#N/A,TRUE,"general";"via2",#N/A,TRUE,"general";"via3",#N/A,TRUE,"general"}</definedName>
    <definedName name="xxxxxds" localSheetId="33">{"via1",#N/A,TRUE,"general";"via2",#N/A,TRUE,"general";"via3",#N/A,TRUE,"general"}</definedName>
    <definedName name="xxxxxds" localSheetId="34">{"via1",#N/A,TRUE,"general";"via2",#N/A,TRUE,"general";"via3",#N/A,TRUE,"general"}</definedName>
    <definedName name="xxxxxds">{"via1",#N/A,TRUE,"general";"via2",#N/A,TRUE,"general";"via3",#N/A,TRUE,"general"}</definedName>
    <definedName name="XXXXXX" localSheetId="14">{#N/A,#N/A,TRUE,"INGENIERIA";#N/A,#N/A,TRUE,"COMPRAS";#N/A,#N/A,TRUE,"DIRECCION";#N/A,#N/A,TRUE,"RESUMEN"}</definedName>
    <definedName name="XXXXXX" localSheetId="19">{#N/A,#N/A,TRUE,"INGENIERIA";#N/A,#N/A,TRUE,"COMPRAS";#N/A,#N/A,TRUE,"DIRECCION";#N/A,#N/A,TRUE,"RESUMEN"}</definedName>
    <definedName name="XXXXXX" localSheetId="20">{#N/A,#N/A,TRUE,"INGENIERIA";#N/A,#N/A,TRUE,"COMPRAS";#N/A,#N/A,TRUE,"DIRECCION";#N/A,#N/A,TRUE,"RESUMEN"}</definedName>
    <definedName name="XXXXXX" localSheetId="25">{#N/A,#N/A,TRUE,"INGENIERIA";#N/A,#N/A,TRUE,"COMPRAS";#N/A,#N/A,TRUE,"DIRECCION";#N/A,#N/A,TRUE,"RESUMEN"}</definedName>
    <definedName name="XXXXXX" localSheetId="33">{#N/A,#N/A,TRUE,"INGENIERIA";#N/A,#N/A,TRUE,"COMPRAS";#N/A,#N/A,TRUE,"DIRECCION";#N/A,#N/A,TRUE,"RESUMEN"}</definedName>
    <definedName name="XXXXXX" localSheetId="34">{#N/A,#N/A,TRUE,"INGENIERIA";#N/A,#N/A,TRUE,"COMPRAS";#N/A,#N/A,TRUE,"DIRECCION";#N/A,#N/A,TRUE,"RESUMEN"}</definedName>
    <definedName name="XXXXXX">{#N/A,#N/A,TRUE,"INGENIERIA";#N/A,#N/A,TRUE,"COMPRAS";#N/A,#N/A,TRUE,"DIRECCION";#N/A,#N/A,TRUE,"RESUMEN"}</definedName>
    <definedName name="XXXXXX_1" localSheetId="14" hidden="1">{#N/A,#N/A,TRUE,"INGENIERIA";#N/A,#N/A,TRUE,"COMPRAS";#N/A,#N/A,TRUE,"DIRECCION";#N/A,#N/A,TRUE,"RESUMEN"}</definedName>
    <definedName name="XXXXXX_1" localSheetId="19" hidden="1">{#N/A,#N/A,TRUE,"INGENIERIA";#N/A,#N/A,TRUE,"COMPRAS";#N/A,#N/A,TRUE,"DIRECCION";#N/A,#N/A,TRUE,"RESUMEN"}</definedName>
    <definedName name="XXXXXX_1" localSheetId="20" hidden="1">{#N/A,#N/A,TRUE,"INGENIERIA";#N/A,#N/A,TRUE,"COMPRAS";#N/A,#N/A,TRUE,"DIRECCION";#N/A,#N/A,TRUE,"RESUMEN"}</definedName>
    <definedName name="XXXXXX_1" localSheetId="25" hidden="1">{#N/A,#N/A,TRUE,"INGENIERIA";#N/A,#N/A,TRUE,"COMPRAS";#N/A,#N/A,TRUE,"DIRECCION";#N/A,#N/A,TRUE,"RESUMEN"}</definedName>
    <definedName name="XXXXXX_1" localSheetId="33" hidden="1">{#N/A,#N/A,TRUE,"INGENIERIA";#N/A,#N/A,TRUE,"COMPRAS";#N/A,#N/A,TRUE,"DIRECCION";#N/A,#N/A,TRUE,"RESUMEN"}</definedName>
    <definedName name="XXXXXX_1" localSheetId="34" hidden="1">{#N/A,#N/A,TRUE,"INGENIERIA";#N/A,#N/A,TRUE,"COMPRAS";#N/A,#N/A,TRUE,"DIRECCION";#N/A,#N/A,TRUE,"RESUMEN"}</definedName>
    <definedName name="XXXXXX_1" hidden="1">{#N/A,#N/A,TRUE,"INGENIERIA";#N/A,#N/A,TRUE,"COMPRAS";#N/A,#N/A,TRUE,"DIRECCION";#N/A,#N/A,TRUE,"RESUMEN"}</definedName>
    <definedName name="xxxxxxcxxxx">"C:\C-314\VOLUMENES\volfin4.mdb"</definedName>
    <definedName name="XXXXXXX">#REF!</definedName>
    <definedName name="XXXXXXXXXX">#REF!</definedName>
    <definedName name="xxxxxxxxxx29" localSheetId="14">{"via1",#N/A,TRUE,"general";"via2",#N/A,TRUE,"general";"via3",#N/A,TRUE,"general"}</definedName>
    <definedName name="xxxxxxxxxx29" localSheetId="19">{"via1",#N/A,TRUE,"general";"via2",#N/A,TRUE,"general";"via3",#N/A,TRUE,"general"}</definedName>
    <definedName name="xxxxxxxxxx29" localSheetId="20">{"via1",#N/A,TRUE,"general";"via2",#N/A,TRUE,"general";"via3",#N/A,TRUE,"general"}</definedName>
    <definedName name="xxxxxxxxxx29" localSheetId="25">{"via1",#N/A,TRUE,"general";"via2",#N/A,TRUE,"general";"via3",#N/A,TRUE,"general"}</definedName>
    <definedName name="xxxxxxxxxx29" localSheetId="33">{"via1",#N/A,TRUE,"general";"via2",#N/A,TRUE,"general";"via3",#N/A,TRUE,"general"}</definedName>
    <definedName name="xxxxxxxxxx29" localSheetId="34">{"via1",#N/A,TRUE,"general";"via2",#N/A,TRUE,"general";"via3",#N/A,TRUE,"general"}</definedName>
    <definedName name="xxxxxxxxxx29">{"via1",#N/A,TRUE,"general";"via2",#N/A,TRUE,"general";"via3",#N/A,TRUE,"general"}</definedName>
    <definedName name="XXXXXXXXXXXX">#REF!</definedName>
    <definedName name="xyz">#REF!</definedName>
    <definedName name="xzczxczxc">#REF!</definedName>
    <definedName name="XZS" hidden="1">#REF!</definedName>
    <definedName name="XZXZV" localSheetId="14">{"via1",#N/A,TRUE,"general";"via2",#N/A,TRUE,"general";"via3",#N/A,TRUE,"general"}</definedName>
    <definedName name="XZXZV" localSheetId="19">{"via1",#N/A,TRUE,"general";"via2",#N/A,TRUE,"general";"via3",#N/A,TRUE,"general"}</definedName>
    <definedName name="XZXZV" localSheetId="20">{"via1",#N/A,TRUE,"general";"via2",#N/A,TRUE,"general";"via3",#N/A,TRUE,"general"}</definedName>
    <definedName name="XZXZV" localSheetId="25">{"via1",#N/A,TRUE,"general";"via2",#N/A,TRUE,"general";"via3",#N/A,TRUE,"general"}</definedName>
    <definedName name="XZXZV" localSheetId="33">{"via1",#N/A,TRUE,"general";"via2",#N/A,TRUE,"general";"via3",#N/A,TRUE,"general"}</definedName>
    <definedName name="XZXZV" localSheetId="34">{"via1",#N/A,TRUE,"general";"via2",#N/A,TRUE,"general";"via3",#N/A,TRUE,"general"}</definedName>
    <definedName name="XZXZV">{"via1",#N/A,TRUE,"general";"via2",#N/A,TRUE,"general";"via3",#N/A,TRUE,"general"}</definedName>
    <definedName name="y">#REF!</definedName>
    <definedName name="y6y6" localSheetId="14">{"via1",#N/A,TRUE,"general";"via2",#N/A,TRUE,"general";"via3",#N/A,TRUE,"general"}</definedName>
    <definedName name="y6y6" localSheetId="19">{"via1",#N/A,TRUE,"general";"via2",#N/A,TRUE,"general";"via3",#N/A,TRUE,"general"}</definedName>
    <definedName name="y6y6" localSheetId="20">{"via1",#N/A,TRUE,"general";"via2",#N/A,TRUE,"general";"via3",#N/A,TRUE,"general"}</definedName>
    <definedName name="y6y6" localSheetId="25">{"via1",#N/A,TRUE,"general";"via2",#N/A,TRUE,"general";"via3",#N/A,TRUE,"general"}</definedName>
    <definedName name="y6y6" localSheetId="33">{"via1",#N/A,TRUE,"general";"via2",#N/A,TRUE,"general";"via3",#N/A,TRUE,"general"}</definedName>
    <definedName name="y6y6" localSheetId="34">{"via1",#N/A,TRUE,"general";"via2",#N/A,TRUE,"general";"via3",#N/A,TRUE,"general"}</definedName>
    <definedName name="y6y6">{"via1",#N/A,TRUE,"general";"via2",#N/A,TRUE,"general";"via3",#N/A,TRUE,"general"}</definedName>
    <definedName name="YA">#REF!</definedName>
    <definedName name="Year">#REF!</definedName>
    <definedName name="years">#REF!</definedName>
    <definedName name="yery" localSheetId="14">{"via1",#N/A,TRUE,"general";"via2",#N/A,TRUE,"general";"via3",#N/A,TRUE,"general"}</definedName>
    <definedName name="yery" localSheetId="19">{"via1",#N/A,TRUE,"general";"via2",#N/A,TRUE,"general";"via3",#N/A,TRUE,"general"}</definedName>
    <definedName name="yery" localSheetId="20">{"via1",#N/A,TRUE,"general";"via2",#N/A,TRUE,"general";"via3",#N/A,TRUE,"general"}</definedName>
    <definedName name="yery" localSheetId="25">{"via1",#N/A,TRUE,"general";"via2",#N/A,TRUE,"general";"via3",#N/A,TRUE,"general"}</definedName>
    <definedName name="yery" localSheetId="33">{"via1",#N/A,TRUE,"general";"via2",#N/A,TRUE,"general";"via3",#N/A,TRUE,"general"}</definedName>
    <definedName name="yery" localSheetId="34">{"via1",#N/A,TRUE,"general";"via2",#N/A,TRUE,"general";"via3",#N/A,TRUE,"general"}</definedName>
    <definedName name="yery">{"via1",#N/A,TRUE,"general";"via2",#N/A,TRUE,"general";"via3",#N/A,TRUE,"general"}</definedName>
    <definedName name="yesno">#REF!</definedName>
    <definedName name="YESO">#REF!</definedName>
    <definedName name="YHN">#REF!</definedName>
    <definedName name="yhy" localSheetId="14">{"TAB1",#N/A,TRUE,"GENERAL";"TAB2",#N/A,TRUE,"GENERAL";"TAB3",#N/A,TRUE,"GENERAL";"TAB4",#N/A,TRUE,"GENERAL";"TAB5",#N/A,TRUE,"GENERAL"}</definedName>
    <definedName name="yhy" localSheetId="19">{"TAB1",#N/A,TRUE,"GENERAL";"TAB2",#N/A,TRUE,"GENERAL";"TAB3",#N/A,TRUE,"GENERAL";"TAB4",#N/A,TRUE,"GENERAL";"TAB5",#N/A,TRUE,"GENERAL"}</definedName>
    <definedName name="yhy" localSheetId="20">{"TAB1",#N/A,TRUE,"GENERAL";"TAB2",#N/A,TRUE,"GENERAL";"TAB3",#N/A,TRUE,"GENERAL";"TAB4",#N/A,TRUE,"GENERAL";"TAB5",#N/A,TRUE,"GENERAL"}</definedName>
    <definedName name="yhy" localSheetId="25">{"TAB1",#N/A,TRUE,"GENERAL";"TAB2",#N/A,TRUE,"GENERAL";"TAB3",#N/A,TRUE,"GENERAL";"TAB4",#N/A,TRUE,"GENERAL";"TAB5",#N/A,TRUE,"GENERAL"}</definedName>
    <definedName name="yhy" localSheetId="33">{"TAB1",#N/A,TRUE,"GENERAL";"TAB2",#N/A,TRUE,"GENERAL";"TAB3",#N/A,TRUE,"GENERAL";"TAB4",#N/A,TRUE,"GENERAL";"TAB5",#N/A,TRUE,"GENERAL"}</definedName>
    <definedName name="yhy" localSheetId="34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name="YJ">#REF!</definedName>
    <definedName name="yjyj" localSheetId="14">{"TAB1",#N/A,TRUE,"GENERAL";"TAB2",#N/A,TRUE,"GENERAL";"TAB3",#N/A,TRUE,"GENERAL";"TAB4",#N/A,TRUE,"GENERAL";"TAB5",#N/A,TRUE,"GENERAL"}</definedName>
    <definedName name="yjyj" localSheetId="19">{"TAB1",#N/A,TRUE,"GENERAL";"TAB2",#N/A,TRUE,"GENERAL";"TAB3",#N/A,TRUE,"GENERAL";"TAB4",#N/A,TRUE,"GENERAL";"TAB5",#N/A,TRUE,"GENERAL"}</definedName>
    <definedName name="yjyj" localSheetId="20">{"TAB1",#N/A,TRUE,"GENERAL";"TAB2",#N/A,TRUE,"GENERAL";"TAB3",#N/A,TRUE,"GENERAL";"TAB4",#N/A,TRUE,"GENERAL";"TAB5",#N/A,TRUE,"GENERAL"}</definedName>
    <definedName name="yjyj" localSheetId="25">{"TAB1",#N/A,TRUE,"GENERAL";"TAB2",#N/A,TRUE,"GENERAL";"TAB3",#N/A,TRUE,"GENERAL";"TAB4",#N/A,TRUE,"GENERAL";"TAB5",#N/A,TRUE,"GENERAL"}</definedName>
    <definedName name="yjyj" localSheetId="33">{"TAB1",#N/A,TRUE,"GENERAL";"TAB2",#N/A,TRUE,"GENERAL";"TAB3",#N/A,TRUE,"GENERAL";"TAB4",#N/A,TRUE,"GENERAL";"TAB5",#N/A,TRUE,"GENERAL"}</definedName>
    <definedName name="yjyj" localSheetId="34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orlanys">#REF!</definedName>
    <definedName name="YOYO">#REF!</definedName>
    <definedName name="yrey" localSheetId="14">{"via1",#N/A,TRUE,"general";"via2",#N/A,TRUE,"general";"via3",#N/A,TRUE,"general"}</definedName>
    <definedName name="yrey" localSheetId="19">{"via1",#N/A,TRUE,"general";"via2",#N/A,TRUE,"general";"via3",#N/A,TRUE,"general"}</definedName>
    <definedName name="yrey" localSheetId="20">{"via1",#N/A,TRUE,"general";"via2",#N/A,TRUE,"general";"via3",#N/A,TRUE,"general"}</definedName>
    <definedName name="yrey" localSheetId="25">{"via1",#N/A,TRUE,"general";"via2",#N/A,TRUE,"general";"via3",#N/A,TRUE,"general"}</definedName>
    <definedName name="yrey" localSheetId="33">{"via1",#N/A,TRUE,"general";"via2",#N/A,TRUE,"general";"via3",#N/A,TRUE,"general"}</definedName>
    <definedName name="yrey" localSheetId="34">{"via1",#N/A,TRUE,"general";"via2",#N/A,TRUE,"general";"via3",#N/A,TRUE,"general"}</definedName>
    <definedName name="yrey">{"via1",#N/A,TRUE,"general";"via2",#N/A,TRUE,"general";"via3",#N/A,TRUE,"general"}</definedName>
    <definedName name="yry" localSheetId="14">{"via1",#N/A,TRUE,"general";"via2",#N/A,TRUE,"general";"via3",#N/A,TRUE,"general"}</definedName>
    <definedName name="yry" localSheetId="19">{"via1",#N/A,TRUE,"general";"via2",#N/A,TRUE,"general";"via3",#N/A,TRUE,"general"}</definedName>
    <definedName name="yry" localSheetId="20">{"via1",#N/A,TRUE,"general";"via2",#N/A,TRUE,"general";"via3",#N/A,TRUE,"general"}</definedName>
    <definedName name="yry" localSheetId="25">{"via1",#N/A,TRUE,"general";"via2",#N/A,TRUE,"general";"via3",#N/A,TRUE,"general"}</definedName>
    <definedName name="yry" localSheetId="33">{"via1",#N/A,TRUE,"general";"via2",#N/A,TRUE,"general";"via3",#N/A,TRUE,"general"}</definedName>
    <definedName name="yry" localSheetId="34">{"via1",#N/A,TRUE,"general";"via2",#N/A,TRUE,"general";"via3",#N/A,TRUE,"general"}</definedName>
    <definedName name="yry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14">{"TAB1",#N/A,TRUE,"GENERAL";"TAB2",#N/A,TRUE,"GENERAL";"TAB3",#N/A,TRUE,"GENERAL";"TAB4",#N/A,TRUE,"GENERAL";"TAB5",#N/A,TRUE,"GENERAL"}</definedName>
    <definedName name="ytj" localSheetId="19">{"TAB1",#N/A,TRUE,"GENERAL";"TAB2",#N/A,TRUE,"GENERAL";"TAB3",#N/A,TRUE,"GENERAL";"TAB4",#N/A,TRUE,"GENERAL";"TAB5",#N/A,TRUE,"GENERAL"}</definedName>
    <definedName name="ytj" localSheetId="20">{"TAB1",#N/A,TRUE,"GENERAL";"TAB2",#N/A,TRUE,"GENERAL";"TAB3",#N/A,TRUE,"GENERAL";"TAB4",#N/A,TRUE,"GENERAL";"TAB5",#N/A,TRUE,"GENERAL"}</definedName>
    <definedName name="ytj" localSheetId="25">{"TAB1",#N/A,TRUE,"GENERAL";"TAB2",#N/A,TRUE,"GENERAL";"TAB3",#N/A,TRUE,"GENERAL";"TAB4",#N/A,TRUE,"GENERAL";"TAB5",#N/A,TRUE,"GENERAL"}</definedName>
    <definedName name="ytj" localSheetId="33">{"TAB1",#N/A,TRUE,"GENERAL";"TAB2",#N/A,TRUE,"GENERAL";"TAB3",#N/A,TRUE,"GENERAL";"TAB4",#N/A,TRUE,"GENERAL";"TAB5",#N/A,TRUE,"GENERAL"}</definedName>
    <definedName name="ytj" localSheetId="34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name="ytjt6" localSheetId="14">{"via1",#N/A,TRUE,"general";"via2",#N/A,TRUE,"general";"via3",#N/A,TRUE,"general"}</definedName>
    <definedName name="ytjt6" localSheetId="19">{"via1",#N/A,TRUE,"general";"via2",#N/A,TRUE,"general";"via3",#N/A,TRUE,"general"}</definedName>
    <definedName name="ytjt6" localSheetId="20">{"via1",#N/A,TRUE,"general";"via2",#N/A,TRUE,"general";"via3",#N/A,TRUE,"general"}</definedName>
    <definedName name="ytjt6" localSheetId="25">{"via1",#N/A,TRUE,"general";"via2",#N/A,TRUE,"general";"via3",#N/A,TRUE,"general"}</definedName>
    <definedName name="ytjt6" localSheetId="33">{"via1",#N/A,TRUE,"general";"via2",#N/A,TRUE,"general";"via3",#N/A,TRUE,"general"}</definedName>
    <definedName name="ytjt6" localSheetId="34">{"via1",#N/A,TRUE,"general";"via2",#N/A,TRUE,"general";"via3",#N/A,TRUE,"general"}</definedName>
    <definedName name="ytjt6">{"via1",#N/A,TRUE,"general";"via2",#N/A,TRUE,"general";"via3",#N/A,TRUE,"general"}</definedName>
    <definedName name="ytrwyr" localSheetId="14">{"TAB1",#N/A,TRUE,"GENERAL";"TAB2",#N/A,TRUE,"GENERAL";"TAB3",#N/A,TRUE,"GENERAL";"TAB4",#N/A,TRUE,"GENERAL";"TAB5",#N/A,TRUE,"GENERAL"}</definedName>
    <definedName name="ytrwyr" localSheetId="19">{"TAB1",#N/A,TRUE,"GENERAL";"TAB2",#N/A,TRUE,"GENERAL";"TAB3",#N/A,TRUE,"GENERAL";"TAB4",#N/A,TRUE,"GENERAL";"TAB5",#N/A,TRUE,"GENERAL"}</definedName>
    <definedName name="ytrwyr" localSheetId="20">{"TAB1",#N/A,TRUE,"GENERAL";"TAB2",#N/A,TRUE,"GENERAL";"TAB3",#N/A,TRUE,"GENERAL";"TAB4",#N/A,TRUE,"GENERAL";"TAB5",#N/A,TRUE,"GENERAL"}</definedName>
    <definedName name="ytrwyr" localSheetId="25">{"TAB1",#N/A,TRUE,"GENERAL";"TAB2",#N/A,TRUE,"GENERAL";"TAB3",#N/A,TRUE,"GENERAL";"TAB4",#N/A,TRUE,"GENERAL";"TAB5",#N/A,TRUE,"GENERAL"}</definedName>
    <definedName name="ytrwyr" localSheetId="33">{"TAB1",#N/A,TRUE,"GENERAL";"TAB2",#N/A,TRUE,"GENERAL";"TAB3",#N/A,TRUE,"GENERAL";"TAB4",#N/A,TRUE,"GENERAL";"TAB5",#N/A,TRUE,"GENERAL"}</definedName>
    <definedName name="ytrwyr" localSheetId="34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name="ytry" localSheetId="14">{"via1",#N/A,TRUE,"general";"via2",#N/A,TRUE,"general";"via3",#N/A,TRUE,"general"}</definedName>
    <definedName name="ytry" localSheetId="19">{"via1",#N/A,TRUE,"general";"via2",#N/A,TRUE,"general";"via3",#N/A,TRUE,"general"}</definedName>
    <definedName name="ytry" localSheetId="20">{"via1",#N/A,TRUE,"general";"via2",#N/A,TRUE,"general";"via3",#N/A,TRUE,"general"}</definedName>
    <definedName name="ytry" localSheetId="25">{"via1",#N/A,TRUE,"general";"via2",#N/A,TRUE,"general";"via3",#N/A,TRUE,"general"}</definedName>
    <definedName name="ytry" localSheetId="33">{"via1",#N/A,TRUE,"general";"via2",#N/A,TRUE,"general";"via3",#N/A,TRUE,"general"}</definedName>
    <definedName name="ytry" localSheetId="34">{"via1",#N/A,TRUE,"general";"via2",#N/A,TRUE,"general";"via3",#N/A,TRUE,"general"}</definedName>
    <definedName name="ytry">{"via1",#N/A,TRUE,"general";"via2",#N/A,TRUE,"general";"via3",#N/A,TRUE,"general"}</definedName>
    <definedName name="ytryrty" localSheetId="14">{"via1",#N/A,TRUE,"general";"via2",#N/A,TRUE,"general";"via3",#N/A,TRUE,"general"}</definedName>
    <definedName name="ytryrty" localSheetId="19">{"via1",#N/A,TRUE,"general";"via2",#N/A,TRUE,"general";"via3",#N/A,TRUE,"general"}</definedName>
    <definedName name="ytryrty" localSheetId="20">{"via1",#N/A,TRUE,"general";"via2",#N/A,TRUE,"general";"via3",#N/A,TRUE,"general"}</definedName>
    <definedName name="ytryrty" localSheetId="25">{"via1",#N/A,TRUE,"general";"via2",#N/A,TRUE,"general";"via3",#N/A,TRUE,"general"}</definedName>
    <definedName name="ytryrty" localSheetId="33">{"via1",#N/A,TRUE,"general";"via2",#N/A,TRUE,"general";"via3",#N/A,TRUE,"general"}</definedName>
    <definedName name="ytryrty" localSheetId="34">{"via1",#N/A,TRUE,"general";"via2",#N/A,TRUE,"general";"via3",#N/A,TRUE,"general"}</definedName>
    <definedName name="ytryrty">{"via1",#N/A,TRUE,"general";"via2",#N/A,TRUE,"general";"via3",#N/A,TRUE,"general"}</definedName>
    <definedName name="YTRYUYT" localSheetId="14">{"TAB1",#N/A,TRUE,"GENERAL";"TAB2",#N/A,TRUE,"GENERAL";"TAB3",#N/A,TRUE,"GENERAL";"TAB4",#N/A,TRUE,"GENERAL";"TAB5",#N/A,TRUE,"GENERAL"}</definedName>
    <definedName name="YTRYUYT" localSheetId="19">{"TAB1",#N/A,TRUE,"GENERAL";"TAB2",#N/A,TRUE,"GENERAL";"TAB3",#N/A,TRUE,"GENERAL";"TAB4",#N/A,TRUE,"GENERAL";"TAB5",#N/A,TRUE,"GENERAL"}</definedName>
    <definedName name="YTRYUYT" localSheetId="20">{"TAB1",#N/A,TRUE,"GENERAL";"TAB2",#N/A,TRUE,"GENERAL";"TAB3",#N/A,TRUE,"GENERAL";"TAB4",#N/A,TRUE,"GENERAL";"TAB5",#N/A,TRUE,"GENERAL"}</definedName>
    <definedName name="YTRYUYT" localSheetId="25">{"TAB1",#N/A,TRUE,"GENERAL";"TAB2",#N/A,TRUE,"GENERAL";"TAB3",#N/A,TRUE,"GENERAL";"TAB4",#N/A,TRUE,"GENERAL";"TAB5",#N/A,TRUE,"GENERAL"}</definedName>
    <definedName name="YTRYUYT" localSheetId="33">{"TAB1",#N/A,TRUE,"GENERAL";"TAB2",#N/A,TRUE,"GENERAL";"TAB3",#N/A,TRUE,"GENERAL";"TAB4",#N/A,TRUE,"GENERAL";"TAB5",#N/A,TRUE,"GENERAL"}</definedName>
    <definedName name="YTRYUYT" localSheetId="34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name="ytudfgd" localSheetId="14">{"TAB1",#N/A,TRUE,"GENERAL";"TAB2",#N/A,TRUE,"GENERAL";"TAB3",#N/A,TRUE,"GENERAL";"TAB4",#N/A,TRUE,"GENERAL";"TAB5",#N/A,TRUE,"GENERAL"}</definedName>
    <definedName name="ytudfgd" localSheetId="19">{"TAB1",#N/A,TRUE,"GENERAL";"TAB2",#N/A,TRUE,"GENERAL";"TAB3",#N/A,TRUE,"GENERAL";"TAB4",#N/A,TRUE,"GENERAL";"TAB5",#N/A,TRUE,"GENERAL"}</definedName>
    <definedName name="ytudfgd" localSheetId="20">{"TAB1",#N/A,TRUE,"GENERAL";"TAB2",#N/A,TRUE,"GENERAL";"TAB3",#N/A,TRUE,"GENERAL";"TAB4",#N/A,TRUE,"GENERAL";"TAB5",#N/A,TRUE,"GENERAL"}</definedName>
    <definedName name="ytudfgd" localSheetId="25">{"TAB1",#N/A,TRUE,"GENERAL";"TAB2",#N/A,TRUE,"GENERAL";"TAB3",#N/A,TRUE,"GENERAL";"TAB4",#N/A,TRUE,"GENERAL";"TAB5",#N/A,TRUE,"GENERAL"}</definedName>
    <definedName name="ytudfgd" localSheetId="33">{"TAB1",#N/A,TRUE,"GENERAL";"TAB2",#N/A,TRUE,"GENERAL";"TAB3",#N/A,TRUE,"GENERAL";"TAB4",#N/A,TRUE,"GENERAL";"TAB5",#N/A,TRUE,"GENERAL"}</definedName>
    <definedName name="ytudfgd" localSheetId="34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 localSheetId="14">{"TAB1",#N/A,TRUE,"GENERAL";"TAB2",#N/A,TRUE,"GENERAL";"TAB3",#N/A,TRUE,"GENERAL";"TAB4",#N/A,TRUE,"GENERAL";"TAB5",#N/A,TRUE,"GENERAL"}</definedName>
    <definedName name="yturtu7" localSheetId="19">{"TAB1",#N/A,TRUE,"GENERAL";"TAB2",#N/A,TRUE,"GENERAL";"TAB3",#N/A,TRUE,"GENERAL";"TAB4",#N/A,TRUE,"GENERAL";"TAB5",#N/A,TRUE,"GENERAL"}</definedName>
    <definedName name="yturtu7" localSheetId="20">{"TAB1",#N/A,TRUE,"GENERAL";"TAB2",#N/A,TRUE,"GENERAL";"TAB3",#N/A,TRUE,"GENERAL";"TAB4",#N/A,TRUE,"GENERAL";"TAB5",#N/A,TRUE,"GENERAL"}</definedName>
    <definedName name="yturtu7" localSheetId="25">{"TAB1",#N/A,TRUE,"GENERAL";"TAB2",#N/A,TRUE,"GENERAL";"TAB3",#N/A,TRUE,"GENERAL";"TAB4",#N/A,TRUE,"GENERAL";"TAB5",#N/A,TRUE,"GENERAL"}</definedName>
    <definedName name="yturtu7" localSheetId="33">{"TAB1",#N/A,TRUE,"GENERAL";"TAB2",#N/A,TRUE,"GENERAL";"TAB3",#N/A,TRUE,"GENERAL";"TAB4",#N/A,TRUE,"GENERAL";"TAB5",#N/A,TRUE,"GENERAL"}</definedName>
    <definedName name="yturtu7" localSheetId="34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 localSheetId="14">{"TAB1",#N/A,TRUE,"GENERAL";"TAB2",#N/A,TRUE,"GENERAL";"TAB3",#N/A,TRUE,"GENERAL";"TAB4",#N/A,TRUE,"GENERAL";"TAB5",#N/A,TRUE,"GENERAL"}</definedName>
    <definedName name="yturu" localSheetId="19">{"TAB1",#N/A,TRUE,"GENERAL";"TAB2",#N/A,TRUE,"GENERAL";"TAB3",#N/A,TRUE,"GENERAL";"TAB4",#N/A,TRUE,"GENERAL";"TAB5",#N/A,TRUE,"GENERAL"}</definedName>
    <definedName name="yturu" localSheetId="20">{"TAB1",#N/A,TRUE,"GENERAL";"TAB2",#N/A,TRUE,"GENERAL";"TAB3",#N/A,TRUE,"GENERAL";"TAB4",#N/A,TRUE,"GENERAL";"TAB5",#N/A,TRUE,"GENERAL"}</definedName>
    <definedName name="yturu" localSheetId="25">{"TAB1",#N/A,TRUE,"GENERAL";"TAB2",#N/A,TRUE,"GENERAL";"TAB3",#N/A,TRUE,"GENERAL";"TAB4",#N/A,TRUE,"GENERAL";"TAB5",#N/A,TRUE,"GENERAL"}</definedName>
    <definedName name="yturu" localSheetId="33">{"TAB1",#N/A,TRUE,"GENERAL";"TAB2",#N/A,TRUE,"GENERAL";"TAB3",#N/A,TRUE,"GENERAL";"TAB4",#N/A,TRUE,"GENERAL";"TAB5",#N/A,TRUE,"GENERAL"}</definedName>
    <definedName name="yturu" localSheetId="34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 localSheetId="14">{"via1",#N/A,TRUE,"general";"via2",#N/A,TRUE,"general";"via3",#N/A,TRUE,"general"}</definedName>
    <definedName name="ytuytfgh" localSheetId="19">{"via1",#N/A,TRUE,"general";"via2",#N/A,TRUE,"general";"via3",#N/A,TRUE,"general"}</definedName>
    <definedName name="ytuytfgh" localSheetId="20">{"via1",#N/A,TRUE,"general";"via2",#N/A,TRUE,"general";"via3",#N/A,TRUE,"general"}</definedName>
    <definedName name="ytuytfgh" localSheetId="25">{"via1",#N/A,TRUE,"general";"via2",#N/A,TRUE,"general";"via3",#N/A,TRUE,"general"}</definedName>
    <definedName name="ytuytfgh" localSheetId="33">{"via1",#N/A,TRUE,"general";"via2",#N/A,TRUE,"general";"via3",#N/A,TRUE,"general"}</definedName>
    <definedName name="ytuytfgh" localSheetId="34">{"via1",#N/A,TRUE,"general";"via2",#N/A,TRUE,"general";"via3",#N/A,TRUE,"general"}</definedName>
    <definedName name="ytuytfgh">{"via1",#N/A,TRUE,"general";"via2",#N/A,TRUE,"general";"via3",#N/A,TRUE,"general"}</definedName>
    <definedName name="yty" localSheetId="14">{"TAB1",#N/A,TRUE,"GENERAL";"TAB2",#N/A,TRUE,"GENERAL";"TAB3",#N/A,TRUE,"GENERAL";"TAB4",#N/A,TRUE,"GENERAL";"TAB5",#N/A,TRUE,"GENERAL"}</definedName>
    <definedName name="yty" localSheetId="19">{"TAB1",#N/A,TRUE,"GENERAL";"TAB2",#N/A,TRUE,"GENERAL";"TAB3",#N/A,TRUE,"GENERAL";"TAB4",#N/A,TRUE,"GENERAL";"TAB5",#N/A,TRUE,"GENERAL"}</definedName>
    <definedName name="yty" localSheetId="20">{"TAB1",#N/A,TRUE,"GENERAL";"TAB2",#N/A,TRUE,"GENERAL";"TAB3",#N/A,TRUE,"GENERAL";"TAB4",#N/A,TRUE,"GENERAL";"TAB5",#N/A,TRUE,"GENERAL"}</definedName>
    <definedName name="yty" localSheetId="25">{"TAB1",#N/A,TRUE,"GENERAL";"TAB2",#N/A,TRUE,"GENERAL";"TAB3",#N/A,TRUE,"GENERAL";"TAB4",#N/A,TRUE,"GENERAL";"TAB5",#N/A,TRUE,"GENERAL"}</definedName>
    <definedName name="yty" localSheetId="33">{"TAB1",#N/A,TRUE,"GENERAL";"TAB2",#N/A,TRUE,"GENERAL";"TAB3",#N/A,TRUE,"GENERAL";"TAB4",#N/A,TRUE,"GENERAL";"TAB5",#N/A,TRUE,"GENERAL"}</definedName>
    <definedName name="yty" localSheetId="34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name="ytyyh" localSheetId="14">{"via1",#N/A,TRUE,"general";"via2",#N/A,TRUE,"general";"via3",#N/A,TRUE,"general"}</definedName>
    <definedName name="ytyyh" localSheetId="19">{"via1",#N/A,TRUE,"general";"via2",#N/A,TRUE,"general";"via3",#N/A,TRUE,"general"}</definedName>
    <definedName name="ytyyh" localSheetId="20">{"via1",#N/A,TRUE,"general";"via2",#N/A,TRUE,"general";"via3",#N/A,TRUE,"general"}</definedName>
    <definedName name="ytyyh" localSheetId="25">{"via1",#N/A,TRUE,"general";"via2",#N/A,TRUE,"general";"via3",#N/A,TRUE,"general"}</definedName>
    <definedName name="ytyyh" localSheetId="33">{"via1",#N/A,TRUE,"general";"via2",#N/A,TRUE,"general";"via3",#N/A,TRUE,"general"}</definedName>
    <definedName name="ytyyh" localSheetId="34">{"via1",#N/A,TRUE,"general";"via2",#N/A,TRUE,"general";"via3",#N/A,TRUE,"general"}</definedName>
    <definedName name="ytyyh">{"via1",#N/A,TRUE,"general";"via2",#N/A,TRUE,"general";"via3",#N/A,TRUE,"general"}</definedName>
    <definedName name="ytzacdfg" localSheetId="14">{"TAB1",#N/A,TRUE,"GENERAL";"TAB2",#N/A,TRUE,"GENERAL";"TAB3",#N/A,TRUE,"GENERAL";"TAB4",#N/A,TRUE,"GENERAL";"TAB5",#N/A,TRUE,"GENERAL"}</definedName>
    <definedName name="ytzacdfg" localSheetId="19">{"TAB1",#N/A,TRUE,"GENERAL";"TAB2",#N/A,TRUE,"GENERAL";"TAB3",#N/A,TRUE,"GENERAL";"TAB4",#N/A,TRUE,"GENERAL";"TAB5",#N/A,TRUE,"GENERAL"}</definedName>
    <definedName name="ytzacdfg" localSheetId="20">{"TAB1",#N/A,TRUE,"GENERAL";"TAB2",#N/A,TRUE,"GENERAL";"TAB3",#N/A,TRUE,"GENERAL";"TAB4",#N/A,TRUE,"GENERAL";"TAB5",#N/A,TRUE,"GENERAL"}</definedName>
    <definedName name="ytzacdfg" localSheetId="25">{"TAB1",#N/A,TRUE,"GENERAL";"TAB2",#N/A,TRUE,"GENERAL";"TAB3",#N/A,TRUE,"GENERAL";"TAB4",#N/A,TRUE,"GENERAL";"TAB5",#N/A,TRUE,"GENERAL"}</definedName>
    <definedName name="ytzacdfg" localSheetId="33">{"TAB1",#N/A,TRUE,"GENERAL";"TAB2",#N/A,TRUE,"GENERAL";"TAB3",#N/A,TRUE,"GENERAL";"TAB4",#N/A,TRUE,"GENERAL";"TAB5",#N/A,TRUE,"GENERAL"}</definedName>
    <definedName name="ytzacdfg" localSheetId="34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name="yu">#REF!</definedName>
    <definedName name="yudre54" localSheetId="14">{"TAB1",#N/A,TRUE,"GENERAL";"TAB2",#N/A,TRUE,"GENERAL";"TAB3",#N/A,TRUE,"GENERAL";"TAB4",#N/A,TRUE,"GENERAL";"TAB5",#N/A,TRUE,"GENERAL"}</definedName>
    <definedName name="yudre54" localSheetId="19">{"TAB1",#N/A,TRUE,"GENERAL";"TAB2",#N/A,TRUE,"GENERAL";"TAB3",#N/A,TRUE,"GENERAL";"TAB4",#N/A,TRUE,"GENERAL";"TAB5",#N/A,TRUE,"GENERAL"}</definedName>
    <definedName name="yudre54" localSheetId="20">{"TAB1",#N/A,TRUE,"GENERAL";"TAB2",#N/A,TRUE,"GENERAL";"TAB3",#N/A,TRUE,"GENERAL";"TAB4",#N/A,TRUE,"GENERAL";"TAB5",#N/A,TRUE,"GENERAL"}</definedName>
    <definedName name="yudre54" localSheetId="25">{"TAB1",#N/A,TRUE,"GENERAL";"TAB2",#N/A,TRUE,"GENERAL";"TAB3",#N/A,TRUE,"GENERAL";"TAB4",#N/A,TRUE,"GENERAL";"TAB5",#N/A,TRUE,"GENERAL"}</definedName>
    <definedName name="yudre54" localSheetId="33">{"TAB1",#N/A,TRUE,"GENERAL";"TAB2",#N/A,TRUE,"GENERAL";"TAB3",#N/A,TRUE,"GENERAL";"TAB4",#N/A,TRUE,"GENERAL";"TAB5",#N/A,TRUE,"GENERAL"}</definedName>
    <definedName name="yudre54" localSheetId="34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 localSheetId="14">{"TAB1",#N/A,TRUE,"GENERAL";"TAB2",#N/A,TRUE,"GENERAL";"TAB3",#N/A,TRUE,"GENERAL";"TAB4",#N/A,TRUE,"GENERAL";"TAB5",#N/A,TRUE,"GENERAL"}</definedName>
    <definedName name="yuhgh" localSheetId="19">{"TAB1",#N/A,TRUE,"GENERAL";"TAB2",#N/A,TRUE,"GENERAL";"TAB3",#N/A,TRUE,"GENERAL";"TAB4",#N/A,TRUE,"GENERAL";"TAB5",#N/A,TRUE,"GENERAL"}</definedName>
    <definedName name="yuhgh" localSheetId="20">{"TAB1",#N/A,TRUE,"GENERAL";"TAB2",#N/A,TRUE,"GENERAL";"TAB3",#N/A,TRUE,"GENERAL";"TAB4",#N/A,TRUE,"GENERAL";"TAB5",#N/A,TRUE,"GENERAL"}</definedName>
    <definedName name="yuhgh" localSheetId="25">{"TAB1",#N/A,TRUE,"GENERAL";"TAB2",#N/A,TRUE,"GENERAL";"TAB3",#N/A,TRUE,"GENERAL";"TAB4",#N/A,TRUE,"GENERAL";"TAB5",#N/A,TRUE,"GENERAL"}</definedName>
    <definedName name="yuhgh" localSheetId="33">{"TAB1",#N/A,TRUE,"GENERAL";"TAB2",#N/A,TRUE,"GENERAL";"TAB3",#N/A,TRUE,"GENERAL";"TAB4",#N/A,TRUE,"GENERAL";"TAB5",#N/A,TRUE,"GENERAL"}</definedName>
    <definedName name="yuhgh" localSheetId="3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ilo">#REF!</definedName>
    <definedName name="yutu" localSheetId="14">{"via1",#N/A,TRUE,"general";"via2",#N/A,TRUE,"general";"via3",#N/A,TRUE,"general"}</definedName>
    <definedName name="yutu" localSheetId="19">{"via1",#N/A,TRUE,"general";"via2",#N/A,TRUE,"general";"via3",#N/A,TRUE,"general"}</definedName>
    <definedName name="yutu" localSheetId="20">{"via1",#N/A,TRUE,"general";"via2",#N/A,TRUE,"general";"via3",#N/A,TRUE,"general"}</definedName>
    <definedName name="yutu" localSheetId="25">{"via1",#N/A,TRUE,"general";"via2",#N/A,TRUE,"general";"via3",#N/A,TRUE,"general"}</definedName>
    <definedName name="yutu" localSheetId="33">{"via1",#N/A,TRUE,"general";"via2",#N/A,TRUE,"general";"via3",#N/A,TRUE,"general"}</definedName>
    <definedName name="yutu" localSheetId="34">{"via1",#N/A,TRUE,"general";"via2",#N/A,TRUE,"general";"via3",#N/A,TRUE,"general"}</definedName>
    <definedName name="yutu">{"via1",#N/A,TRUE,"general";"via2",#N/A,TRUE,"general";"via3",#N/A,TRUE,"general"}</definedName>
    <definedName name="yuuiiy" localSheetId="14">{"via1",#N/A,TRUE,"general";"via2",#N/A,TRUE,"general";"via3",#N/A,TRUE,"general"}</definedName>
    <definedName name="yuuiiy" localSheetId="19">{"via1",#N/A,TRUE,"general";"via2",#N/A,TRUE,"general";"via3",#N/A,TRUE,"general"}</definedName>
    <definedName name="yuuiiy" localSheetId="20">{"via1",#N/A,TRUE,"general";"via2",#N/A,TRUE,"general";"via3",#N/A,TRUE,"general"}</definedName>
    <definedName name="yuuiiy" localSheetId="25">{"via1",#N/A,TRUE,"general";"via2",#N/A,TRUE,"general";"via3",#N/A,TRUE,"general"}</definedName>
    <definedName name="yuuiiy" localSheetId="33">{"via1",#N/A,TRUE,"general";"via2",#N/A,TRUE,"general";"via3",#N/A,TRUE,"general"}</definedName>
    <definedName name="yuuiiy" localSheetId="34">{"via1",#N/A,TRUE,"general";"via2",#N/A,TRUE,"general";"via3",#N/A,TRUE,"general"}</definedName>
    <definedName name="yuuiiy">{"via1",#N/A,TRUE,"general";"via2",#N/A,TRUE,"general";"via3",#N/A,TRUE,"general"}</definedName>
    <definedName name="yuuuuuu" localSheetId="14">{"via1",#N/A,TRUE,"general";"via2",#N/A,TRUE,"general";"via3",#N/A,TRUE,"general"}</definedName>
    <definedName name="yuuuuuu" localSheetId="19">{"via1",#N/A,TRUE,"general";"via2",#N/A,TRUE,"general";"via3",#N/A,TRUE,"general"}</definedName>
    <definedName name="yuuuuuu" localSheetId="20">{"via1",#N/A,TRUE,"general";"via2",#N/A,TRUE,"general";"via3",#N/A,TRUE,"general"}</definedName>
    <definedName name="yuuuuuu" localSheetId="25">{"via1",#N/A,TRUE,"general";"via2",#N/A,TRUE,"general";"via3",#N/A,TRUE,"general"}</definedName>
    <definedName name="yuuuuuu" localSheetId="33">{"via1",#N/A,TRUE,"general";"via2",#N/A,TRUE,"general";"via3",#N/A,TRUE,"general"}</definedName>
    <definedName name="yuuuuuu" localSheetId="34">{"via1",#N/A,TRUE,"general";"via2",#N/A,TRUE,"general";"via3",#N/A,TRUE,"general"}</definedName>
    <definedName name="yuuuuuu">{"via1",#N/A,TRUE,"general";"via2",#N/A,TRUE,"general";"via3",#N/A,TRUE,"general"}</definedName>
    <definedName name="yy">#REF!</definedName>
    <definedName name="YYY">#REF!</definedName>
    <definedName name="yyyuh" localSheetId="14">{"TAB1",#N/A,TRUE,"GENERAL";"TAB2",#N/A,TRUE,"GENERAL";"TAB3",#N/A,TRUE,"GENERAL";"TAB4",#N/A,TRUE,"GENERAL";"TAB5",#N/A,TRUE,"GENERAL"}</definedName>
    <definedName name="yyyuh" localSheetId="19">{"TAB1",#N/A,TRUE,"GENERAL";"TAB2",#N/A,TRUE,"GENERAL";"TAB3",#N/A,TRUE,"GENERAL";"TAB4",#N/A,TRUE,"GENERAL";"TAB5",#N/A,TRUE,"GENERAL"}</definedName>
    <definedName name="yyyuh" localSheetId="20">{"TAB1",#N/A,TRUE,"GENERAL";"TAB2",#N/A,TRUE,"GENERAL";"TAB3",#N/A,TRUE,"GENERAL";"TAB4",#N/A,TRUE,"GENERAL";"TAB5",#N/A,TRUE,"GENERAL"}</definedName>
    <definedName name="yyyuh" localSheetId="25">{"TAB1",#N/A,TRUE,"GENERAL";"TAB2",#N/A,TRUE,"GENERAL";"TAB3",#N/A,TRUE,"GENERAL";"TAB4",#N/A,TRUE,"GENERAL";"TAB5",#N/A,TRUE,"GENERAL"}</definedName>
    <definedName name="yyyuh" localSheetId="33">{"TAB1",#N/A,TRUE,"GENERAL";"TAB2",#N/A,TRUE,"GENERAL";"TAB3",#N/A,TRUE,"GENERAL";"TAB4",#N/A,TRUE,"GENERAL";"TAB5",#N/A,TRUE,"GENERAL"}</definedName>
    <definedName name="yyyuh" localSheetId="34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 localSheetId="14">{"TAB1",#N/A,TRUE,"GENERAL";"TAB2",#N/A,TRUE,"GENERAL";"TAB3",#N/A,TRUE,"GENERAL";"TAB4",#N/A,TRUE,"GENERAL";"TAB5",#N/A,TRUE,"GENERAL"}</definedName>
    <definedName name="yyyyhhh" localSheetId="19">{"TAB1",#N/A,TRUE,"GENERAL";"TAB2",#N/A,TRUE,"GENERAL";"TAB3",#N/A,TRUE,"GENERAL";"TAB4",#N/A,TRUE,"GENERAL";"TAB5",#N/A,TRUE,"GENERAL"}</definedName>
    <definedName name="yyyyhhh" localSheetId="20">{"TAB1",#N/A,TRUE,"GENERAL";"TAB2",#N/A,TRUE,"GENERAL";"TAB3",#N/A,TRUE,"GENERAL";"TAB4",#N/A,TRUE,"GENERAL";"TAB5",#N/A,TRUE,"GENERAL"}</definedName>
    <definedName name="yyyyhhh" localSheetId="25">{"TAB1",#N/A,TRUE,"GENERAL";"TAB2",#N/A,TRUE,"GENERAL";"TAB3",#N/A,TRUE,"GENERAL";"TAB4",#N/A,TRUE,"GENERAL";"TAB5",#N/A,TRUE,"GENERAL"}</definedName>
    <definedName name="yyyyhhh" localSheetId="33">{"TAB1",#N/A,TRUE,"GENERAL";"TAB2",#N/A,TRUE,"GENERAL";"TAB3",#N/A,TRUE,"GENERAL";"TAB4",#N/A,TRUE,"GENERAL";"TAB5",#N/A,TRUE,"GENERAL"}</definedName>
    <definedName name="yyyyhhh" localSheetId="34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 localSheetId="14">{"via1",#N/A,TRUE,"general";"via2",#N/A,TRUE,"general";"via3",#N/A,TRUE,"general"}</definedName>
    <definedName name="yyyyyf" localSheetId="19">{"via1",#N/A,TRUE,"general";"via2",#N/A,TRUE,"general";"via3",#N/A,TRUE,"general"}</definedName>
    <definedName name="yyyyyf" localSheetId="20">{"via1",#N/A,TRUE,"general";"via2",#N/A,TRUE,"general";"via3",#N/A,TRUE,"general"}</definedName>
    <definedName name="yyyyyf" localSheetId="25">{"via1",#N/A,TRUE,"general";"via2",#N/A,TRUE,"general";"via3",#N/A,TRUE,"general"}</definedName>
    <definedName name="yyyyyf" localSheetId="33">{"via1",#N/A,TRUE,"general";"via2",#N/A,TRUE,"general";"via3",#N/A,TRUE,"general"}</definedName>
    <definedName name="yyyyyf" localSheetId="34">{"via1",#N/A,TRUE,"general";"via2",#N/A,TRUE,"general";"via3",#N/A,TRUE,"general"}</definedName>
    <definedName name="yyyyyf">{"via1",#N/A,TRUE,"general";"via2",#N/A,TRUE,"general";"via3",#N/A,TRUE,"general"}</definedName>
    <definedName name="yyyyyy">#REF!</definedName>
    <definedName name="YYYYYYYYYYYYYYYYYYYYYYY">#REF!</definedName>
    <definedName name="z">#REF!</definedName>
    <definedName name="ZAHCOM" localSheetId="25">#REF!</definedName>
    <definedName name="ZAHCOM">#REF!</definedName>
    <definedName name="zahcomp" localSheetId="25">#REF!</definedName>
    <definedName name="zahcomp">#REF!</definedName>
    <definedName name="zahsue">#REF!</definedName>
    <definedName name="ZAHSUEL">#REF!</definedName>
    <definedName name="zahuel">#REF!</definedName>
    <definedName name="ZAPATA">#REF!</definedName>
    <definedName name="ZAQ" localSheetId="14" hidden="1">{#N/A,#N/A,TRUE,"INGENIERIA";#N/A,#N/A,TRUE,"COMPRAS";#N/A,#N/A,TRUE,"DIRECCION";#N/A,#N/A,TRUE,"RESUMEN"}</definedName>
    <definedName name="ZAQ" localSheetId="19" hidden="1">{#N/A,#N/A,TRUE,"INGENIERIA";#N/A,#N/A,TRUE,"COMPRAS";#N/A,#N/A,TRUE,"DIRECCION";#N/A,#N/A,TRUE,"RESUMEN"}</definedName>
    <definedName name="ZAQ" localSheetId="20" hidden="1">{#N/A,#N/A,TRUE,"INGENIERIA";#N/A,#N/A,TRUE,"COMPRAS";#N/A,#N/A,TRUE,"DIRECCION";#N/A,#N/A,TRUE,"RESUMEN"}</definedName>
    <definedName name="ZAQ" localSheetId="25" hidden="1">{#N/A,#N/A,TRUE,"INGENIERIA";#N/A,#N/A,TRUE,"COMPRAS";#N/A,#N/A,TRUE,"DIRECCION";#N/A,#N/A,TRUE,"RESUMEN"}</definedName>
    <definedName name="ZAQ" localSheetId="33" hidden="1">{#N/A,#N/A,TRUE,"INGENIERIA";#N/A,#N/A,TRUE,"COMPRAS";#N/A,#N/A,TRUE,"DIRECCION";#N/A,#N/A,TRUE,"RESUMEN"}</definedName>
    <definedName name="ZAQ" localSheetId="34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14">{"via1",#N/A,TRUE,"general";"via2",#N/A,TRUE,"general";"via3",#N/A,TRUE,"general"}</definedName>
    <definedName name="zdervr" localSheetId="19">{"via1",#N/A,TRUE,"general";"via2",#N/A,TRUE,"general";"via3",#N/A,TRUE,"general"}</definedName>
    <definedName name="zdervr" localSheetId="20">{"via1",#N/A,TRUE,"general";"via2",#N/A,TRUE,"general";"via3",#N/A,TRUE,"general"}</definedName>
    <definedName name="zdervr" localSheetId="25">{"via1",#N/A,TRUE,"general";"via2",#N/A,TRUE,"general";"via3",#N/A,TRUE,"general"}</definedName>
    <definedName name="zdervr" localSheetId="33">{"via1",#N/A,TRUE,"general";"via2",#N/A,TRUE,"general";"via3",#N/A,TRUE,"general"}</definedName>
    <definedName name="zdervr" localSheetId="34">{"via1",#N/A,TRUE,"general";"via2",#N/A,TRUE,"general";"via3",#N/A,TRUE,"general"}</definedName>
    <definedName name="zdervr">{"via1",#N/A,TRUE,"general";"via2",#N/A,TRUE,"general";"via3",#N/A,TRUE,"general"}</definedName>
    <definedName name="ZDF">#REF!</definedName>
    <definedName name="ZDFBDFHBD">#REF!</definedName>
    <definedName name="zdr">#REF!</definedName>
    <definedName name="ZONA1">#REF!</definedName>
    <definedName name="ZONA3">#REF!</definedName>
    <definedName name="ZONA4">#REF!</definedName>
    <definedName name="zv">#REF!</definedName>
    <definedName name="zx">#REF!</definedName>
    <definedName name="zxczds" localSheetId="14">{"TAB1",#N/A,TRUE,"GENERAL";"TAB2",#N/A,TRUE,"GENERAL";"TAB3",#N/A,TRUE,"GENERAL";"TAB4",#N/A,TRUE,"GENERAL";"TAB5",#N/A,TRUE,"GENERAL"}</definedName>
    <definedName name="zxczds" localSheetId="19">{"TAB1",#N/A,TRUE,"GENERAL";"TAB2",#N/A,TRUE,"GENERAL";"TAB3",#N/A,TRUE,"GENERAL";"TAB4",#N/A,TRUE,"GENERAL";"TAB5",#N/A,TRUE,"GENERAL"}</definedName>
    <definedName name="zxczds" localSheetId="20">{"TAB1",#N/A,TRUE,"GENERAL";"TAB2",#N/A,TRUE,"GENERAL";"TAB3",#N/A,TRUE,"GENERAL";"TAB4",#N/A,TRUE,"GENERAL";"TAB5",#N/A,TRUE,"GENERAL"}</definedName>
    <definedName name="zxczds" localSheetId="25">{"TAB1",#N/A,TRUE,"GENERAL";"TAB2",#N/A,TRUE,"GENERAL";"TAB3",#N/A,TRUE,"GENERAL";"TAB4",#N/A,TRUE,"GENERAL";"TAB5",#N/A,TRUE,"GENERAL"}</definedName>
    <definedName name="zxczds" localSheetId="33">{"TAB1",#N/A,TRUE,"GENERAL";"TAB2",#N/A,TRUE,"GENERAL";"TAB3",#N/A,TRUE,"GENERAL";"TAB4",#N/A,TRUE,"GENERAL";"TAB5",#N/A,TRUE,"GENERAL"}</definedName>
    <definedName name="zxczds" localSheetId="34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name="zxsdftyu" localSheetId="14">{"via1",#N/A,TRUE,"general";"via2",#N/A,TRUE,"general";"via3",#N/A,TRUE,"general"}</definedName>
    <definedName name="zxsdftyu" localSheetId="19">{"via1",#N/A,TRUE,"general";"via2",#N/A,TRUE,"general";"via3",#N/A,TRUE,"general"}</definedName>
    <definedName name="zxsdftyu" localSheetId="20">{"via1",#N/A,TRUE,"general";"via2",#N/A,TRUE,"general";"via3",#N/A,TRUE,"general"}</definedName>
    <definedName name="zxsdftyu" localSheetId="25">{"via1",#N/A,TRUE,"general";"via2",#N/A,TRUE,"general";"via3",#N/A,TRUE,"general"}</definedName>
    <definedName name="zxsdftyu" localSheetId="33">{"via1",#N/A,TRUE,"general";"via2",#N/A,TRUE,"general";"via3",#N/A,TRUE,"general"}</definedName>
    <definedName name="zxsdftyu" localSheetId="34">{"via1",#N/A,TRUE,"general";"via2",#N/A,TRUE,"general";"via3",#N/A,TRUE,"general"}</definedName>
    <definedName name="zxsdftyu">{"via1",#N/A,TRUE,"general";"via2",#N/A,TRUE,"general";"via3",#N/A,TRUE,"general"}</definedName>
    <definedName name="zxvxczv" localSheetId="14">{"via1",#N/A,TRUE,"general";"via2",#N/A,TRUE,"general";"via3",#N/A,TRUE,"general"}</definedName>
    <definedName name="zxvxczv" localSheetId="19">{"via1",#N/A,TRUE,"general";"via2",#N/A,TRUE,"general";"via3",#N/A,TRUE,"general"}</definedName>
    <definedName name="zxvxczv" localSheetId="20">{"via1",#N/A,TRUE,"general";"via2",#N/A,TRUE,"general";"via3",#N/A,TRUE,"general"}</definedName>
    <definedName name="zxvxczv" localSheetId="25">{"via1",#N/A,TRUE,"general";"via2",#N/A,TRUE,"general";"via3",#N/A,TRUE,"general"}</definedName>
    <definedName name="zxvxczv" localSheetId="33">{"via1",#N/A,TRUE,"general";"via2",#N/A,TRUE,"general";"via3",#N/A,TRUE,"general"}</definedName>
    <definedName name="zxvxczv" localSheetId="34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1" i="227" l="1"/>
  <c r="I31" i="227" s="1"/>
  <c r="G31" i="227"/>
  <c r="H31" i="242" l="1"/>
  <c r="G31" i="242"/>
  <c r="G30" i="242"/>
  <c r="I30" i="242" s="1"/>
  <c r="J27" i="242"/>
  <c r="I22" i="242"/>
  <c r="H21" i="242"/>
  <c r="H20" i="242"/>
  <c r="H19" i="242"/>
  <c r="H18" i="242"/>
  <c r="H17" i="242"/>
  <c r="H16" i="242"/>
  <c r="H9" i="242"/>
  <c r="I13" i="242" s="1"/>
  <c r="I30" i="134"/>
  <c r="H31" i="241"/>
  <c r="I31" i="241" s="1"/>
  <c r="G31" i="241"/>
  <c r="I30" i="241"/>
  <c r="G30" i="241"/>
  <c r="J27" i="241"/>
  <c r="H21" i="241"/>
  <c r="H20" i="241"/>
  <c r="H19" i="241"/>
  <c r="H18" i="241"/>
  <c r="H17" i="241"/>
  <c r="H16" i="241"/>
  <c r="I22" i="241" s="1"/>
  <c r="H9" i="241"/>
  <c r="I13" i="241" s="1"/>
  <c r="I6" i="241"/>
  <c r="I5" i="241"/>
  <c r="I31" i="242" l="1"/>
  <c r="J34" i="242"/>
  <c r="J36" i="242" s="1"/>
  <c r="J34" i="241"/>
  <c r="H31" i="240"/>
  <c r="I31" i="240" s="1"/>
  <c r="G31" i="240"/>
  <c r="G30" i="240"/>
  <c r="I30" i="240" s="1"/>
  <c r="J27" i="240"/>
  <c r="H21" i="240"/>
  <c r="H20" i="240"/>
  <c r="H19" i="240"/>
  <c r="H18" i="240"/>
  <c r="H17" i="240"/>
  <c r="H16" i="240"/>
  <c r="H9" i="240"/>
  <c r="I13" i="240" s="1"/>
  <c r="I6" i="240"/>
  <c r="H31" i="239"/>
  <c r="G31" i="239"/>
  <c r="G30" i="239"/>
  <c r="I30" i="239" s="1"/>
  <c r="J27" i="239"/>
  <c r="H21" i="239"/>
  <c r="H20" i="239"/>
  <c r="H19" i="239"/>
  <c r="H18" i="239"/>
  <c r="H17" i="239"/>
  <c r="I22" i="239" s="1"/>
  <c r="H16" i="239"/>
  <c r="H9" i="239"/>
  <c r="I13" i="239" s="1"/>
  <c r="H10" i="238"/>
  <c r="H31" i="238"/>
  <c r="G31" i="238"/>
  <c r="G30" i="238"/>
  <c r="I30" i="238" s="1"/>
  <c r="J27" i="238"/>
  <c r="H21" i="238"/>
  <c r="H20" i="238"/>
  <c r="H19" i="238"/>
  <c r="H18" i="238"/>
  <c r="H17" i="238"/>
  <c r="H16" i="238"/>
  <c r="H9" i="238"/>
  <c r="J36" i="241" l="1"/>
  <c r="J34" i="240"/>
  <c r="I22" i="240"/>
  <c r="I31" i="239"/>
  <c r="J34" i="239"/>
  <c r="J36" i="239" s="1"/>
  <c r="I31" i="238"/>
  <c r="I22" i="238"/>
  <c r="I13" i="238"/>
  <c r="J34" i="238"/>
  <c r="H31" i="237"/>
  <c r="G31" i="237"/>
  <c r="G30" i="237"/>
  <c r="I30" i="237" s="1"/>
  <c r="J27" i="237"/>
  <c r="H21" i="237"/>
  <c r="H20" i="237"/>
  <c r="H19" i="237"/>
  <c r="H18" i="237"/>
  <c r="H17" i="237"/>
  <c r="H16" i="237"/>
  <c r="I22" i="237" s="1"/>
  <c r="H9" i="237"/>
  <c r="I13" i="237" s="1"/>
  <c r="I6" i="237"/>
  <c r="H31" i="236"/>
  <c r="G31" i="236"/>
  <c r="G30" i="236"/>
  <c r="I30" i="236" s="1"/>
  <c r="J27" i="236"/>
  <c r="H21" i="236"/>
  <c r="H20" i="236"/>
  <c r="H19" i="236"/>
  <c r="H18" i="236"/>
  <c r="H17" i="236"/>
  <c r="H16" i="236"/>
  <c r="H9" i="236"/>
  <c r="I13" i="236" s="1"/>
  <c r="G30" i="235"/>
  <c r="I30" i="235" s="1"/>
  <c r="J34" i="235" s="1"/>
  <c r="J27" i="235"/>
  <c r="H21" i="235"/>
  <c r="H20" i="235"/>
  <c r="H19" i="235"/>
  <c r="H18" i="235"/>
  <c r="H17" i="235"/>
  <c r="H16" i="235"/>
  <c r="I22" i="235" s="1"/>
  <c r="H9" i="235"/>
  <c r="I13" i="235" s="1"/>
  <c r="I31" i="234"/>
  <c r="J34" i="234" s="1"/>
  <c r="H31" i="234"/>
  <c r="G31" i="234"/>
  <c r="I30" i="234"/>
  <c r="G30" i="234"/>
  <c r="J27" i="234"/>
  <c r="H21" i="234"/>
  <c r="H20" i="234"/>
  <c r="H19" i="234"/>
  <c r="H17" i="234"/>
  <c r="H18" i="234"/>
  <c r="H16" i="234"/>
  <c r="H9" i="234"/>
  <c r="I13" i="234" s="1"/>
  <c r="H31" i="233"/>
  <c r="I31" i="233" s="1"/>
  <c r="G31" i="233"/>
  <c r="G30" i="233"/>
  <c r="I30" i="233" s="1"/>
  <c r="J27" i="233"/>
  <c r="H21" i="233"/>
  <c r="H20" i="233"/>
  <c r="H19" i="233"/>
  <c r="H18" i="233"/>
  <c r="H17" i="233"/>
  <c r="H16" i="233"/>
  <c r="I13" i="233"/>
  <c r="H9" i="233"/>
  <c r="H16" i="232"/>
  <c r="H17" i="232"/>
  <c r="H18" i="232"/>
  <c r="H19" i="232"/>
  <c r="H20" i="232"/>
  <c r="H21" i="232"/>
  <c r="H31" i="232"/>
  <c r="G31" i="232"/>
  <c r="G30" i="232"/>
  <c r="J27" i="232"/>
  <c r="I13" i="232"/>
  <c r="H9" i="232"/>
  <c r="F17" i="231"/>
  <c r="F16" i="231"/>
  <c r="H11" i="231"/>
  <c r="H10" i="231"/>
  <c r="G10" i="231"/>
  <c r="G11" i="231" s="1"/>
  <c r="J36" i="240" l="1"/>
  <c r="J36" i="238"/>
  <c r="I31" i="237"/>
  <c r="J34" i="237" s="1"/>
  <c r="I31" i="236"/>
  <c r="J34" i="236" s="1"/>
  <c r="I22" i="236"/>
  <c r="J36" i="235"/>
  <c r="I22" i="234"/>
  <c r="J36" i="234" s="1"/>
  <c r="I22" i="233"/>
  <c r="J34" i="233"/>
  <c r="I31" i="232"/>
  <c r="I22" i="232"/>
  <c r="I30" i="232"/>
  <c r="J36" i="237" l="1"/>
  <c r="J36" i="236"/>
  <c r="J36" i="233"/>
  <c r="J34" i="232"/>
  <c r="J36" i="232" s="1"/>
  <c r="H31" i="231" l="1"/>
  <c r="G31" i="231"/>
  <c r="G30" i="231"/>
  <c r="I30" i="231" s="1"/>
  <c r="J27" i="231"/>
  <c r="H21" i="231"/>
  <c r="H20" i="231"/>
  <c r="H19" i="231"/>
  <c r="H18" i="231"/>
  <c r="H17" i="231"/>
  <c r="H16" i="231"/>
  <c r="H9" i="231"/>
  <c r="I13" i="231" s="1"/>
  <c r="H31" i="230"/>
  <c r="I31" i="230" s="1"/>
  <c r="G31" i="230"/>
  <c r="I30" i="230"/>
  <c r="G30" i="230"/>
  <c r="J27" i="230"/>
  <c r="H21" i="230"/>
  <c r="H20" i="230"/>
  <c r="H19" i="230"/>
  <c r="H18" i="230"/>
  <c r="H17" i="230"/>
  <c r="I22" i="230" s="1"/>
  <c r="M30" i="230" s="1"/>
  <c r="H16" i="230"/>
  <c r="H9" i="230"/>
  <c r="I13" i="230" s="1"/>
  <c r="I6" i="230"/>
  <c r="G30" i="229"/>
  <c r="I30" i="229" s="1"/>
  <c r="J27" i="229"/>
  <c r="H16" i="229"/>
  <c r="I22" i="229" s="1"/>
  <c r="H9" i="229"/>
  <c r="I13" i="229" s="1"/>
  <c r="J34" i="228"/>
  <c r="I30" i="228"/>
  <c r="G30" i="228"/>
  <c r="J27" i="228"/>
  <c r="H16" i="228"/>
  <c r="I22" i="228" s="1"/>
  <c r="I13" i="228"/>
  <c r="H9" i="228"/>
  <c r="G30" i="227"/>
  <c r="I30" i="227" s="1"/>
  <c r="J27" i="227"/>
  <c r="I22" i="227"/>
  <c r="H9" i="227"/>
  <c r="I13" i="227" s="1"/>
  <c r="H31" i="226"/>
  <c r="G31" i="226"/>
  <c r="G30" i="226"/>
  <c r="I30" i="226" s="1"/>
  <c r="I25" i="226"/>
  <c r="I31" i="231" l="1"/>
  <c r="I22" i="231"/>
  <c r="J34" i="231"/>
  <c r="J34" i="230"/>
  <c r="M29" i="230" s="1"/>
  <c r="N29" i="230" s="1"/>
  <c r="O29" i="230" s="1"/>
  <c r="J36" i="229"/>
  <c r="J34" i="229"/>
  <c r="J36" i="228"/>
  <c r="J34" i="227"/>
  <c r="I31" i="226"/>
  <c r="J36" i="231" l="1"/>
  <c r="J36" i="230"/>
  <c r="J36" i="227"/>
  <c r="H9" i="226" l="1"/>
  <c r="I13" i="226" s="1"/>
  <c r="J34" i="226"/>
  <c r="J27" i="226"/>
  <c r="I22" i="226"/>
  <c r="J34" i="225"/>
  <c r="J27" i="225"/>
  <c r="H16" i="225"/>
  <c r="I22" i="225" s="1"/>
  <c r="I13" i="225"/>
  <c r="J34" i="224"/>
  <c r="J27" i="224"/>
  <c r="I22" i="224"/>
  <c r="H16" i="224"/>
  <c r="I13" i="224"/>
  <c r="J36" i="224" s="1"/>
  <c r="J34" i="223"/>
  <c r="J27" i="223"/>
  <c r="H16" i="223"/>
  <c r="I22" i="223" s="1"/>
  <c r="I13" i="223"/>
  <c r="J34" i="222"/>
  <c r="J27" i="222"/>
  <c r="H16" i="222"/>
  <c r="I22" i="222" s="1"/>
  <c r="I13" i="222"/>
  <c r="J34" i="221"/>
  <c r="J27" i="221"/>
  <c r="H16" i="221"/>
  <c r="I22" i="221" s="1"/>
  <c r="I13" i="221"/>
  <c r="H17" i="220"/>
  <c r="H33" i="220"/>
  <c r="I33" i="220" s="1"/>
  <c r="H32" i="220"/>
  <c r="I32" i="220" s="1"/>
  <c r="H31" i="220"/>
  <c r="I31" i="220" s="1"/>
  <c r="I30" i="220"/>
  <c r="J27" i="220"/>
  <c r="H21" i="220"/>
  <c r="H16" i="220"/>
  <c r="H9" i="220"/>
  <c r="I13" i="220" s="1"/>
  <c r="H31" i="219"/>
  <c r="I31" i="219" s="1"/>
  <c r="G31" i="219"/>
  <c r="I30" i="219"/>
  <c r="G30" i="219"/>
  <c r="J27" i="219"/>
  <c r="H21" i="219"/>
  <c r="H20" i="219"/>
  <c r="H19" i="219"/>
  <c r="H18" i="219"/>
  <c r="H17" i="219"/>
  <c r="H16" i="219"/>
  <c r="H9" i="219"/>
  <c r="I13" i="219" s="1"/>
  <c r="H31" i="218"/>
  <c r="G31" i="218"/>
  <c r="I31" i="218" s="1"/>
  <c r="I30" i="218"/>
  <c r="G30" i="218"/>
  <c r="J27" i="218"/>
  <c r="H21" i="218"/>
  <c r="H20" i="218"/>
  <c r="H19" i="218"/>
  <c r="H18" i="218"/>
  <c r="H17" i="218"/>
  <c r="H16" i="218"/>
  <c r="H9" i="218"/>
  <c r="I13" i="218" s="1"/>
  <c r="J36" i="226" l="1"/>
  <c r="J36" i="225"/>
  <c r="J36" i="223"/>
  <c r="J36" i="222"/>
  <c r="J36" i="221"/>
  <c r="I22" i="220"/>
  <c r="J34" i="220"/>
  <c r="J34" i="219"/>
  <c r="I22" i="219"/>
  <c r="I22" i="218"/>
  <c r="J34" i="218"/>
  <c r="H31" i="217"/>
  <c r="I31" i="217" s="1"/>
  <c r="G31" i="217"/>
  <c r="G30" i="217"/>
  <c r="I30" i="217" s="1"/>
  <c r="J27" i="217"/>
  <c r="H21" i="217"/>
  <c r="H20" i="217"/>
  <c r="H19" i="217"/>
  <c r="H18" i="217"/>
  <c r="H17" i="217"/>
  <c r="H16" i="217"/>
  <c r="H9" i="217"/>
  <c r="I13" i="217" s="1"/>
  <c r="H31" i="216"/>
  <c r="G31" i="216"/>
  <c r="G30" i="216"/>
  <c r="I30" i="216" s="1"/>
  <c r="J27" i="216"/>
  <c r="H21" i="216"/>
  <c r="H20" i="216"/>
  <c r="H19" i="216"/>
  <c r="H18" i="216"/>
  <c r="H17" i="216"/>
  <c r="H16" i="216"/>
  <c r="H9" i="216"/>
  <c r="I13" i="216" s="1"/>
  <c r="J34" i="215"/>
  <c r="I31" i="215"/>
  <c r="H31" i="215"/>
  <c r="G31" i="215"/>
  <c r="I30" i="215"/>
  <c r="G30" i="215"/>
  <c r="J27" i="215"/>
  <c r="I22" i="215"/>
  <c r="H21" i="215"/>
  <c r="H20" i="215"/>
  <c r="H19" i="215"/>
  <c r="H17" i="215"/>
  <c r="H16" i="215"/>
  <c r="I13" i="215"/>
  <c r="J36" i="215" s="1"/>
  <c r="H9" i="215"/>
  <c r="I31" i="214"/>
  <c r="J34" i="214" s="1"/>
  <c r="H31" i="214"/>
  <c r="G31" i="214"/>
  <c r="I30" i="214"/>
  <c r="G30" i="214"/>
  <c r="J27" i="214"/>
  <c r="I22" i="214"/>
  <c r="H21" i="214"/>
  <c r="H20" i="214"/>
  <c r="H19" i="214"/>
  <c r="H17" i="214"/>
  <c r="H16" i="214"/>
  <c r="I13" i="214"/>
  <c r="H9" i="214"/>
  <c r="J34" i="213"/>
  <c r="I31" i="213"/>
  <c r="H31" i="213"/>
  <c r="G31" i="213"/>
  <c r="I30" i="213"/>
  <c r="G30" i="213"/>
  <c r="J27" i="213"/>
  <c r="I22" i="213"/>
  <c r="H21" i="213"/>
  <c r="H20" i="213"/>
  <c r="H19" i="213"/>
  <c r="H16" i="213"/>
  <c r="I13" i="213"/>
  <c r="H9" i="213"/>
  <c r="J34" i="212"/>
  <c r="I31" i="212"/>
  <c r="H31" i="212"/>
  <c r="G31" i="212"/>
  <c r="I30" i="212"/>
  <c r="G30" i="212"/>
  <c r="J27" i="212"/>
  <c r="I22" i="212"/>
  <c r="H21" i="212"/>
  <c r="H20" i="212"/>
  <c r="H19" i="212"/>
  <c r="H17" i="212"/>
  <c r="H16" i="212"/>
  <c r="I13" i="212"/>
  <c r="J36" i="212" s="1"/>
  <c r="H9" i="212"/>
  <c r="H31" i="211"/>
  <c r="G31" i="211"/>
  <c r="I31" i="211" s="1"/>
  <c r="G30" i="211"/>
  <c r="I30" i="211" s="1"/>
  <c r="J27" i="211"/>
  <c r="H21" i="211"/>
  <c r="H18" i="211"/>
  <c r="H17" i="211"/>
  <c r="H16" i="211"/>
  <c r="I22" i="211" s="1"/>
  <c r="H9" i="211"/>
  <c r="I13" i="211" s="1"/>
  <c r="I31" i="210"/>
  <c r="J34" i="210" s="1"/>
  <c r="M29" i="210" s="1"/>
  <c r="H31" i="210"/>
  <c r="G31" i="210"/>
  <c r="I30" i="210"/>
  <c r="G30" i="210"/>
  <c r="J27" i="210"/>
  <c r="H21" i="210"/>
  <c r="H17" i="210"/>
  <c r="I22" i="210" s="1"/>
  <c r="H16" i="210"/>
  <c r="H9" i="210"/>
  <c r="I13" i="210" s="1"/>
  <c r="H31" i="209"/>
  <c r="G31" i="209"/>
  <c r="I31" i="209" s="1"/>
  <c r="G30" i="209"/>
  <c r="J27" i="209"/>
  <c r="H21" i="209"/>
  <c r="H20" i="209"/>
  <c r="H19" i="209"/>
  <c r="H18" i="209"/>
  <c r="H17" i="209"/>
  <c r="I22" i="209" s="1"/>
  <c r="H16" i="209"/>
  <c r="H9" i="209"/>
  <c r="I13" i="209" s="1"/>
  <c r="H31" i="208"/>
  <c r="G31" i="208"/>
  <c r="I31" i="208" s="1"/>
  <c r="G30" i="208"/>
  <c r="I30" i="208" s="1"/>
  <c r="J27" i="208"/>
  <c r="H21" i="208"/>
  <c r="H20" i="208"/>
  <c r="H19" i="208"/>
  <c r="H18" i="208"/>
  <c r="H17" i="208"/>
  <c r="I22" i="208" s="1"/>
  <c r="H16" i="208"/>
  <c r="I13" i="208"/>
  <c r="H9" i="208"/>
  <c r="I31" i="207"/>
  <c r="H31" i="207"/>
  <c r="G31" i="207"/>
  <c r="G30" i="207"/>
  <c r="J27" i="207"/>
  <c r="H21" i="207"/>
  <c r="H20" i="207"/>
  <c r="H19" i="207"/>
  <c r="H18" i="207"/>
  <c r="H17" i="207"/>
  <c r="H16" i="207"/>
  <c r="I22" i="207" s="1"/>
  <c r="H9" i="207"/>
  <c r="I13" i="207" s="1"/>
  <c r="H31" i="205"/>
  <c r="G31" i="205"/>
  <c r="I31" i="205" s="1"/>
  <c r="G30" i="205"/>
  <c r="I30" i="205" s="1"/>
  <c r="J27" i="205"/>
  <c r="I22" i="205"/>
  <c r="H16" i="205"/>
  <c r="H10" i="205"/>
  <c r="H9" i="205"/>
  <c r="I13" i="205" s="1"/>
  <c r="H31" i="204"/>
  <c r="G31" i="204"/>
  <c r="I31" i="204" s="1"/>
  <c r="G30" i="204"/>
  <c r="I30" i="204" s="1"/>
  <c r="J27" i="204"/>
  <c r="I22" i="204"/>
  <c r="H17" i="204"/>
  <c r="H16" i="204"/>
  <c r="H9" i="204"/>
  <c r="I13" i="204" s="1"/>
  <c r="H31" i="203"/>
  <c r="G31" i="203"/>
  <c r="I31" i="203" s="1"/>
  <c r="G30" i="203"/>
  <c r="I30" i="203" s="1"/>
  <c r="J27" i="203"/>
  <c r="I22" i="203"/>
  <c r="H16" i="203"/>
  <c r="H10" i="203"/>
  <c r="I13" i="203" s="1"/>
  <c r="H9" i="203"/>
  <c r="H31" i="202"/>
  <c r="I31" i="202" s="1"/>
  <c r="G31" i="202"/>
  <c r="G30" i="202"/>
  <c r="I30" i="202" s="1"/>
  <c r="J27" i="202"/>
  <c r="H16" i="202"/>
  <c r="I22" i="202" s="1"/>
  <c r="H9" i="202"/>
  <c r="I13" i="202" s="1"/>
  <c r="H31" i="201"/>
  <c r="I31" i="201" s="1"/>
  <c r="G31" i="201"/>
  <c r="G30" i="201"/>
  <c r="I30" i="201" s="1"/>
  <c r="J27" i="201"/>
  <c r="H21" i="201"/>
  <c r="H20" i="201"/>
  <c r="H19" i="201"/>
  <c r="H18" i="201"/>
  <c r="H17" i="201"/>
  <c r="H16" i="201"/>
  <c r="I22" i="201" s="1"/>
  <c r="I13" i="201"/>
  <c r="H10" i="201"/>
  <c r="G10" i="201"/>
  <c r="H9" i="201"/>
  <c r="H31" i="200"/>
  <c r="G31" i="200"/>
  <c r="I31" i="200" s="1"/>
  <c r="J34" i="200" s="1"/>
  <c r="I30" i="200"/>
  <c r="G30" i="200"/>
  <c r="J27" i="200"/>
  <c r="I22" i="200"/>
  <c r="H16" i="200"/>
  <c r="H9" i="200"/>
  <c r="I13" i="200" s="1"/>
  <c r="I31" i="199"/>
  <c r="H31" i="199"/>
  <c r="G31" i="199"/>
  <c r="G30" i="199"/>
  <c r="I30" i="199" s="1"/>
  <c r="J27" i="199"/>
  <c r="H16" i="199"/>
  <c r="I22" i="199" s="1"/>
  <c r="H9" i="199"/>
  <c r="I13" i="199" s="1"/>
  <c r="I31" i="198"/>
  <c r="H31" i="198"/>
  <c r="G31" i="198"/>
  <c r="G30" i="198"/>
  <c r="I30" i="198" s="1"/>
  <c r="J27" i="198"/>
  <c r="H21" i="198"/>
  <c r="H20" i="198"/>
  <c r="H19" i="198"/>
  <c r="H18" i="198"/>
  <c r="H17" i="198"/>
  <c r="H16" i="198"/>
  <c r="I22" i="198" s="1"/>
  <c r="H9" i="198"/>
  <c r="I13" i="198" s="1"/>
  <c r="J36" i="200" l="1"/>
  <c r="J36" i="220"/>
  <c r="J36" i="219"/>
  <c r="J36" i="218"/>
  <c r="I22" i="217"/>
  <c r="J34" i="217"/>
  <c r="I31" i="216"/>
  <c r="J34" i="216" s="1"/>
  <c r="I22" i="216"/>
  <c r="J36" i="214"/>
  <c r="J36" i="213"/>
  <c r="M30" i="210"/>
  <c r="J36" i="210"/>
  <c r="N29" i="210"/>
  <c r="J34" i="211"/>
  <c r="O29" i="210"/>
  <c r="J36" i="211"/>
  <c r="I30" i="209"/>
  <c r="J34" i="208"/>
  <c r="I30" i="207"/>
  <c r="J34" i="203"/>
  <c r="J36" i="205"/>
  <c r="J34" i="202"/>
  <c r="J36" i="202" s="1"/>
  <c r="J34" i="201"/>
  <c r="J34" i="205"/>
  <c r="J36" i="201"/>
  <c r="J36" i="203"/>
  <c r="J34" i="204"/>
  <c r="J36" i="199"/>
  <c r="J34" i="199"/>
  <c r="J36" i="198"/>
  <c r="J34" i="198"/>
  <c r="J36" i="217" l="1"/>
  <c r="J36" i="216"/>
  <c r="J34" i="209"/>
  <c r="J36" i="209" s="1"/>
  <c r="J36" i="208"/>
  <c r="J34" i="207"/>
  <c r="J36" i="207" s="1"/>
  <c r="J36" i="204"/>
  <c r="H31" i="197" l="1"/>
  <c r="G31" i="197"/>
  <c r="I31" i="197" s="1"/>
  <c r="I30" i="197"/>
  <c r="G30" i="197"/>
  <c r="J27" i="197"/>
  <c r="I22" i="197"/>
  <c r="H21" i="197"/>
  <c r="H20" i="197"/>
  <c r="H19" i="197"/>
  <c r="H18" i="197"/>
  <c r="H17" i="197"/>
  <c r="H16" i="197"/>
  <c r="H9" i="197"/>
  <c r="I13" i="197" s="1"/>
  <c r="H33" i="196"/>
  <c r="I33" i="196" s="1"/>
  <c r="H32" i="196"/>
  <c r="I32" i="196" s="1"/>
  <c r="I31" i="196"/>
  <c r="H31" i="196"/>
  <c r="I30" i="196"/>
  <c r="J27" i="196"/>
  <c r="I22" i="196"/>
  <c r="H21" i="196"/>
  <c r="H20" i="196"/>
  <c r="H19" i="196"/>
  <c r="H18" i="196"/>
  <c r="H17" i="196"/>
  <c r="H16" i="196"/>
  <c r="H9" i="196"/>
  <c r="I13" i="196" s="1"/>
  <c r="H33" i="195"/>
  <c r="I33" i="195" s="1"/>
  <c r="H32" i="195"/>
  <c r="I32" i="195" s="1"/>
  <c r="I31" i="195"/>
  <c r="H31" i="195"/>
  <c r="I30" i="195"/>
  <c r="J27" i="195"/>
  <c r="I22" i="195"/>
  <c r="H21" i="195"/>
  <c r="H20" i="195"/>
  <c r="H19" i="195"/>
  <c r="H18" i="195"/>
  <c r="H17" i="195"/>
  <c r="H16" i="195"/>
  <c r="H9" i="195"/>
  <c r="I13" i="195" s="1"/>
  <c r="H33" i="194"/>
  <c r="I33" i="194" s="1"/>
  <c r="H32" i="194"/>
  <c r="I32" i="194" s="1"/>
  <c r="I31" i="194"/>
  <c r="H31" i="194"/>
  <c r="I30" i="194"/>
  <c r="J27" i="194"/>
  <c r="I22" i="194"/>
  <c r="H21" i="194"/>
  <c r="H20" i="194"/>
  <c r="H19" i="194"/>
  <c r="H18" i="194"/>
  <c r="H17" i="194"/>
  <c r="H16" i="194"/>
  <c r="H9" i="194"/>
  <c r="I13" i="194" s="1"/>
  <c r="H33" i="193"/>
  <c r="I33" i="193" s="1"/>
  <c r="H32" i="193"/>
  <c r="I32" i="193" s="1"/>
  <c r="H31" i="193"/>
  <c r="I31" i="193" s="1"/>
  <c r="I30" i="193"/>
  <c r="J27" i="193"/>
  <c r="I22" i="193"/>
  <c r="H21" i="193"/>
  <c r="H20" i="193"/>
  <c r="H19" i="193"/>
  <c r="H18" i="193"/>
  <c r="H17" i="193"/>
  <c r="H16" i="193"/>
  <c r="H9" i="193"/>
  <c r="I13" i="193" s="1"/>
  <c r="H33" i="192"/>
  <c r="I33" i="192" s="1"/>
  <c r="H32" i="192"/>
  <c r="I32" i="192" s="1"/>
  <c r="I31" i="192"/>
  <c r="H31" i="192"/>
  <c r="I30" i="192"/>
  <c r="J27" i="192"/>
  <c r="I22" i="192"/>
  <c r="H21" i="192"/>
  <c r="H20" i="192"/>
  <c r="H19" i="192"/>
  <c r="H18" i="192"/>
  <c r="H17" i="192"/>
  <c r="H16" i="192"/>
  <c r="H9" i="192"/>
  <c r="I13" i="192" s="1"/>
  <c r="H33" i="191"/>
  <c r="I33" i="191" s="1"/>
  <c r="H32" i="191"/>
  <c r="I32" i="191" s="1"/>
  <c r="I31" i="191"/>
  <c r="H31" i="191"/>
  <c r="I30" i="191"/>
  <c r="J27" i="191"/>
  <c r="I22" i="191"/>
  <c r="H21" i="191"/>
  <c r="H20" i="191"/>
  <c r="H19" i="191"/>
  <c r="H18" i="191"/>
  <c r="H17" i="191"/>
  <c r="H16" i="191"/>
  <c r="H9" i="191"/>
  <c r="I13" i="191" s="1"/>
  <c r="H33" i="190"/>
  <c r="I33" i="190" s="1"/>
  <c r="H32" i="190"/>
  <c r="I32" i="190" s="1"/>
  <c r="H31" i="190"/>
  <c r="I31" i="190" s="1"/>
  <c r="I30" i="190"/>
  <c r="J27" i="190"/>
  <c r="I22" i="190"/>
  <c r="H21" i="190"/>
  <c r="H20" i="190"/>
  <c r="H19" i="190"/>
  <c r="H18" i="190"/>
  <c r="H17" i="190"/>
  <c r="H16" i="190"/>
  <c r="H9" i="190"/>
  <c r="I13" i="190" s="1"/>
  <c r="H33" i="189"/>
  <c r="I33" i="189" s="1"/>
  <c r="I32" i="189"/>
  <c r="H32" i="189"/>
  <c r="I31" i="189"/>
  <c r="H31" i="189"/>
  <c r="I30" i="189"/>
  <c r="J27" i="189"/>
  <c r="I25" i="189"/>
  <c r="H21" i="189"/>
  <c r="H20" i="189"/>
  <c r="H19" i="189"/>
  <c r="H18" i="189"/>
  <c r="H17" i="189"/>
  <c r="H16" i="189"/>
  <c r="I22" i="189" s="1"/>
  <c r="I13" i="189"/>
  <c r="H9" i="189"/>
  <c r="J34" i="188"/>
  <c r="I33" i="188"/>
  <c r="H33" i="188"/>
  <c r="I32" i="188"/>
  <c r="H32" i="188"/>
  <c r="I31" i="188"/>
  <c r="H31" i="188"/>
  <c r="I30" i="188"/>
  <c r="J27" i="188"/>
  <c r="H21" i="188"/>
  <c r="H20" i="188"/>
  <c r="H19" i="188"/>
  <c r="H18" i="188"/>
  <c r="H17" i="188"/>
  <c r="I22" i="188" s="1"/>
  <c r="H16" i="188"/>
  <c r="H9" i="188"/>
  <c r="I13" i="188" s="1"/>
  <c r="I33" i="187"/>
  <c r="H33" i="187"/>
  <c r="I32" i="187"/>
  <c r="H32" i="187"/>
  <c r="H31" i="187"/>
  <c r="I31" i="187" s="1"/>
  <c r="I30" i="187"/>
  <c r="J27" i="187"/>
  <c r="H21" i="187"/>
  <c r="I22" i="187" s="1"/>
  <c r="H20" i="187"/>
  <c r="H19" i="187"/>
  <c r="H18" i="187"/>
  <c r="H17" i="187"/>
  <c r="H16" i="187"/>
  <c r="H9" i="187"/>
  <c r="I13" i="187" s="1"/>
  <c r="I33" i="186"/>
  <c r="H33" i="186"/>
  <c r="H32" i="186"/>
  <c r="I32" i="186" s="1"/>
  <c r="I31" i="186"/>
  <c r="H31" i="186"/>
  <c r="I30" i="186"/>
  <c r="J34" i="186" s="1"/>
  <c r="J27" i="186"/>
  <c r="H21" i="186"/>
  <c r="H20" i="186"/>
  <c r="H19" i="186"/>
  <c r="H18" i="186"/>
  <c r="H17" i="186"/>
  <c r="H16" i="186"/>
  <c r="I22" i="186" s="1"/>
  <c r="I13" i="186"/>
  <c r="J36" i="186" s="1"/>
  <c r="H9" i="186"/>
  <c r="H33" i="185"/>
  <c r="I33" i="185" s="1"/>
  <c r="I32" i="185"/>
  <c r="H32" i="185"/>
  <c r="I31" i="185"/>
  <c r="H31" i="185"/>
  <c r="I30" i="185"/>
  <c r="J27" i="185"/>
  <c r="H21" i="185"/>
  <c r="H20" i="185"/>
  <c r="H19" i="185"/>
  <c r="H18" i="185"/>
  <c r="H17" i="185"/>
  <c r="H16" i="185"/>
  <c r="I22" i="185" s="1"/>
  <c r="I13" i="185"/>
  <c r="H9" i="185"/>
  <c r="I33" i="184"/>
  <c r="H33" i="184"/>
  <c r="I32" i="184"/>
  <c r="H32" i="184"/>
  <c r="I31" i="184"/>
  <c r="H31" i="184"/>
  <c r="I30" i="184"/>
  <c r="J34" i="184" s="1"/>
  <c r="J27" i="184"/>
  <c r="H21" i="184"/>
  <c r="H20" i="184"/>
  <c r="H19" i="184"/>
  <c r="H18" i="184"/>
  <c r="H17" i="184"/>
  <c r="I22" i="184" s="1"/>
  <c r="H16" i="184"/>
  <c r="H9" i="184"/>
  <c r="I13" i="184" s="1"/>
  <c r="I33" i="183"/>
  <c r="H33" i="183"/>
  <c r="I32" i="183"/>
  <c r="H32" i="183"/>
  <c r="H31" i="183"/>
  <c r="I31" i="183" s="1"/>
  <c r="I30" i="183"/>
  <c r="J27" i="183"/>
  <c r="H21" i="183"/>
  <c r="I22" i="183" s="1"/>
  <c r="H20" i="183"/>
  <c r="H19" i="183"/>
  <c r="H18" i="183"/>
  <c r="H17" i="183"/>
  <c r="H16" i="183"/>
  <c r="H9" i="183"/>
  <c r="I13" i="183" s="1"/>
  <c r="I33" i="182"/>
  <c r="H33" i="182"/>
  <c r="H32" i="182"/>
  <c r="I32" i="182" s="1"/>
  <c r="I31" i="182"/>
  <c r="H31" i="182"/>
  <c r="I30" i="182"/>
  <c r="J27" i="182"/>
  <c r="I22" i="182"/>
  <c r="H21" i="182"/>
  <c r="H20" i="182"/>
  <c r="H19" i="182"/>
  <c r="H18" i="182"/>
  <c r="H9" i="182"/>
  <c r="I13" i="182" s="1"/>
  <c r="I33" i="181"/>
  <c r="H33" i="181"/>
  <c r="H32" i="181"/>
  <c r="I32" i="181" s="1"/>
  <c r="I31" i="181"/>
  <c r="H31" i="181"/>
  <c r="I30" i="181"/>
  <c r="J27" i="181"/>
  <c r="I22" i="181"/>
  <c r="H21" i="181"/>
  <c r="H20" i="181"/>
  <c r="H19" i="181"/>
  <c r="H18" i="181"/>
  <c r="H9" i="181"/>
  <c r="I13" i="181" s="1"/>
  <c r="H33" i="180"/>
  <c r="H32" i="180"/>
  <c r="H31" i="180"/>
  <c r="I31" i="180" s="1"/>
  <c r="I30" i="180"/>
  <c r="J27" i="180"/>
  <c r="H21" i="180"/>
  <c r="I22" i="180" s="1"/>
  <c r="H20" i="180"/>
  <c r="H19" i="180"/>
  <c r="H18" i="180"/>
  <c r="H17" i="180"/>
  <c r="H16" i="180"/>
  <c r="H9" i="180"/>
  <c r="I13" i="180" s="1"/>
  <c r="H33" i="179"/>
  <c r="H32" i="179"/>
  <c r="H31" i="179"/>
  <c r="I31" i="179" s="1"/>
  <c r="I30" i="179"/>
  <c r="J34" i="179" s="1"/>
  <c r="J27" i="179"/>
  <c r="H21" i="179"/>
  <c r="I22" i="179" s="1"/>
  <c r="H20" i="179"/>
  <c r="H19" i="179"/>
  <c r="H18" i="179"/>
  <c r="H17" i="179"/>
  <c r="H16" i="179"/>
  <c r="H9" i="179"/>
  <c r="I13" i="179" s="1"/>
  <c r="H33" i="178"/>
  <c r="H32" i="178"/>
  <c r="H31" i="178"/>
  <c r="I31" i="178" s="1"/>
  <c r="I30" i="178"/>
  <c r="J34" i="178" s="1"/>
  <c r="J27" i="178"/>
  <c r="H21" i="178"/>
  <c r="I22" i="178" s="1"/>
  <c r="H20" i="178"/>
  <c r="H19" i="178"/>
  <c r="H18" i="178"/>
  <c r="H17" i="178"/>
  <c r="H16" i="178"/>
  <c r="H9" i="178"/>
  <c r="I13" i="178" s="1"/>
  <c r="H33" i="177"/>
  <c r="H32" i="177"/>
  <c r="H31" i="177"/>
  <c r="I31" i="177" s="1"/>
  <c r="I30" i="177"/>
  <c r="J34" i="177" s="1"/>
  <c r="J27" i="177"/>
  <c r="H21" i="177"/>
  <c r="I22" i="177" s="1"/>
  <c r="H20" i="177"/>
  <c r="H19" i="177"/>
  <c r="H18" i="177"/>
  <c r="H17" i="177"/>
  <c r="H16" i="177"/>
  <c r="H9" i="177"/>
  <c r="I13" i="177" s="1"/>
  <c r="I31" i="176"/>
  <c r="H31" i="176"/>
  <c r="G31" i="176"/>
  <c r="G30" i="176"/>
  <c r="I30" i="176" s="1"/>
  <c r="J27" i="176"/>
  <c r="H21" i="176"/>
  <c r="H20" i="176"/>
  <c r="H19" i="176"/>
  <c r="H18" i="176"/>
  <c r="H17" i="176"/>
  <c r="H16" i="176"/>
  <c r="I22" i="176" s="1"/>
  <c r="I13" i="176"/>
  <c r="H9" i="176"/>
  <c r="J34" i="175"/>
  <c r="I31" i="175"/>
  <c r="H31" i="175"/>
  <c r="G31" i="175"/>
  <c r="I30" i="175"/>
  <c r="G30" i="175"/>
  <c r="J27" i="175"/>
  <c r="H21" i="175"/>
  <c r="H20" i="175"/>
  <c r="H19" i="175"/>
  <c r="H18" i="175"/>
  <c r="H17" i="175"/>
  <c r="H16" i="175"/>
  <c r="I22" i="175" s="1"/>
  <c r="J36" i="175" s="1"/>
  <c r="I13" i="175"/>
  <c r="H9" i="175"/>
  <c r="J34" i="174"/>
  <c r="I31" i="174"/>
  <c r="H31" i="174"/>
  <c r="G31" i="174"/>
  <c r="I30" i="174"/>
  <c r="G30" i="174"/>
  <c r="J27" i="174"/>
  <c r="H21" i="174"/>
  <c r="H20" i="174"/>
  <c r="H19" i="174"/>
  <c r="H18" i="174"/>
  <c r="H17" i="174"/>
  <c r="H16" i="174"/>
  <c r="I22" i="174" s="1"/>
  <c r="J36" i="174" s="1"/>
  <c r="I13" i="174"/>
  <c r="H9" i="174"/>
  <c r="J34" i="173"/>
  <c r="I31" i="173"/>
  <c r="H31" i="173"/>
  <c r="G31" i="173"/>
  <c r="I30" i="173"/>
  <c r="G30" i="173"/>
  <c r="J27" i="173"/>
  <c r="H21" i="173"/>
  <c r="H20" i="173"/>
  <c r="H19" i="173"/>
  <c r="H18" i="173"/>
  <c r="H17" i="173"/>
  <c r="H16" i="173"/>
  <c r="I22" i="173" s="1"/>
  <c r="J36" i="173" s="1"/>
  <c r="I13" i="173"/>
  <c r="H9" i="173"/>
  <c r="J34" i="172"/>
  <c r="I31" i="172"/>
  <c r="H31" i="172"/>
  <c r="G31" i="172"/>
  <c r="I30" i="172"/>
  <c r="G30" i="172"/>
  <c r="J27" i="172"/>
  <c r="H21" i="172"/>
  <c r="H20" i="172"/>
  <c r="H19" i="172"/>
  <c r="H18" i="172"/>
  <c r="H17" i="172"/>
  <c r="H16" i="172"/>
  <c r="I22" i="172" s="1"/>
  <c r="J36" i="172" s="1"/>
  <c r="I13" i="172"/>
  <c r="H9" i="172"/>
  <c r="I31" i="171"/>
  <c r="H31" i="171"/>
  <c r="G31" i="171"/>
  <c r="I30" i="171"/>
  <c r="G30" i="171"/>
  <c r="J27" i="171"/>
  <c r="H21" i="171"/>
  <c r="H20" i="171"/>
  <c r="H19" i="171"/>
  <c r="H18" i="171"/>
  <c r="H17" i="171"/>
  <c r="H16" i="171"/>
  <c r="I22" i="171" s="1"/>
  <c r="I13" i="171"/>
  <c r="H9" i="171"/>
  <c r="I31" i="170"/>
  <c r="H31" i="170"/>
  <c r="G31" i="170"/>
  <c r="G30" i="170"/>
  <c r="I30" i="170" s="1"/>
  <c r="J27" i="170"/>
  <c r="H21" i="170"/>
  <c r="H20" i="170"/>
  <c r="H19" i="170"/>
  <c r="H18" i="170"/>
  <c r="H17" i="170"/>
  <c r="H16" i="170"/>
  <c r="I22" i="170" s="1"/>
  <c r="I13" i="170"/>
  <c r="H9" i="170"/>
  <c r="I31" i="169"/>
  <c r="H31" i="169"/>
  <c r="G31" i="169"/>
  <c r="G30" i="169"/>
  <c r="I30" i="169" s="1"/>
  <c r="J27" i="169"/>
  <c r="H21" i="169"/>
  <c r="H20" i="169"/>
  <c r="H19" i="169"/>
  <c r="H18" i="169"/>
  <c r="H17" i="169"/>
  <c r="H16" i="169"/>
  <c r="I22" i="169" s="1"/>
  <c r="I13" i="169"/>
  <c r="H9" i="169"/>
  <c r="I31" i="168"/>
  <c r="H31" i="168"/>
  <c r="G31" i="168"/>
  <c r="G30" i="168"/>
  <c r="I30" i="168" s="1"/>
  <c r="J27" i="168"/>
  <c r="H21" i="168"/>
  <c r="H20" i="168"/>
  <c r="H19" i="168"/>
  <c r="H18" i="168"/>
  <c r="H17" i="168"/>
  <c r="H16" i="168"/>
  <c r="I22" i="168" s="1"/>
  <c r="H9" i="168"/>
  <c r="I13" i="168" s="1"/>
  <c r="I31" i="167"/>
  <c r="H31" i="167"/>
  <c r="G31" i="167"/>
  <c r="G30" i="167"/>
  <c r="I30" i="167" s="1"/>
  <c r="J27" i="167"/>
  <c r="H21" i="167"/>
  <c r="H20" i="167"/>
  <c r="H19" i="167"/>
  <c r="H18" i="167"/>
  <c r="H17" i="167"/>
  <c r="H16" i="167"/>
  <c r="I22" i="167" s="1"/>
  <c r="H9" i="167"/>
  <c r="I13" i="167" s="1"/>
  <c r="I31" i="166"/>
  <c r="H31" i="166"/>
  <c r="G31" i="166"/>
  <c r="G30" i="166"/>
  <c r="I30" i="166" s="1"/>
  <c r="J27" i="166"/>
  <c r="H21" i="166"/>
  <c r="H20" i="166"/>
  <c r="H19" i="166"/>
  <c r="H18" i="166"/>
  <c r="H17" i="166"/>
  <c r="H16" i="166"/>
  <c r="I22" i="166" s="1"/>
  <c r="H9" i="166"/>
  <c r="I13" i="166" s="1"/>
  <c r="I31" i="165"/>
  <c r="H31" i="165"/>
  <c r="G31" i="165"/>
  <c r="G30" i="165"/>
  <c r="I30" i="165" s="1"/>
  <c r="J27" i="165"/>
  <c r="H21" i="165"/>
  <c r="H20" i="165"/>
  <c r="H19" i="165"/>
  <c r="H18" i="165"/>
  <c r="H17" i="165"/>
  <c r="H16" i="165"/>
  <c r="I22" i="165" s="1"/>
  <c r="H9" i="165"/>
  <c r="I13" i="165" s="1"/>
  <c r="I31" i="164"/>
  <c r="H31" i="164"/>
  <c r="G31" i="164"/>
  <c r="G30" i="164"/>
  <c r="I30" i="164" s="1"/>
  <c r="J27" i="164"/>
  <c r="H21" i="164"/>
  <c r="H20" i="164"/>
  <c r="H19" i="164"/>
  <c r="H18" i="164"/>
  <c r="H17" i="164"/>
  <c r="H16" i="164"/>
  <c r="I22" i="164" s="1"/>
  <c r="H9" i="164"/>
  <c r="I13" i="164" s="1"/>
  <c r="I31" i="163"/>
  <c r="H31" i="163"/>
  <c r="G31" i="163"/>
  <c r="G30" i="163"/>
  <c r="I30" i="163" s="1"/>
  <c r="J27" i="163"/>
  <c r="H21" i="163"/>
  <c r="H20" i="163"/>
  <c r="H19" i="163"/>
  <c r="H18" i="163"/>
  <c r="H17" i="163"/>
  <c r="H16" i="163"/>
  <c r="I22" i="163" s="1"/>
  <c r="H9" i="163"/>
  <c r="I13" i="163" s="1"/>
  <c r="I31" i="162"/>
  <c r="H31" i="162"/>
  <c r="G31" i="162"/>
  <c r="G30" i="162"/>
  <c r="I30" i="162" s="1"/>
  <c r="J27" i="162"/>
  <c r="H21" i="162"/>
  <c r="H20" i="162"/>
  <c r="H19" i="162"/>
  <c r="H18" i="162"/>
  <c r="H17" i="162"/>
  <c r="H16" i="162"/>
  <c r="I22" i="162" s="1"/>
  <c r="H9" i="162"/>
  <c r="I13" i="162" s="1"/>
  <c r="J34" i="161"/>
  <c r="I31" i="161"/>
  <c r="H31" i="161"/>
  <c r="G31" i="161"/>
  <c r="I30" i="161"/>
  <c r="G30" i="161"/>
  <c r="J27" i="161"/>
  <c r="H21" i="161"/>
  <c r="H20" i="161"/>
  <c r="H19" i="161"/>
  <c r="H18" i="161"/>
  <c r="H17" i="161"/>
  <c r="H16" i="161"/>
  <c r="I22" i="161" s="1"/>
  <c r="H9" i="161"/>
  <c r="I13" i="161" s="1"/>
  <c r="I31" i="160"/>
  <c r="H31" i="160"/>
  <c r="G31" i="160"/>
  <c r="G30" i="160"/>
  <c r="I30" i="160" s="1"/>
  <c r="J27" i="160"/>
  <c r="H21" i="160"/>
  <c r="H20" i="160"/>
  <c r="H19" i="160"/>
  <c r="H18" i="160"/>
  <c r="H17" i="160"/>
  <c r="H16" i="160"/>
  <c r="I22" i="160" s="1"/>
  <c r="H9" i="160"/>
  <c r="I13" i="160" s="1"/>
  <c r="I31" i="159"/>
  <c r="H31" i="159"/>
  <c r="G31" i="159"/>
  <c r="G30" i="159"/>
  <c r="I30" i="159" s="1"/>
  <c r="J27" i="159"/>
  <c r="H21" i="159"/>
  <c r="H20" i="159"/>
  <c r="H19" i="159"/>
  <c r="H18" i="159"/>
  <c r="H17" i="159"/>
  <c r="H16" i="159"/>
  <c r="I22" i="159" s="1"/>
  <c r="H9" i="159"/>
  <c r="I13" i="159" s="1"/>
  <c r="I31" i="158"/>
  <c r="H31" i="158"/>
  <c r="G31" i="158"/>
  <c r="G30" i="158"/>
  <c r="I30" i="158" s="1"/>
  <c r="J27" i="158"/>
  <c r="H21" i="158"/>
  <c r="H20" i="158"/>
  <c r="H19" i="158"/>
  <c r="H18" i="158"/>
  <c r="H17" i="158"/>
  <c r="H16" i="158"/>
  <c r="I22" i="158" s="1"/>
  <c r="H9" i="158"/>
  <c r="I13" i="158" s="1"/>
  <c r="I31" i="157"/>
  <c r="H31" i="157"/>
  <c r="G31" i="157"/>
  <c r="G30" i="157"/>
  <c r="I30" i="157" s="1"/>
  <c r="J27" i="157"/>
  <c r="H21" i="157"/>
  <c r="H20" i="157"/>
  <c r="H19" i="157"/>
  <c r="H18" i="157"/>
  <c r="H17" i="157"/>
  <c r="H16" i="157"/>
  <c r="I22" i="157" s="1"/>
  <c r="H9" i="157"/>
  <c r="I13" i="157" s="1"/>
  <c r="I31" i="156"/>
  <c r="H31" i="156"/>
  <c r="G31" i="156"/>
  <c r="G30" i="156"/>
  <c r="I30" i="156" s="1"/>
  <c r="J27" i="156"/>
  <c r="H21" i="156"/>
  <c r="H20" i="156"/>
  <c r="H19" i="156"/>
  <c r="H18" i="156"/>
  <c r="H17" i="156"/>
  <c r="H16" i="156"/>
  <c r="I22" i="156" s="1"/>
  <c r="H9" i="156"/>
  <c r="I13" i="156" s="1"/>
  <c r="I31" i="155"/>
  <c r="H31" i="155"/>
  <c r="G31" i="155"/>
  <c r="G30" i="155"/>
  <c r="I30" i="155" s="1"/>
  <c r="J27" i="155"/>
  <c r="H21" i="155"/>
  <c r="H20" i="155"/>
  <c r="H19" i="155"/>
  <c r="H18" i="155"/>
  <c r="H17" i="155"/>
  <c r="H16" i="155"/>
  <c r="I22" i="155" s="1"/>
  <c r="H10" i="155"/>
  <c r="I13" i="155" s="1"/>
  <c r="F10" i="155"/>
  <c r="H9" i="155"/>
  <c r="I31" i="154"/>
  <c r="H31" i="154"/>
  <c r="G31" i="154"/>
  <c r="G30" i="154"/>
  <c r="J27" i="154"/>
  <c r="H21" i="154"/>
  <c r="H20" i="154"/>
  <c r="H19" i="154"/>
  <c r="H18" i="154"/>
  <c r="H17" i="154"/>
  <c r="H16" i="154"/>
  <c r="I22" i="154" s="1"/>
  <c r="H10" i="154"/>
  <c r="F10" i="154"/>
  <c r="H9" i="154"/>
  <c r="I13" i="154" s="1"/>
  <c r="H31" i="153"/>
  <c r="G31" i="153"/>
  <c r="I31" i="153" s="1"/>
  <c r="I30" i="153"/>
  <c r="J34" i="153" s="1"/>
  <c r="G30" i="153"/>
  <c r="J27" i="153"/>
  <c r="H21" i="153"/>
  <c r="H20" i="153"/>
  <c r="I22" i="153" s="1"/>
  <c r="H19" i="153"/>
  <c r="H18" i="153"/>
  <c r="H17" i="153"/>
  <c r="H16" i="153"/>
  <c r="H9" i="153"/>
  <c r="I13" i="153" s="1"/>
  <c r="C16" i="153"/>
  <c r="H31" i="152"/>
  <c r="G31" i="152"/>
  <c r="I31" i="152" s="1"/>
  <c r="G30" i="152"/>
  <c r="I30" i="152" s="1"/>
  <c r="J27" i="152"/>
  <c r="I22" i="152"/>
  <c r="H21" i="152"/>
  <c r="H20" i="152"/>
  <c r="H19" i="152"/>
  <c r="H18" i="152"/>
  <c r="H17" i="152"/>
  <c r="H16" i="152"/>
  <c r="H10" i="152"/>
  <c r="H9" i="152"/>
  <c r="I13" i="152" s="1"/>
  <c r="H36" i="151"/>
  <c r="G36" i="151"/>
  <c r="I36" i="151" s="1"/>
  <c r="I35" i="151"/>
  <c r="G35" i="151"/>
  <c r="J32" i="151"/>
  <c r="H26" i="151"/>
  <c r="H25" i="151"/>
  <c r="H24" i="151"/>
  <c r="H23" i="151"/>
  <c r="H21" i="151"/>
  <c r="H20" i="151"/>
  <c r="H19" i="151"/>
  <c r="H18" i="151"/>
  <c r="I27" i="151" s="1"/>
  <c r="H17" i="151"/>
  <c r="H16" i="151"/>
  <c r="H9" i="151"/>
  <c r="I13" i="151" s="1"/>
  <c r="I37" i="150"/>
  <c r="H37" i="150"/>
  <c r="G37" i="150"/>
  <c r="G36" i="150"/>
  <c r="J33" i="150"/>
  <c r="H27" i="150"/>
  <c r="H26" i="150"/>
  <c r="H25" i="150"/>
  <c r="H24" i="150"/>
  <c r="H23" i="150"/>
  <c r="H20" i="150"/>
  <c r="H19" i="150"/>
  <c r="H18" i="150"/>
  <c r="H17" i="150"/>
  <c r="H16" i="150"/>
  <c r="I28" i="150" s="1"/>
  <c r="I13" i="150"/>
  <c r="H9" i="150"/>
  <c r="H31" i="149"/>
  <c r="G31" i="149"/>
  <c r="I31" i="149" s="1"/>
  <c r="I30" i="149"/>
  <c r="G30" i="149"/>
  <c r="J27" i="149"/>
  <c r="I22" i="149"/>
  <c r="H21" i="149"/>
  <c r="H20" i="149"/>
  <c r="H19" i="149"/>
  <c r="H18" i="149"/>
  <c r="H17" i="149"/>
  <c r="H16" i="149"/>
  <c r="I13" i="149"/>
  <c r="H9" i="149"/>
  <c r="H31" i="148"/>
  <c r="G31" i="148"/>
  <c r="I31" i="148" s="1"/>
  <c r="I30" i="148"/>
  <c r="G30" i="148"/>
  <c r="J27" i="148"/>
  <c r="I22" i="148"/>
  <c r="H21" i="148"/>
  <c r="H20" i="148"/>
  <c r="H19" i="148"/>
  <c r="H17" i="148"/>
  <c r="H16" i="148"/>
  <c r="H9" i="148"/>
  <c r="I13" i="148" s="1"/>
  <c r="H31" i="147"/>
  <c r="G31" i="147"/>
  <c r="I31" i="147" s="1"/>
  <c r="G30" i="147"/>
  <c r="I30" i="147" s="1"/>
  <c r="J27" i="147"/>
  <c r="I22" i="147"/>
  <c r="H21" i="147"/>
  <c r="H20" i="147"/>
  <c r="H19" i="147"/>
  <c r="H18" i="147"/>
  <c r="H17" i="147"/>
  <c r="H16" i="147"/>
  <c r="H9" i="147"/>
  <c r="I13" i="147" s="1"/>
  <c r="H31" i="146"/>
  <c r="G31" i="146"/>
  <c r="I31" i="146" s="1"/>
  <c r="G30" i="146"/>
  <c r="I30" i="146" s="1"/>
  <c r="J27" i="146"/>
  <c r="I22" i="146"/>
  <c r="H21" i="146"/>
  <c r="H20" i="146"/>
  <c r="H19" i="146"/>
  <c r="H18" i="146"/>
  <c r="H17" i="146"/>
  <c r="H16" i="146"/>
  <c r="H9" i="146"/>
  <c r="I13" i="146" s="1"/>
  <c r="H31" i="145"/>
  <c r="G31" i="145"/>
  <c r="I31" i="145" s="1"/>
  <c r="G30" i="145"/>
  <c r="I30" i="145" s="1"/>
  <c r="J27" i="145"/>
  <c r="I22" i="145"/>
  <c r="H21" i="145"/>
  <c r="H20" i="145"/>
  <c r="H19" i="145"/>
  <c r="H18" i="145"/>
  <c r="H17" i="145"/>
  <c r="H16" i="145"/>
  <c r="H9" i="145"/>
  <c r="I13" i="145" s="1"/>
  <c r="H31" i="144"/>
  <c r="G31" i="144"/>
  <c r="I31" i="144" s="1"/>
  <c r="G30" i="144"/>
  <c r="I30" i="144" s="1"/>
  <c r="J27" i="144"/>
  <c r="I22" i="144"/>
  <c r="H21" i="144"/>
  <c r="H20" i="144"/>
  <c r="H19" i="144"/>
  <c r="H18" i="144"/>
  <c r="H17" i="144"/>
  <c r="H16" i="144"/>
  <c r="H9" i="144"/>
  <c r="I13" i="144" s="1"/>
  <c r="H31" i="143"/>
  <c r="G31" i="143"/>
  <c r="I31" i="143" s="1"/>
  <c r="G30" i="143"/>
  <c r="I30" i="143" s="1"/>
  <c r="J27" i="143"/>
  <c r="I22" i="143"/>
  <c r="H21" i="143"/>
  <c r="H20" i="143"/>
  <c r="H19" i="143"/>
  <c r="H18" i="143"/>
  <c r="H17" i="143"/>
  <c r="H16" i="143"/>
  <c r="H9" i="143"/>
  <c r="I13" i="143" s="1"/>
  <c r="H31" i="142"/>
  <c r="G31" i="142"/>
  <c r="I31" i="142" s="1"/>
  <c r="G30" i="142"/>
  <c r="I30" i="142" s="1"/>
  <c r="J27" i="142"/>
  <c r="I22" i="142"/>
  <c r="H21" i="142"/>
  <c r="H20" i="142"/>
  <c r="H19" i="142"/>
  <c r="H18" i="142"/>
  <c r="H17" i="142"/>
  <c r="H16" i="142"/>
  <c r="H11" i="142"/>
  <c r="H10" i="142"/>
  <c r="I13" i="142" s="1"/>
  <c r="H9" i="142"/>
  <c r="I31" i="141"/>
  <c r="H31" i="141"/>
  <c r="G31" i="141"/>
  <c r="G30" i="141"/>
  <c r="I30" i="141" s="1"/>
  <c r="J27" i="141"/>
  <c r="H21" i="141"/>
  <c r="H20" i="141"/>
  <c r="H19" i="141"/>
  <c r="H18" i="141"/>
  <c r="H17" i="141"/>
  <c r="H16" i="141"/>
  <c r="I22" i="141" s="1"/>
  <c r="I13" i="141"/>
  <c r="H10" i="141"/>
  <c r="H9" i="141"/>
  <c r="J34" i="140"/>
  <c r="I31" i="140"/>
  <c r="H31" i="140"/>
  <c r="G31" i="140"/>
  <c r="I30" i="140"/>
  <c r="G30" i="140"/>
  <c r="J27" i="140"/>
  <c r="H21" i="140"/>
  <c r="H20" i="140"/>
  <c r="H19" i="140"/>
  <c r="H18" i="140"/>
  <c r="H17" i="140"/>
  <c r="H16" i="140"/>
  <c r="I22" i="140" s="1"/>
  <c r="H10" i="140"/>
  <c r="I13" i="140" s="1"/>
  <c r="H9" i="140"/>
  <c r="H31" i="139"/>
  <c r="I31" i="139" s="1"/>
  <c r="G31" i="139"/>
  <c r="G30" i="139"/>
  <c r="I30" i="139" s="1"/>
  <c r="J27" i="139"/>
  <c r="H21" i="139"/>
  <c r="H20" i="139"/>
  <c r="H19" i="139"/>
  <c r="H18" i="139"/>
  <c r="H17" i="139"/>
  <c r="H16" i="139"/>
  <c r="I22" i="139" s="1"/>
  <c r="I13" i="139"/>
  <c r="H10" i="139"/>
  <c r="H9" i="139"/>
  <c r="I31" i="138"/>
  <c r="H31" i="138"/>
  <c r="G31" i="138"/>
  <c r="G30" i="138"/>
  <c r="I30" i="138" s="1"/>
  <c r="J27" i="138"/>
  <c r="H21" i="138"/>
  <c r="H20" i="138"/>
  <c r="H19" i="138"/>
  <c r="H18" i="138"/>
  <c r="H17" i="138"/>
  <c r="H16" i="138"/>
  <c r="I22" i="138" s="1"/>
  <c r="H9" i="138"/>
  <c r="I13" i="138" s="1"/>
  <c r="I31" i="137"/>
  <c r="H31" i="137"/>
  <c r="G31" i="137"/>
  <c r="G30" i="137"/>
  <c r="I30" i="137" s="1"/>
  <c r="J27" i="137"/>
  <c r="H21" i="137"/>
  <c r="H20" i="137"/>
  <c r="H19" i="137"/>
  <c r="H18" i="137"/>
  <c r="H17" i="137"/>
  <c r="H16" i="137"/>
  <c r="I22" i="137" s="1"/>
  <c r="H9" i="137"/>
  <c r="I13" i="137" s="1"/>
  <c r="I31" i="136"/>
  <c r="H31" i="136"/>
  <c r="G31" i="136"/>
  <c r="G30" i="136"/>
  <c r="I30" i="136" s="1"/>
  <c r="J27" i="136"/>
  <c r="H21" i="136"/>
  <c r="H20" i="136"/>
  <c r="H19" i="136"/>
  <c r="H18" i="136"/>
  <c r="H17" i="136"/>
  <c r="H16" i="136"/>
  <c r="I22" i="136" s="1"/>
  <c r="H9" i="136"/>
  <c r="I13" i="136" s="1"/>
  <c r="I31" i="135"/>
  <c r="H31" i="135"/>
  <c r="G31" i="135"/>
  <c r="G30" i="135"/>
  <c r="I30" i="135" s="1"/>
  <c r="J27" i="135"/>
  <c r="H21" i="135"/>
  <c r="H20" i="135"/>
  <c r="H19" i="135"/>
  <c r="H18" i="135"/>
  <c r="H17" i="135"/>
  <c r="H16" i="135"/>
  <c r="I22" i="135" s="1"/>
  <c r="H9" i="135"/>
  <c r="I13" i="135" s="1"/>
  <c r="H31" i="134"/>
  <c r="G31" i="134"/>
  <c r="G30" i="134"/>
  <c r="J27" i="134"/>
  <c r="I22" i="134"/>
  <c r="H10" i="134"/>
  <c r="H9" i="134"/>
  <c r="I13" i="134" s="1"/>
  <c r="H31" i="133"/>
  <c r="I31" i="133" s="1"/>
  <c r="J34" i="133" s="1"/>
  <c r="I30" i="133"/>
  <c r="J27" i="133"/>
  <c r="I22" i="133"/>
  <c r="H10" i="133"/>
  <c r="I13" i="133" s="1"/>
  <c r="H9" i="133"/>
  <c r="I31" i="132"/>
  <c r="H31" i="132"/>
  <c r="G31" i="132"/>
  <c r="G30" i="132"/>
  <c r="J27" i="132"/>
  <c r="I22" i="132"/>
  <c r="H11" i="132"/>
  <c r="H10" i="132"/>
  <c r="H9" i="132"/>
  <c r="I13" i="132" s="1"/>
  <c r="H31" i="131"/>
  <c r="G31" i="131"/>
  <c r="I31" i="131" s="1"/>
  <c r="G30" i="131"/>
  <c r="I30" i="131" s="1"/>
  <c r="J27" i="131"/>
  <c r="I22" i="131"/>
  <c r="H9" i="131"/>
  <c r="I13" i="131" s="1"/>
  <c r="H31" i="130"/>
  <c r="G31" i="130"/>
  <c r="I31" i="130" s="1"/>
  <c r="G30" i="130"/>
  <c r="I30" i="130" s="1"/>
  <c r="J27" i="130"/>
  <c r="I22" i="130"/>
  <c r="I13" i="130"/>
  <c r="H9" i="130"/>
  <c r="I31" i="129"/>
  <c r="H31" i="129"/>
  <c r="G31" i="129"/>
  <c r="G30" i="129"/>
  <c r="J27" i="129"/>
  <c r="I22" i="129"/>
  <c r="H9" i="129"/>
  <c r="I13" i="129" s="1"/>
  <c r="I31" i="134" l="1"/>
  <c r="J34" i="134" s="1"/>
  <c r="J36" i="134" s="1"/>
  <c r="J34" i="195"/>
  <c r="J34" i="194"/>
  <c r="J34" i="193"/>
  <c r="J34" i="192"/>
  <c r="J34" i="191"/>
  <c r="J34" i="190"/>
  <c r="J34" i="196"/>
  <c r="J36" i="179"/>
  <c r="J36" i="177"/>
  <c r="J34" i="185"/>
  <c r="J36" i="189"/>
  <c r="J36" i="196"/>
  <c r="J36" i="194"/>
  <c r="J34" i="189"/>
  <c r="J36" i="197"/>
  <c r="J36" i="178"/>
  <c r="J36" i="190"/>
  <c r="J34" i="181"/>
  <c r="J34" i="182"/>
  <c r="J36" i="187"/>
  <c r="J36" i="191"/>
  <c r="J34" i="197"/>
  <c r="J36" i="181"/>
  <c r="J36" i="182"/>
  <c r="J36" i="188"/>
  <c r="J36" i="192"/>
  <c r="J36" i="195"/>
  <c r="J34" i="180"/>
  <c r="J36" i="184"/>
  <c r="J36" i="193"/>
  <c r="J34" i="183"/>
  <c r="J36" i="183" s="1"/>
  <c r="J34" i="187"/>
  <c r="J34" i="139"/>
  <c r="J36" i="161"/>
  <c r="J36" i="136"/>
  <c r="J34" i="136"/>
  <c r="J36" i="139"/>
  <c r="J34" i="145"/>
  <c r="J36" i="145" s="1"/>
  <c r="J34" i="160"/>
  <c r="J36" i="160" s="1"/>
  <c r="J36" i="162"/>
  <c r="J34" i="162"/>
  <c r="J34" i="141"/>
  <c r="J34" i="143"/>
  <c r="J36" i="143" s="1"/>
  <c r="J34" i="158"/>
  <c r="J36" i="158" s="1"/>
  <c r="J36" i="168"/>
  <c r="J34" i="168"/>
  <c r="J34" i="169"/>
  <c r="J34" i="170"/>
  <c r="J36" i="170" s="1"/>
  <c r="J34" i="135"/>
  <c r="J34" i="144"/>
  <c r="J36" i="144" s="1"/>
  <c r="J34" i="159"/>
  <c r="J36" i="159" s="1"/>
  <c r="J34" i="142"/>
  <c r="J36" i="152"/>
  <c r="J36" i="153"/>
  <c r="J34" i="157"/>
  <c r="J36" i="157" s="1"/>
  <c r="J34" i="167"/>
  <c r="J36" i="167" s="1"/>
  <c r="J36" i="169"/>
  <c r="J34" i="176"/>
  <c r="J36" i="176" s="1"/>
  <c r="J34" i="163"/>
  <c r="J36" i="163" s="1"/>
  <c r="J36" i="142"/>
  <c r="J36" i="148"/>
  <c r="J34" i="156"/>
  <c r="J36" i="156" s="1"/>
  <c r="J36" i="166"/>
  <c r="J34" i="166"/>
  <c r="J34" i="146"/>
  <c r="J36" i="135"/>
  <c r="J34" i="148"/>
  <c r="J34" i="152"/>
  <c r="J34" i="155"/>
  <c r="J36" i="155" s="1"/>
  <c r="J36" i="165"/>
  <c r="J34" i="165"/>
  <c r="J34" i="137"/>
  <c r="J36" i="137" s="1"/>
  <c r="J34" i="138"/>
  <c r="J36" i="140"/>
  <c r="J36" i="146"/>
  <c r="J34" i="147"/>
  <c r="J36" i="147" s="1"/>
  <c r="J36" i="164"/>
  <c r="J34" i="164"/>
  <c r="J36" i="141"/>
  <c r="J34" i="149"/>
  <c r="J39" i="151"/>
  <c r="J41" i="151" s="1"/>
  <c r="J34" i="171"/>
  <c r="J36" i="171" s="1"/>
  <c r="I30" i="154"/>
  <c r="J36" i="149"/>
  <c r="I36" i="150"/>
  <c r="J34" i="130"/>
  <c r="J36" i="130" s="1"/>
  <c r="J36" i="133"/>
  <c r="J34" i="131"/>
  <c r="I30" i="129"/>
  <c r="I30" i="132"/>
  <c r="J36" i="185" l="1"/>
  <c r="J36" i="180"/>
  <c r="J40" i="150"/>
  <c r="J42" i="150" s="1"/>
  <c r="J36" i="138"/>
  <c r="J34" i="154"/>
  <c r="J36" i="154" s="1"/>
  <c r="J34" i="132"/>
  <c r="J36" i="132" s="1"/>
  <c r="J34" i="129"/>
  <c r="J36" i="129" s="1"/>
  <c r="J36" i="131"/>
  <c r="H11" i="13" l="1"/>
  <c r="H31" i="125"/>
  <c r="G31" i="125"/>
  <c r="I31" i="125" s="1"/>
  <c r="I30" i="125"/>
  <c r="G30" i="125"/>
  <c r="I26" i="125"/>
  <c r="I25" i="125"/>
  <c r="H21" i="125"/>
  <c r="H20" i="125"/>
  <c r="H19" i="125"/>
  <c r="I22" i="125" s="1"/>
  <c r="H18" i="125"/>
  <c r="H17" i="125"/>
  <c r="H16" i="125"/>
  <c r="H9" i="125"/>
  <c r="I13" i="125" s="1"/>
  <c r="J34" i="125" l="1"/>
  <c r="J27" i="125"/>
  <c r="J36" i="125"/>
  <c r="H31" i="124"/>
  <c r="G31" i="124"/>
  <c r="G30" i="124"/>
  <c r="I30" i="124" s="1"/>
  <c r="J27" i="124"/>
  <c r="H21" i="124"/>
  <c r="H20" i="124"/>
  <c r="H19" i="124"/>
  <c r="H18" i="124"/>
  <c r="H17" i="124"/>
  <c r="H16" i="124"/>
  <c r="H9" i="124"/>
  <c r="I13" i="124" s="1"/>
  <c r="H31" i="123"/>
  <c r="G31" i="123"/>
  <c r="I31" i="123" s="1"/>
  <c r="G30" i="123"/>
  <c r="I30" i="123" s="1"/>
  <c r="I25" i="123"/>
  <c r="J27" i="123" s="1"/>
  <c r="H21" i="123"/>
  <c r="H20" i="123"/>
  <c r="H19" i="123"/>
  <c r="H18" i="123"/>
  <c r="H17" i="123"/>
  <c r="F16" i="123"/>
  <c r="H16" i="123" s="1"/>
  <c r="H9" i="123"/>
  <c r="I13" i="123" s="1"/>
  <c r="H31" i="122"/>
  <c r="G31" i="122"/>
  <c r="I31" i="122" s="1"/>
  <c r="G30" i="122"/>
  <c r="I30" i="122" s="1"/>
  <c r="J34" i="122" s="1"/>
  <c r="J27" i="122"/>
  <c r="I25" i="122"/>
  <c r="H21" i="122"/>
  <c r="H20" i="122"/>
  <c r="H19" i="122"/>
  <c r="H18" i="122"/>
  <c r="H17" i="122"/>
  <c r="F16" i="122"/>
  <c r="H16" i="122" s="1"/>
  <c r="H9" i="122"/>
  <c r="I13" i="122" s="1"/>
  <c r="H31" i="121"/>
  <c r="G31" i="121"/>
  <c r="I31" i="121" s="1"/>
  <c r="G30" i="121"/>
  <c r="I30" i="121" s="1"/>
  <c r="I25" i="121"/>
  <c r="J27" i="121" s="1"/>
  <c r="H21" i="121"/>
  <c r="H20" i="121"/>
  <c r="H19" i="121"/>
  <c r="H18" i="121"/>
  <c r="H17" i="121"/>
  <c r="F16" i="121"/>
  <c r="H16" i="121" s="1"/>
  <c r="H9" i="121"/>
  <c r="I13" i="121" s="1"/>
  <c r="H31" i="120"/>
  <c r="I31" i="120" s="1"/>
  <c r="G31" i="120"/>
  <c r="G30" i="120"/>
  <c r="I30" i="120" s="1"/>
  <c r="J27" i="120"/>
  <c r="I25" i="120"/>
  <c r="H21" i="120"/>
  <c r="H20" i="120"/>
  <c r="H19" i="120"/>
  <c r="H18" i="120"/>
  <c r="H17" i="120"/>
  <c r="H16" i="120"/>
  <c r="F16" i="120"/>
  <c r="H9" i="120"/>
  <c r="I13" i="120" s="1"/>
  <c r="H31" i="119"/>
  <c r="G31" i="119"/>
  <c r="I31" i="119" s="1"/>
  <c r="G30" i="119"/>
  <c r="I30" i="119" s="1"/>
  <c r="I25" i="119"/>
  <c r="J27" i="119" s="1"/>
  <c r="H21" i="119"/>
  <c r="H20" i="119"/>
  <c r="H19" i="119"/>
  <c r="H18" i="119"/>
  <c r="H17" i="119"/>
  <c r="F16" i="119"/>
  <c r="H16" i="119" s="1"/>
  <c r="I22" i="119" s="1"/>
  <c r="H9" i="119"/>
  <c r="I13" i="119" s="1"/>
  <c r="I31" i="118"/>
  <c r="H31" i="118"/>
  <c r="G31" i="118"/>
  <c r="G30" i="118"/>
  <c r="I30" i="118" s="1"/>
  <c r="J27" i="118"/>
  <c r="H21" i="118"/>
  <c r="H20" i="118"/>
  <c r="H19" i="118"/>
  <c r="H18" i="118"/>
  <c r="H17" i="118"/>
  <c r="H16" i="118"/>
  <c r="I22" i="118" s="1"/>
  <c r="H9" i="118"/>
  <c r="I13" i="118" s="1"/>
  <c r="H31" i="117"/>
  <c r="G31" i="117"/>
  <c r="I31" i="117" s="1"/>
  <c r="G30" i="117"/>
  <c r="I30" i="117" s="1"/>
  <c r="J27" i="117"/>
  <c r="H21" i="117"/>
  <c r="H20" i="117"/>
  <c r="H19" i="117"/>
  <c r="H18" i="117"/>
  <c r="H17" i="117"/>
  <c r="H16" i="117"/>
  <c r="I22" i="117" s="1"/>
  <c r="H9" i="117"/>
  <c r="I13" i="117" s="1"/>
  <c r="H31" i="116"/>
  <c r="G31" i="116"/>
  <c r="G30" i="116"/>
  <c r="I30" i="116" s="1"/>
  <c r="J27" i="116"/>
  <c r="H21" i="116"/>
  <c r="H20" i="116"/>
  <c r="H19" i="116"/>
  <c r="H18" i="116"/>
  <c r="H17" i="116"/>
  <c r="H16" i="116"/>
  <c r="H9" i="116"/>
  <c r="I13" i="116" s="1"/>
  <c r="H31" i="115"/>
  <c r="G31" i="115"/>
  <c r="G30" i="115"/>
  <c r="I30" i="115" s="1"/>
  <c r="J27" i="115"/>
  <c r="H21" i="115"/>
  <c r="H20" i="115"/>
  <c r="H19" i="115"/>
  <c r="H18" i="115"/>
  <c r="H17" i="115"/>
  <c r="H16" i="115"/>
  <c r="H9" i="115"/>
  <c r="I13" i="115" s="1"/>
  <c r="H31" i="114"/>
  <c r="G31" i="114"/>
  <c r="I30" i="114"/>
  <c r="G30" i="114"/>
  <c r="I25" i="114"/>
  <c r="J27" i="114" s="1"/>
  <c r="H21" i="114"/>
  <c r="H20" i="114"/>
  <c r="H19" i="114"/>
  <c r="H18" i="114"/>
  <c r="H17" i="114"/>
  <c r="F16" i="114"/>
  <c r="H16" i="114" s="1"/>
  <c r="I22" i="114" s="1"/>
  <c r="H9" i="114"/>
  <c r="I13" i="114" s="1"/>
  <c r="H31" i="113"/>
  <c r="G31" i="113"/>
  <c r="I30" i="113"/>
  <c r="G30" i="113"/>
  <c r="J27" i="113"/>
  <c r="H21" i="113"/>
  <c r="H20" i="113"/>
  <c r="H19" i="113"/>
  <c r="H18" i="113"/>
  <c r="H17" i="113"/>
  <c r="H16" i="113"/>
  <c r="I22" i="113" s="1"/>
  <c r="H9" i="113"/>
  <c r="I13" i="113" s="1"/>
  <c r="H31" i="112"/>
  <c r="G31" i="112"/>
  <c r="I31" i="112" s="1"/>
  <c r="G30" i="112"/>
  <c r="I30" i="112" s="1"/>
  <c r="J27" i="112"/>
  <c r="H21" i="112"/>
  <c r="I22" i="112" s="1"/>
  <c r="H20" i="112"/>
  <c r="H19" i="112"/>
  <c r="H18" i="112"/>
  <c r="H17" i="112"/>
  <c r="H16" i="112"/>
  <c r="H9" i="112"/>
  <c r="I13" i="112" s="1"/>
  <c r="H31" i="111"/>
  <c r="G31" i="111"/>
  <c r="I31" i="111" s="1"/>
  <c r="G30" i="111"/>
  <c r="I30" i="111" s="1"/>
  <c r="J27" i="111"/>
  <c r="H21" i="111"/>
  <c r="H20" i="111"/>
  <c r="H19" i="111"/>
  <c r="H18" i="111"/>
  <c r="I22" i="111" s="1"/>
  <c r="H17" i="111"/>
  <c r="H16" i="111"/>
  <c r="H9" i="111"/>
  <c r="I13" i="111" s="1"/>
  <c r="H31" i="110"/>
  <c r="G31" i="110"/>
  <c r="I31" i="110" s="1"/>
  <c r="G30" i="110"/>
  <c r="I30" i="110" s="1"/>
  <c r="J27" i="110"/>
  <c r="H21" i="110"/>
  <c r="H20" i="110"/>
  <c r="H19" i="110"/>
  <c r="H18" i="110"/>
  <c r="H17" i="110"/>
  <c r="H16" i="110"/>
  <c r="I22" i="110" s="1"/>
  <c r="H9" i="110"/>
  <c r="I13" i="110" s="1"/>
  <c r="H31" i="109"/>
  <c r="G31" i="109"/>
  <c r="I31" i="109" s="1"/>
  <c r="G30" i="109"/>
  <c r="I30" i="109" s="1"/>
  <c r="J27" i="109"/>
  <c r="H21" i="109"/>
  <c r="H20" i="109"/>
  <c r="H19" i="109"/>
  <c r="H18" i="109"/>
  <c r="H17" i="109"/>
  <c r="H16" i="109"/>
  <c r="I22" i="109" s="1"/>
  <c r="H9" i="109"/>
  <c r="I13" i="109" s="1"/>
  <c r="H31" i="108"/>
  <c r="G31" i="108"/>
  <c r="I31" i="108" s="1"/>
  <c r="I30" i="108"/>
  <c r="G30" i="108"/>
  <c r="J27" i="108"/>
  <c r="H21" i="108"/>
  <c r="H20" i="108"/>
  <c r="I22" i="108" s="1"/>
  <c r="H19" i="108"/>
  <c r="H18" i="108"/>
  <c r="H17" i="108"/>
  <c r="H16" i="108"/>
  <c r="H9" i="108"/>
  <c r="I13" i="108" s="1"/>
  <c r="H31" i="107"/>
  <c r="G31" i="107"/>
  <c r="I31" i="107" s="1"/>
  <c r="G30" i="107"/>
  <c r="I30" i="107" s="1"/>
  <c r="I25" i="107"/>
  <c r="J27" i="107" s="1"/>
  <c r="H21" i="107"/>
  <c r="H20" i="107"/>
  <c r="H19" i="107"/>
  <c r="H18" i="107"/>
  <c r="H17" i="107"/>
  <c r="F16" i="107"/>
  <c r="H16" i="107" s="1"/>
  <c r="H9" i="107"/>
  <c r="I13" i="107" s="1"/>
  <c r="H31" i="106"/>
  <c r="I31" i="106" s="1"/>
  <c r="G31" i="106"/>
  <c r="G30" i="106"/>
  <c r="I30" i="106" s="1"/>
  <c r="J27" i="106"/>
  <c r="H21" i="106"/>
  <c r="H20" i="106"/>
  <c r="H19" i="106"/>
  <c r="H18" i="106"/>
  <c r="H17" i="106"/>
  <c r="F16" i="106"/>
  <c r="H16" i="106" s="1"/>
  <c r="I22" i="106" s="1"/>
  <c r="I13" i="106"/>
  <c r="H9" i="106"/>
  <c r="H31" i="105"/>
  <c r="I31" i="105" s="1"/>
  <c r="G31" i="105"/>
  <c r="G30" i="105"/>
  <c r="I30" i="105" s="1"/>
  <c r="J27" i="105"/>
  <c r="H21" i="105"/>
  <c r="H20" i="105"/>
  <c r="H19" i="105"/>
  <c r="H18" i="105"/>
  <c r="H17" i="105"/>
  <c r="F16" i="105"/>
  <c r="H16" i="105" s="1"/>
  <c r="I22" i="105" s="1"/>
  <c r="H9" i="105"/>
  <c r="I13" i="105" s="1"/>
  <c r="H31" i="104"/>
  <c r="G31" i="104"/>
  <c r="I31" i="104" s="1"/>
  <c r="G30" i="104"/>
  <c r="I30" i="104" s="1"/>
  <c r="J27" i="104"/>
  <c r="H21" i="104"/>
  <c r="H20" i="104"/>
  <c r="H19" i="104"/>
  <c r="H18" i="104"/>
  <c r="H17" i="104"/>
  <c r="F16" i="104"/>
  <c r="H16" i="104" s="1"/>
  <c r="I22" i="104" s="1"/>
  <c r="H9" i="104"/>
  <c r="I13" i="104" s="1"/>
  <c r="H31" i="103"/>
  <c r="G31" i="103"/>
  <c r="I31" i="103" s="1"/>
  <c r="G30" i="103"/>
  <c r="I30" i="103" s="1"/>
  <c r="J27" i="103"/>
  <c r="H21" i="103"/>
  <c r="H20" i="103"/>
  <c r="H19" i="103"/>
  <c r="H18" i="103"/>
  <c r="H17" i="103"/>
  <c r="H16" i="103"/>
  <c r="H9" i="103"/>
  <c r="I13" i="103" s="1"/>
  <c r="H31" i="102"/>
  <c r="G31" i="102"/>
  <c r="I31" i="102" s="1"/>
  <c r="G30" i="102"/>
  <c r="I30" i="102" s="1"/>
  <c r="J27" i="102"/>
  <c r="H21" i="102"/>
  <c r="H20" i="102"/>
  <c r="H19" i="102"/>
  <c r="G17" i="102"/>
  <c r="G16" i="102" s="1"/>
  <c r="H16" i="102" s="1"/>
  <c r="F17" i="102"/>
  <c r="H17" i="102" s="1"/>
  <c r="H9" i="102"/>
  <c r="I13" i="102" s="1"/>
  <c r="H31" i="101"/>
  <c r="G31" i="101"/>
  <c r="I31" i="101" s="1"/>
  <c r="G30" i="101"/>
  <c r="I30" i="101" s="1"/>
  <c r="J27" i="101"/>
  <c r="H21" i="101"/>
  <c r="G20" i="101"/>
  <c r="F20" i="101"/>
  <c r="G19" i="101"/>
  <c r="H19" i="101" s="1"/>
  <c r="H18" i="101"/>
  <c r="G17" i="101"/>
  <c r="F17" i="101"/>
  <c r="G16" i="101"/>
  <c r="F16" i="101"/>
  <c r="H10" i="101"/>
  <c r="G10" i="101"/>
  <c r="G11" i="101" s="1"/>
  <c r="H11" i="101" s="1"/>
  <c r="H9" i="101"/>
  <c r="I13" i="101" s="1"/>
  <c r="H31" i="100"/>
  <c r="G31" i="100"/>
  <c r="I31" i="100" s="1"/>
  <c r="G30" i="100"/>
  <c r="J27" i="100"/>
  <c r="H21" i="100"/>
  <c r="H20" i="100"/>
  <c r="H19" i="100"/>
  <c r="H18" i="100"/>
  <c r="F17" i="100"/>
  <c r="H17" i="100" s="1"/>
  <c r="F16" i="100"/>
  <c r="H16" i="100" s="1"/>
  <c r="I22" i="100" s="1"/>
  <c r="H9" i="100"/>
  <c r="I13" i="100" s="1"/>
  <c r="H31" i="99"/>
  <c r="G31" i="99"/>
  <c r="I31" i="99" s="1"/>
  <c r="G30" i="99"/>
  <c r="I30" i="99" s="1"/>
  <c r="J34" i="99" s="1"/>
  <c r="J27" i="99"/>
  <c r="H21" i="99"/>
  <c r="H20" i="99"/>
  <c r="H19" i="99"/>
  <c r="G18" i="99"/>
  <c r="H18" i="99" s="1"/>
  <c r="G17" i="99"/>
  <c r="F17" i="99"/>
  <c r="H17" i="99" s="1"/>
  <c r="G16" i="99"/>
  <c r="H16" i="99" s="1"/>
  <c r="F16" i="99"/>
  <c r="H9" i="99"/>
  <c r="I13" i="99" s="1"/>
  <c r="H31" i="98"/>
  <c r="G31" i="98"/>
  <c r="G30" i="98"/>
  <c r="I30" i="98" s="1"/>
  <c r="J27" i="98"/>
  <c r="H21" i="98"/>
  <c r="H20" i="98"/>
  <c r="H19" i="98"/>
  <c r="H18" i="98"/>
  <c r="F17" i="98"/>
  <c r="H17" i="98" s="1"/>
  <c r="F16" i="98"/>
  <c r="H16" i="98" s="1"/>
  <c r="H9" i="98"/>
  <c r="I13" i="98" s="1"/>
  <c r="H31" i="97"/>
  <c r="G31" i="97"/>
  <c r="I31" i="97" s="1"/>
  <c r="I30" i="97"/>
  <c r="G30" i="97"/>
  <c r="J27" i="97"/>
  <c r="H21" i="97"/>
  <c r="H20" i="97"/>
  <c r="H19" i="97"/>
  <c r="H18" i="97"/>
  <c r="H17" i="97"/>
  <c r="H16" i="97"/>
  <c r="I22" i="97" s="1"/>
  <c r="H9" i="97"/>
  <c r="I13" i="97" s="1"/>
  <c r="H31" i="96"/>
  <c r="G31" i="96"/>
  <c r="I31" i="96" s="1"/>
  <c r="G30" i="96"/>
  <c r="I30" i="96" s="1"/>
  <c r="J34" i="96" s="1"/>
  <c r="J27" i="96"/>
  <c r="H21" i="96"/>
  <c r="H20" i="96"/>
  <c r="H19" i="96"/>
  <c r="H18" i="96"/>
  <c r="H17" i="96"/>
  <c r="H16" i="96"/>
  <c r="H9" i="96"/>
  <c r="I13" i="96" s="1"/>
  <c r="H31" i="95"/>
  <c r="G31" i="95"/>
  <c r="I31" i="95" s="1"/>
  <c r="I30" i="95"/>
  <c r="G30" i="95"/>
  <c r="J27" i="95"/>
  <c r="H21" i="95"/>
  <c r="F20" i="95"/>
  <c r="H20" i="95" s="1"/>
  <c r="H19" i="95"/>
  <c r="F19" i="95"/>
  <c r="H18" i="95"/>
  <c r="F18" i="95"/>
  <c r="F17" i="95"/>
  <c r="H17" i="95" s="1"/>
  <c r="F16" i="95"/>
  <c r="H16" i="95" s="1"/>
  <c r="I22" i="95" s="1"/>
  <c r="H9" i="95"/>
  <c r="I13" i="95" s="1"/>
  <c r="H31" i="31"/>
  <c r="I31" i="31" s="1"/>
  <c r="G31" i="31"/>
  <c r="G30" i="31"/>
  <c r="I30" i="31" s="1"/>
  <c r="J27" i="31"/>
  <c r="H21" i="31"/>
  <c r="H20" i="31"/>
  <c r="H19" i="31"/>
  <c r="H18" i="31"/>
  <c r="H17" i="31"/>
  <c r="H16" i="31"/>
  <c r="F16" i="31"/>
  <c r="H9" i="31"/>
  <c r="I13" i="31" s="1"/>
  <c r="H31" i="30"/>
  <c r="G31" i="30"/>
  <c r="G30" i="30"/>
  <c r="I30" i="30" s="1"/>
  <c r="I25" i="30"/>
  <c r="J27" i="30" s="1"/>
  <c r="H21" i="30"/>
  <c r="H20" i="30"/>
  <c r="H19" i="30"/>
  <c r="H18" i="30"/>
  <c r="I22" i="30" s="1"/>
  <c r="H17" i="30"/>
  <c r="H16" i="30"/>
  <c r="H9" i="30"/>
  <c r="I13" i="30" s="1"/>
  <c r="H31" i="29"/>
  <c r="G31" i="29"/>
  <c r="I31" i="29" s="1"/>
  <c r="G30" i="29"/>
  <c r="I30" i="29" s="1"/>
  <c r="J27" i="29"/>
  <c r="H21" i="29"/>
  <c r="H18" i="29"/>
  <c r="F17" i="29"/>
  <c r="H17" i="29" s="1"/>
  <c r="G16" i="29"/>
  <c r="H16" i="29" s="1"/>
  <c r="F16" i="29"/>
  <c r="H11" i="29"/>
  <c r="H10" i="29"/>
  <c r="H9" i="29"/>
  <c r="H31" i="28"/>
  <c r="G31" i="28"/>
  <c r="I31" i="28" s="1"/>
  <c r="G30" i="28"/>
  <c r="I30" i="28" s="1"/>
  <c r="J27" i="28"/>
  <c r="H17" i="28"/>
  <c r="H16" i="28"/>
  <c r="I22" i="28" s="1"/>
  <c r="G11" i="28"/>
  <c r="H11" i="28" s="1"/>
  <c r="G10" i="28"/>
  <c r="H10" i="28" s="1"/>
  <c r="H9" i="28"/>
  <c r="H31" i="23"/>
  <c r="G31" i="23"/>
  <c r="G30" i="23"/>
  <c r="I30" i="23" s="1"/>
  <c r="J27" i="23"/>
  <c r="G17" i="23"/>
  <c r="F17" i="23"/>
  <c r="H16" i="23"/>
  <c r="H9" i="23"/>
  <c r="I13" i="23" s="1"/>
  <c r="I31" i="22"/>
  <c r="J34" i="22" s="1"/>
  <c r="H31" i="22"/>
  <c r="G31" i="22"/>
  <c r="I30" i="22"/>
  <c r="G30" i="22"/>
  <c r="J27" i="22"/>
  <c r="H17" i="22"/>
  <c r="H16" i="22"/>
  <c r="I22" i="22" s="1"/>
  <c r="G11" i="22"/>
  <c r="H11" i="22" s="1"/>
  <c r="G10" i="22"/>
  <c r="H10" i="22" s="1"/>
  <c r="H9" i="22"/>
  <c r="H31" i="21"/>
  <c r="G31" i="21"/>
  <c r="I31" i="21" s="1"/>
  <c r="I30" i="21"/>
  <c r="J34" i="21" s="1"/>
  <c r="G30" i="21"/>
  <c r="J27" i="21"/>
  <c r="H21" i="21"/>
  <c r="H20" i="21"/>
  <c r="H19" i="21"/>
  <c r="H18" i="21"/>
  <c r="H17" i="21"/>
  <c r="H16" i="21"/>
  <c r="G11" i="21"/>
  <c r="H11" i="21" s="1"/>
  <c r="G10" i="21"/>
  <c r="H10" i="21" s="1"/>
  <c r="H9" i="21"/>
  <c r="H31" i="20"/>
  <c r="G31" i="20"/>
  <c r="I31" i="20" s="1"/>
  <c r="G30" i="20"/>
  <c r="I30" i="20" s="1"/>
  <c r="J34" i="20" s="1"/>
  <c r="J27" i="20"/>
  <c r="H17" i="20"/>
  <c r="G16" i="20"/>
  <c r="H16" i="20" s="1"/>
  <c r="I22" i="20" s="1"/>
  <c r="F16" i="20"/>
  <c r="H9" i="20"/>
  <c r="I13" i="20" s="1"/>
  <c r="H31" i="19"/>
  <c r="G31" i="19"/>
  <c r="I31" i="19" s="1"/>
  <c r="I30" i="19"/>
  <c r="G30" i="19"/>
  <c r="J27" i="19"/>
  <c r="I22" i="19"/>
  <c r="H16" i="19"/>
  <c r="H9" i="19"/>
  <c r="I13" i="19" s="1"/>
  <c r="H31" i="18"/>
  <c r="G31" i="18"/>
  <c r="G30" i="18"/>
  <c r="I30" i="18" s="1"/>
  <c r="J27" i="18"/>
  <c r="I22" i="18"/>
  <c r="H16" i="18"/>
  <c r="H9" i="18"/>
  <c r="I13" i="18" s="1"/>
  <c r="H31" i="16"/>
  <c r="G31" i="16"/>
  <c r="G30" i="16"/>
  <c r="I30" i="16" s="1"/>
  <c r="J27" i="16"/>
  <c r="H16" i="16"/>
  <c r="H9" i="16"/>
  <c r="I13" i="16" s="1"/>
  <c r="H31" i="14"/>
  <c r="G31" i="14"/>
  <c r="I31" i="14" s="1"/>
  <c r="G30" i="14"/>
  <c r="I30" i="14" s="1"/>
  <c r="J27" i="14"/>
  <c r="H21" i="14"/>
  <c r="H20" i="14"/>
  <c r="H19" i="14"/>
  <c r="H18" i="14"/>
  <c r="H17" i="14"/>
  <c r="H16" i="14"/>
  <c r="H9" i="14"/>
  <c r="I13" i="14" s="1"/>
  <c r="H31" i="13"/>
  <c r="G31" i="13"/>
  <c r="G30" i="13"/>
  <c r="J27" i="13"/>
  <c r="H18" i="13"/>
  <c r="H17" i="13"/>
  <c r="H16" i="13"/>
  <c r="H10" i="13"/>
  <c r="H9" i="13"/>
  <c r="J34" i="12"/>
  <c r="J27" i="12"/>
  <c r="F16" i="12"/>
  <c r="H16" i="12" s="1"/>
  <c r="I22" i="12" s="1"/>
  <c r="I13" i="12"/>
  <c r="C16" i="12"/>
  <c r="J34" i="11"/>
  <c r="J27" i="11"/>
  <c r="I22" i="11"/>
  <c r="H16" i="11"/>
  <c r="C16" i="11"/>
  <c r="I13" i="11"/>
  <c r="J34" i="10"/>
  <c r="J27" i="10"/>
  <c r="I22" i="10"/>
  <c r="H21" i="10"/>
  <c r="H20" i="10"/>
  <c r="H19" i="10"/>
  <c r="H18" i="10"/>
  <c r="H17" i="10"/>
  <c r="H16" i="10"/>
  <c r="C16" i="10"/>
  <c r="I13" i="10"/>
  <c r="H31" i="9"/>
  <c r="G31" i="9"/>
  <c r="I31" i="9" s="1"/>
  <c r="G30" i="9"/>
  <c r="I30" i="9" s="1"/>
  <c r="J27" i="9"/>
  <c r="H21" i="9"/>
  <c r="H20" i="9"/>
  <c r="H19" i="9"/>
  <c r="H18" i="9"/>
  <c r="H17" i="9"/>
  <c r="H16" i="9"/>
  <c r="H9" i="9"/>
  <c r="I13" i="9" s="1"/>
  <c r="J36" i="10" l="1"/>
  <c r="I31" i="116"/>
  <c r="J36" i="12"/>
  <c r="I22" i="124"/>
  <c r="I31" i="124"/>
  <c r="I22" i="123"/>
  <c r="I22" i="122"/>
  <c r="I22" i="121"/>
  <c r="I22" i="120"/>
  <c r="I22" i="116"/>
  <c r="I22" i="115"/>
  <c r="I31" i="115"/>
  <c r="I31" i="114"/>
  <c r="J34" i="114" s="1"/>
  <c r="J36" i="114" s="1"/>
  <c r="I31" i="113"/>
  <c r="I22" i="107"/>
  <c r="I22" i="103"/>
  <c r="F18" i="102"/>
  <c r="H18" i="102" s="1"/>
  <c r="H20" i="101"/>
  <c r="J34" i="101"/>
  <c r="H16" i="101"/>
  <c r="H17" i="101"/>
  <c r="I22" i="98"/>
  <c r="I31" i="98"/>
  <c r="J34" i="97"/>
  <c r="I22" i="96"/>
  <c r="J34" i="95"/>
  <c r="I22" i="31"/>
  <c r="I31" i="30"/>
  <c r="J34" i="30" s="1"/>
  <c r="I13" i="29"/>
  <c r="J36" i="29" s="1"/>
  <c r="I22" i="29"/>
  <c r="I13" i="28"/>
  <c r="I22" i="21"/>
  <c r="I13" i="22"/>
  <c r="H17" i="23"/>
  <c r="I31" i="23"/>
  <c r="J34" i="19"/>
  <c r="I31" i="18"/>
  <c r="J34" i="18" s="1"/>
  <c r="I22" i="16"/>
  <c r="I31" i="16"/>
  <c r="I22" i="14"/>
  <c r="I31" i="13"/>
  <c r="J34" i="9"/>
  <c r="I22" i="13"/>
  <c r="I13" i="13"/>
  <c r="I22" i="9"/>
  <c r="J34" i="116"/>
  <c r="J36" i="116" s="1"/>
  <c r="J34" i="117"/>
  <c r="J36" i="117" s="1"/>
  <c r="J36" i="122"/>
  <c r="J34" i="124"/>
  <c r="J36" i="124" s="1"/>
  <c r="J34" i="119"/>
  <c r="J36" i="119" s="1"/>
  <c r="J34" i="121"/>
  <c r="J36" i="121" s="1"/>
  <c r="J34" i="118"/>
  <c r="J36" i="118" s="1"/>
  <c r="J34" i="120"/>
  <c r="J34" i="123"/>
  <c r="J36" i="123" s="1"/>
  <c r="J34" i="102"/>
  <c r="I22" i="102"/>
  <c r="J36" i="102" s="1"/>
  <c r="J36" i="111"/>
  <c r="J34" i="115"/>
  <c r="J36" i="115" s="1"/>
  <c r="J34" i="103"/>
  <c r="J36" i="103" s="1"/>
  <c r="J34" i="105"/>
  <c r="J36" i="105" s="1"/>
  <c r="J34" i="106"/>
  <c r="J34" i="107"/>
  <c r="J36" i="107" s="1"/>
  <c r="J34" i="108"/>
  <c r="J36" i="108" s="1"/>
  <c r="J34" i="109"/>
  <c r="J34" i="110"/>
  <c r="J36" i="110" s="1"/>
  <c r="J34" i="111"/>
  <c r="J34" i="112"/>
  <c r="J36" i="112" s="1"/>
  <c r="J34" i="113"/>
  <c r="J36" i="113" s="1"/>
  <c r="J34" i="104"/>
  <c r="J36" i="104" s="1"/>
  <c r="J36" i="106"/>
  <c r="J36" i="96"/>
  <c r="J36" i="97"/>
  <c r="J34" i="98"/>
  <c r="J36" i="98" s="1"/>
  <c r="I22" i="99"/>
  <c r="J36" i="95"/>
  <c r="I30" i="100"/>
  <c r="J36" i="31"/>
  <c r="J36" i="30"/>
  <c r="J34" i="31"/>
  <c r="J36" i="28"/>
  <c r="J34" i="29"/>
  <c r="J34" i="28"/>
  <c r="J36" i="22"/>
  <c r="J36" i="20"/>
  <c r="I13" i="21"/>
  <c r="I22" i="23"/>
  <c r="J34" i="23"/>
  <c r="J34" i="14"/>
  <c r="J36" i="14" s="1"/>
  <c r="J36" i="18"/>
  <c r="J36" i="19"/>
  <c r="J36" i="11"/>
  <c r="J34" i="16"/>
  <c r="I30" i="13"/>
  <c r="J36" i="16" l="1"/>
  <c r="I22" i="101"/>
  <c r="J36" i="101" s="1"/>
  <c r="J36" i="9"/>
  <c r="J36" i="120"/>
  <c r="J36" i="109"/>
  <c r="J34" i="100"/>
  <c r="J36" i="100" s="1"/>
  <c r="J36" i="99"/>
  <c r="J36" i="23"/>
  <c r="J36" i="21"/>
  <c r="J34" i="13"/>
  <c r="J36" i="13" s="1"/>
  <c r="I32" i="8" l="1"/>
  <c r="H32" i="8"/>
  <c r="G30" i="8"/>
  <c r="H168" i="8"/>
  <c r="I62" i="8" l="1"/>
  <c r="I51" i="8"/>
  <c r="I61" i="8"/>
  <c r="I194" i="8"/>
  <c r="I185" i="8"/>
  <c r="I184" i="8"/>
  <c r="I57" i="8"/>
  <c r="I56" i="8"/>
  <c r="I50" i="8"/>
  <c r="I47" i="8"/>
  <c r="I45" i="8"/>
  <c r="I122" i="8"/>
  <c r="I183" i="8"/>
  <c r="I69" i="8"/>
  <c r="I188" i="8"/>
  <c r="I80" i="8"/>
  <c r="I99" i="8"/>
  <c r="I49" i="8" l="1"/>
  <c r="I165" i="8" l="1"/>
  <c r="I28" i="8"/>
  <c r="I154" i="8"/>
  <c r="I153" i="8"/>
  <c r="I152" i="8"/>
  <c r="I151" i="8"/>
  <c r="I150" i="8"/>
  <c r="I149" i="8"/>
  <c r="I148" i="8"/>
  <c r="I147" i="8"/>
  <c r="I146" i="8"/>
  <c r="I180" i="8"/>
  <c r="I202" i="8"/>
  <c r="I201" i="8" s="1"/>
  <c r="I29" i="8"/>
  <c r="O13" i="5"/>
  <c r="I200" i="8"/>
  <c r="I199" i="8"/>
  <c r="I198" i="8"/>
  <c r="I197" i="8"/>
  <c r="I196" i="8"/>
  <c r="I193" i="8"/>
  <c r="I192" i="8" s="1"/>
  <c r="I191" i="8"/>
  <c r="I190" i="8"/>
  <c r="I189" i="8"/>
  <c r="I187" i="8"/>
  <c r="I182" i="8"/>
  <c r="I181" i="8"/>
  <c r="I179" i="8"/>
  <c r="I177" i="8"/>
  <c r="I174" i="8"/>
  <c r="I173" i="8"/>
  <c r="I172" i="8"/>
  <c r="I171" i="8"/>
  <c r="I170" i="8"/>
  <c r="I169" i="8"/>
  <c r="I168" i="8"/>
  <c r="I167" i="8"/>
  <c r="I166" i="8"/>
  <c r="I164" i="8"/>
  <c r="I163" i="8"/>
  <c r="I162" i="8"/>
  <c r="I161" i="8"/>
  <c r="I160" i="8"/>
  <c r="I159" i="8"/>
  <c r="I158" i="8"/>
  <c r="I157" i="8"/>
  <c r="I15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0" i="8"/>
  <c r="I119" i="8"/>
  <c r="I117" i="8"/>
  <c r="I115" i="8"/>
  <c r="I113" i="8"/>
  <c r="I112" i="8"/>
  <c r="I110" i="8"/>
  <c r="I108" i="8"/>
  <c r="I106" i="8"/>
  <c r="I105" i="8"/>
  <c r="I104" i="8"/>
  <c r="I103" i="8"/>
  <c r="I102" i="8"/>
  <c r="I101" i="8"/>
  <c r="I100" i="8"/>
  <c r="I98" i="8"/>
  <c r="I97" i="8"/>
  <c r="I96" i="8"/>
  <c r="I95" i="8"/>
  <c r="I94" i="8"/>
  <c r="I93" i="8"/>
  <c r="I91" i="8"/>
  <c r="I90" i="8"/>
  <c r="I89" i="8"/>
  <c r="I88" i="8"/>
  <c r="I87" i="8"/>
  <c r="I86" i="8"/>
  <c r="I85" i="8"/>
  <c r="I84" i="8"/>
  <c r="I83" i="8"/>
  <c r="I82" i="8"/>
  <c r="I81" i="8"/>
  <c r="I79" i="8"/>
  <c r="I78" i="8"/>
  <c r="I72" i="8"/>
  <c r="I71" i="8"/>
  <c r="I70" i="8"/>
  <c r="I67" i="8"/>
  <c r="I64" i="8"/>
  <c r="I55" i="8"/>
  <c r="I54" i="8"/>
  <c r="I52" i="8"/>
  <c r="I48" i="8"/>
  <c r="I46" i="8"/>
  <c r="I44" i="8"/>
  <c r="I42" i="8"/>
  <c r="I41" i="8"/>
  <c r="I40" i="8"/>
  <c r="I39" i="8"/>
  <c r="I38" i="8"/>
  <c r="I37" i="8"/>
  <c r="I36" i="8"/>
  <c r="I35" i="8"/>
  <c r="I34" i="8"/>
  <c r="I30" i="8"/>
  <c r="I27" i="8"/>
  <c r="I26" i="8"/>
  <c r="I25" i="8"/>
  <c r="I24" i="8"/>
  <c r="I21" i="8"/>
  <c r="I20" i="8"/>
  <c r="I19" i="8"/>
  <c r="I18" i="8"/>
  <c r="I17" i="8"/>
  <c r="I16" i="8"/>
  <c r="I15" i="8"/>
  <c r="I14" i="8"/>
  <c r="I13" i="8"/>
  <c r="I12" i="8"/>
  <c r="I11" i="8"/>
  <c r="I220" i="4"/>
  <c r="M60" i="4"/>
  <c r="N60" i="4"/>
  <c r="Q32" i="4"/>
  <c r="P32" i="4"/>
  <c r="O32" i="4"/>
  <c r="N32" i="4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23" i="5"/>
  <c r="L12" i="5"/>
  <c r="L13" i="5"/>
  <c r="L14" i="5"/>
  <c r="L15" i="5"/>
  <c r="L16" i="5"/>
  <c r="L17" i="5"/>
  <c r="L18" i="5"/>
  <c r="L19" i="5"/>
  <c r="L20" i="5"/>
  <c r="L21" i="5"/>
  <c r="L11" i="5"/>
  <c r="G211" i="5"/>
  <c r="I211" i="5" s="1"/>
  <c r="I210" i="5" s="1"/>
  <c r="I209" i="5"/>
  <c r="I208" i="5" s="1"/>
  <c r="I207" i="5"/>
  <c r="I206" i="5"/>
  <c r="I205" i="5"/>
  <c r="I204" i="5"/>
  <c r="I203" i="5"/>
  <c r="I202" i="5"/>
  <c r="G201" i="5"/>
  <c r="I201" i="5" s="1"/>
  <c r="I200" i="5" s="1"/>
  <c r="G199" i="5"/>
  <c r="I199" i="5" s="1"/>
  <c r="I198" i="5"/>
  <c r="I197" i="5"/>
  <c r="I196" i="5"/>
  <c r="G195" i="5"/>
  <c r="I195" i="5" s="1"/>
  <c r="I194" i="5" s="1"/>
  <c r="I193" i="5"/>
  <c r="I192" i="5"/>
  <c r="I191" i="5"/>
  <c r="I190" i="5"/>
  <c r="G189" i="5"/>
  <c r="I189" i="5" s="1"/>
  <c r="G188" i="5"/>
  <c r="I188" i="5" s="1"/>
  <c r="G187" i="5"/>
  <c r="I187" i="5" s="1"/>
  <c r="I186" i="5"/>
  <c r="I185" i="5"/>
  <c r="G184" i="5"/>
  <c r="I184" i="5" s="1"/>
  <c r="I183" i="5"/>
  <c r="I182" i="5"/>
  <c r="I181" i="5"/>
  <c r="I180" i="5"/>
  <c r="G179" i="5"/>
  <c r="I179" i="5" s="1"/>
  <c r="G178" i="5"/>
  <c r="I178" i="5" s="1"/>
  <c r="I177" i="5"/>
  <c r="G174" i="5"/>
  <c r="G175" i="5" s="1"/>
  <c r="I175" i="5" s="1"/>
  <c r="G173" i="5"/>
  <c r="G35" i="5" s="1"/>
  <c r="I35" i="5" s="1"/>
  <c r="I172" i="5"/>
  <c r="G172" i="5"/>
  <c r="G171" i="5"/>
  <c r="I171" i="5" s="1"/>
  <c r="G170" i="5"/>
  <c r="I170" i="5" s="1"/>
  <c r="G169" i="5"/>
  <c r="I169" i="5" s="1"/>
  <c r="G168" i="5"/>
  <c r="I168" i="5" s="1"/>
  <c r="G167" i="5"/>
  <c r="I167" i="5" s="1"/>
  <c r="G166" i="5"/>
  <c r="I166" i="5" s="1"/>
  <c r="G165" i="5"/>
  <c r="I165" i="5" s="1"/>
  <c r="G163" i="5"/>
  <c r="I163" i="5" s="1"/>
  <c r="G160" i="5"/>
  <c r="I160" i="5" s="1"/>
  <c r="I158" i="5"/>
  <c r="I157" i="5"/>
  <c r="I156" i="5"/>
  <c r="I155" i="5"/>
  <c r="I154" i="5"/>
  <c r="I153" i="5"/>
  <c r="G152" i="5"/>
  <c r="I152" i="5" s="1"/>
  <c r="G151" i="5"/>
  <c r="I151" i="5" s="1"/>
  <c r="I150" i="5"/>
  <c r="I149" i="5"/>
  <c r="I148" i="5"/>
  <c r="I147" i="5"/>
  <c r="I136" i="5" s="1"/>
  <c r="I146" i="5"/>
  <c r="I145" i="5"/>
  <c r="I144" i="5"/>
  <c r="I143" i="5"/>
  <c r="I142" i="5"/>
  <c r="I141" i="5"/>
  <c r="I140" i="5"/>
  <c r="I139" i="5"/>
  <c r="I138" i="5"/>
  <c r="I137" i="5"/>
  <c r="I135" i="5"/>
  <c r="I134" i="5"/>
  <c r="I132" i="5"/>
  <c r="I130" i="5"/>
  <c r="I128" i="5"/>
  <c r="I127" i="5"/>
  <c r="I125" i="5"/>
  <c r="I123" i="5"/>
  <c r="I121" i="5"/>
  <c r="I120" i="5"/>
  <c r="I119" i="5"/>
  <c r="I118" i="5"/>
  <c r="I117" i="5"/>
  <c r="I116" i="5"/>
  <c r="I115" i="5"/>
  <c r="I114" i="5"/>
  <c r="I113" i="5"/>
  <c r="I112" i="5"/>
  <c r="I111" i="5"/>
  <c r="I110" i="5"/>
  <c r="I109" i="5"/>
  <c r="I107" i="5"/>
  <c r="I106" i="5"/>
  <c r="I105" i="5"/>
  <c r="I104" i="5"/>
  <c r="I103" i="5"/>
  <c r="I102" i="5"/>
  <c r="I101" i="5"/>
  <c r="I81" i="5" s="1"/>
  <c r="I100" i="5"/>
  <c r="I99" i="5"/>
  <c r="I98" i="5"/>
  <c r="I97" i="5"/>
  <c r="I96" i="5"/>
  <c r="I95" i="5"/>
  <c r="I94" i="5"/>
  <c r="I92" i="5"/>
  <c r="I91" i="5"/>
  <c r="I90" i="5"/>
  <c r="I89" i="5"/>
  <c r="I88" i="5"/>
  <c r="I87" i="5"/>
  <c r="I86" i="5"/>
  <c r="I85" i="5"/>
  <c r="I84" i="5"/>
  <c r="I83" i="5"/>
  <c r="G80" i="5"/>
  <c r="I80" i="5" s="1"/>
  <c r="I79" i="5"/>
  <c r="G79" i="5"/>
  <c r="G76" i="5"/>
  <c r="I76" i="5" s="1"/>
  <c r="H75" i="5"/>
  <c r="I75" i="5" s="1"/>
  <c r="G75" i="5"/>
  <c r="H74" i="5"/>
  <c r="I74" i="5" s="1"/>
  <c r="G74" i="5"/>
  <c r="H73" i="5"/>
  <c r="I73" i="5" s="1"/>
  <c r="I72" i="5" s="1"/>
  <c r="G73" i="5"/>
  <c r="G161" i="5" s="1"/>
  <c r="H71" i="5"/>
  <c r="I71" i="5" s="1"/>
  <c r="G71" i="5"/>
  <c r="G78" i="5" s="1"/>
  <c r="I78" i="5" s="1"/>
  <c r="I70" i="5"/>
  <c r="H70" i="5"/>
  <c r="G70" i="5"/>
  <c r="G68" i="5"/>
  <c r="I68" i="5" s="1"/>
  <c r="G67" i="5"/>
  <c r="G69" i="5" s="1"/>
  <c r="I69" i="5" s="1"/>
  <c r="H66" i="5"/>
  <c r="I66" i="5" s="1"/>
  <c r="I65" i="5"/>
  <c r="G63" i="5"/>
  <c r="I63" i="5" s="1"/>
  <c r="G62" i="5"/>
  <c r="I62" i="5" s="1"/>
  <c r="G58" i="5"/>
  <c r="G59" i="5" s="1"/>
  <c r="I59" i="5" s="1"/>
  <c r="G57" i="5"/>
  <c r="I57" i="5" s="1"/>
  <c r="G55" i="5"/>
  <c r="G56" i="5" s="1"/>
  <c r="I56" i="5" s="1"/>
  <c r="G54" i="5"/>
  <c r="I54" i="5" s="1"/>
  <c r="G52" i="5"/>
  <c r="I52" i="5" s="1"/>
  <c r="G51" i="5"/>
  <c r="G53" i="5" s="1"/>
  <c r="I53" i="5" s="1"/>
  <c r="I50" i="5"/>
  <c r="G50" i="5"/>
  <c r="G48" i="5"/>
  <c r="G49" i="5" s="1"/>
  <c r="I49" i="5" s="1"/>
  <c r="G47" i="5"/>
  <c r="I47" i="5" s="1"/>
  <c r="G45" i="5"/>
  <c r="I45" i="5" s="1"/>
  <c r="G44" i="5"/>
  <c r="I44" i="5" s="1"/>
  <c r="G43" i="5"/>
  <c r="G46" i="5" s="1"/>
  <c r="I46" i="5" s="1"/>
  <c r="G42" i="5"/>
  <c r="I42" i="5" s="1"/>
  <c r="G41" i="5"/>
  <c r="I41" i="5" s="1"/>
  <c r="I40" i="5"/>
  <c r="G40" i="5"/>
  <c r="G39" i="5"/>
  <c r="I39" i="5" s="1"/>
  <c r="G38" i="5"/>
  <c r="I38" i="5" s="1"/>
  <c r="I36" i="5"/>
  <c r="I34" i="5"/>
  <c r="G33" i="5"/>
  <c r="I33" i="5" s="1"/>
  <c r="G32" i="5"/>
  <c r="I32" i="5" s="1"/>
  <c r="G31" i="5"/>
  <c r="I31" i="5" s="1"/>
  <c r="G30" i="5"/>
  <c r="I30" i="5" s="1"/>
  <c r="G29" i="5"/>
  <c r="I29" i="5" s="1"/>
  <c r="I28" i="5"/>
  <c r="G28" i="5"/>
  <c r="G27" i="5"/>
  <c r="I27" i="5" s="1"/>
  <c r="G26" i="5"/>
  <c r="I26" i="5" s="1"/>
  <c r="G25" i="5"/>
  <c r="I25" i="5" s="1"/>
  <c r="G24" i="5"/>
  <c r="I24" i="5" s="1"/>
  <c r="G23" i="5"/>
  <c r="G60" i="5" s="1"/>
  <c r="I60" i="5" s="1"/>
  <c r="I21" i="5"/>
  <c r="I20" i="5"/>
  <c r="G18" i="5"/>
  <c r="G19" i="5" s="1"/>
  <c r="I19" i="5" s="1"/>
  <c r="I17" i="5"/>
  <c r="G17" i="5"/>
  <c r="G16" i="5"/>
  <c r="I16" i="5" s="1"/>
  <c r="I15" i="5"/>
  <c r="I14" i="5"/>
  <c r="I13" i="5"/>
  <c r="I12" i="5"/>
  <c r="I11" i="5"/>
  <c r="I186" i="8" l="1"/>
  <c r="I10" i="8"/>
  <c r="I33" i="8"/>
  <c r="I195" i="8"/>
  <c r="I68" i="8"/>
  <c r="I123" i="8"/>
  <c r="I59" i="8"/>
  <c r="I60" i="8"/>
  <c r="I58" i="8"/>
  <c r="I31" i="8"/>
  <c r="I63" i="8"/>
  <c r="I23" i="8"/>
  <c r="I22" i="8" s="1"/>
  <c r="I43" i="8"/>
  <c r="I176" i="8"/>
  <c r="I77" i="5"/>
  <c r="G162" i="5"/>
  <c r="I162" i="5" s="1"/>
  <c r="I161" i="5"/>
  <c r="I159" i="5" s="1"/>
  <c r="I43" i="5"/>
  <c r="I37" i="5" s="1"/>
  <c r="G64" i="5"/>
  <c r="I64" i="5" s="1"/>
  <c r="I61" i="5" s="1"/>
  <c r="G176" i="5"/>
  <c r="I176" i="5" s="1"/>
  <c r="I23" i="5"/>
  <c r="I22" i="5" s="1"/>
  <c r="I173" i="5"/>
  <c r="I18" i="5"/>
  <c r="I10" i="5" s="1"/>
  <c r="G164" i="5"/>
  <c r="I164" i="5" s="1"/>
  <c r="I174" i="5"/>
  <c r="I55" i="5"/>
  <c r="I67" i="5"/>
  <c r="I48" i="5"/>
  <c r="I58" i="5"/>
  <c r="I51" i="5"/>
  <c r="I53" i="8" l="1"/>
  <c r="I73" i="8"/>
  <c r="I178" i="8"/>
  <c r="I175" i="8"/>
  <c r="I212" i="5"/>
  <c r="I155" i="8" l="1"/>
  <c r="I74" i="8"/>
  <c r="I215" i="5"/>
  <c r="I214" i="5"/>
  <c r="I216" i="5"/>
  <c r="I217" i="5" s="1"/>
  <c r="I75" i="8" l="1"/>
  <c r="I76" i="8"/>
  <c r="K18" i="4"/>
  <c r="L18" i="4" s="1"/>
  <c r="K38" i="4"/>
  <c r="L38" i="4" s="1"/>
  <c r="K58" i="4"/>
  <c r="L58" i="4" s="1"/>
  <c r="K78" i="4"/>
  <c r="L78" i="4" s="1"/>
  <c r="K98" i="4"/>
  <c r="L98" i="4" s="1"/>
  <c r="K118" i="4"/>
  <c r="L118" i="4" s="1"/>
  <c r="K138" i="4"/>
  <c r="L138" i="4" s="1"/>
  <c r="K158" i="4"/>
  <c r="L158" i="4" s="1"/>
  <c r="K178" i="4"/>
  <c r="L178" i="4" s="1"/>
  <c r="K198" i="4"/>
  <c r="L198" i="4" s="1"/>
  <c r="K159" i="4"/>
  <c r="L159" i="4" s="1"/>
  <c r="K179" i="4"/>
  <c r="L179" i="4" s="1"/>
  <c r="K199" i="4"/>
  <c r="L199" i="4" s="1"/>
  <c r="K103" i="4"/>
  <c r="L103" i="4" s="1"/>
  <c r="K44" i="4"/>
  <c r="L44" i="4" s="1"/>
  <c r="K64" i="4"/>
  <c r="L64" i="4" s="1"/>
  <c r="K104" i="4"/>
  <c r="L104" i="4" s="1"/>
  <c r="K124" i="4"/>
  <c r="L124" i="4" s="1"/>
  <c r="K144" i="4"/>
  <c r="L144" i="4" s="1"/>
  <c r="K204" i="4"/>
  <c r="L204" i="4" s="1"/>
  <c r="K45" i="4"/>
  <c r="L45" i="4" s="1"/>
  <c r="K105" i="4"/>
  <c r="L105" i="4" s="1"/>
  <c r="K185" i="4"/>
  <c r="L185" i="4" s="1"/>
  <c r="K66" i="4"/>
  <c r="L66" i="4" s="1"/>
  <c r="K126" i="4"/>
  <c r="L126" i="4" s="1"/>
  <c r="K186" i="4"/>
  <c r="L186" i="4" s="1"/>
  <c r="K127" i="4"/>
  <c r="L127" i="4" s="1"/>
  <c r="K28" i="4"/>
  <c r="L28" i="4" s="1"/>
  <c r="K68" i="4"/>
  <c r="L68" i="4" s="1"/>
  <c r="K128" i="4"/>
  <c r="L128" i="4" s="1"/>
  <c r="K188" i="4"/>
  <c r="L188" i="4" s="1"/>
  <c r="K19" i="4"/>
  <c r="L19" i="4" s="1"/>
  <c r="K39" i="4"/>
  <c r="L39" i="4" s="1"/>
  <c r="K59" i="4"/>
  <c r="L59" i="4" s="1"/>
  <c r="K79" i="4"/>
  <c r="L79" i="4" s="1"/>
  <c r="K99" i="4"/>
  <c r="L99" i="4" s="1"/>
  <c r="K119" i="4"/>
  <c r="L119" i="4" s="1"/>
  <c r="K139" i="4"/>
  <c r="L139" i="4" s="1"/>
  <c r="K88" i="4"/>
  <c r="L88" i="4" s="1"/>
  <c r="K20" i="4"/>
  <c r="L20" i="4" s="1"/>
  <c r="K40" i="4"/>
  <c r="L40" i="4" s="1"/>
  <c r="K60" i="4"/>
  <c r="L60" i="4" s="1"/>
  <c r="K80" i="4"/>
  <c r="L80" i="4" s="1"/>
  <c r="K100" i="4"/>
  <c r="L100" i="4" s="1"/>
  <c r="K120" i="4"/>
  <c r="L120" i="4" s="1"/>
  <c r="K140" i="4"/>
  <c r="L140" i="4" s="1"/>
  <c r="K160" i="4"/>
  <c r="L160" i="4" s="1"/>
  <c r="K180" i="4"/>
  <c r="L180" i="4" s="1"/>
  <c r="K200" i="4"/>
  <c r="L200" i="4" s="1"/>
  <c r="K42" i="4"/>
  <c r="L42" i="4" s="1"/>
  <c r="K142" i="4"/>
  <c r="L142" i="4" s="1"/>
  <c r="K202" i="4"/>
  <c r="L202" i="4" s="1"/>
  <c r="K63" i="4"/>
  <c r="L63" i="4" s="1"/>
  <c r="K143" i="4"/>
  <c r="L143" i="4" s="1"/>
  <c r="K203" i="4"/>
  <c r="L203" i="4" s="1"/>
  <c r="K24" i="4"/>
  <c r="L24" i="4" s="1"/>
  <c r="K84" i="4"/>
  <c r="L84" i="4" s="1"/>
  <c r="K164" i="4"/>
  <c r="L164" i="4" s="1"/>
  <c r="K65" i="4"/>
  <c r="L65" i="4" s="1"/>
  <c r="K165" i="4"/>
  <c r="L165" i="4" s="1"/>
  <c r="K26" i="4"/>
  <c r="L26" i="4" s="1"/>
  <c r="K86" i="4"/>
  <c r="L86" i="4" s="1"/>
  <c r="K146" i="4"/>
  <c r="L146" i="4" s="1"/>
  <c r="K148" i="4"/>
  <c r="L148" i="4" s="1"/>
  <c r="K21" i="4"/>
  <c r="L21" i="4" s="1"/>
  <c r="K41" i="4"/>
  <c r="L41" i="4" s="1"/>
  <c r="K61" i="4"/>
  <c r="L61" i="4" s="1"/>
  <c r="K81" i="4"/>
  <c r="L81" i="4" s="1"/>
  <c r="K101" i="4"/>
  <c r="L101" i="4" s="1"/>
  <c r="K121" i="4"/>
  <c r="L121" i="4" s="1"/>
  <c r="K141" i="4"/>
  <c r="L141" i="4" s="1"/>
  <c r="K161" i="4"/>
  <c r="L161" i="4" s="1"/>
  <c r="K181" i="4"/>
  <c r="L181" i="4" s="1"/>
  <c r="K201" i="4"/>
  <c r="L201" i="4" s="1"/>
  <c r="K22" i="4"/>
  <c r="L22" i="4" s="1"/>
  <c r="K62" i="4"/>
  <c r="L62" i="4" s="1"/>
  <c r="K82" i="4"/>
  <c r="L82" i="4" s="1"/>
  <c r="K102" i="4"/>
  <c r="L102" i="4" s="1"/>
  <c r="K122" i="4"/>
  <c r="L122" i="4" s="1"/>
  <c r="K162" i="4"/>
  <c r="L162" i="4" s="1"/>
  <c r="K182" i="4"/>
  <c r="L182" i="4" s="1"/>
  <c r="K23" i="4"/>
  <c r="L23" i="4" s="1"/>
  <c r="K43" i="4"/>
  <c r="L43" i="4" s="1"/>
  <c r="K83" i="4"/>
  <c r="L83" i="4" s="1"/>
  <c r="K123" i="4"/>
  <c r="L123" i="4" s="1"/>
  <c r="K163" i="4"/>
  <c r="L163" i="4" s="1"/>
  <c r="K183" i="4"/>
  <c r="L183" i="4" s="1"/>
  <c r="K184" i="4"/>
  <c r="L184" i="4" s="1"/>
  <c r="K25" i="4"/>
  <c r="L25" i="4" s="1"/>
  <c r="K85" i="4"/>
  <c r="L85" i="4" s="1"/>
  <c r="K125" i="4"/>
  <c r="L125" i="4" s="1"/>
  <c r="K145" i="4"/>
  <c r="L145" i="4" s="1"/>
  <c r="K11" i="4"/>
  <c r="L11" i="4" s="1"/>
  <c r="K46" i="4"/>
  <c r="L46" i="4" s="1"/>
  <c r="K106" i="4"/>
  <c r="L106" i="4" s="1"/>
  <c r="K166" i="4"/>
  <c r="L166" i="4" s="1"/>
  <c r="K27" i="4"/>
  <c r="L27" i="4" s="1"/>
  <c r="K47" i="4"/>
  <c r="L47" i="4" s="1"/>
  <c r="K67" i="4"/>
  <c r="L67" i="4" s="1"/>
  <c r="K87" i="4"/>
  <c r="L87" i="4" s="1"/>
  <c r="K107" i="4"/>
  <c r="L107" i="4" s="1"/>
  <c r="K147" i="4"/>
  <c r="L147" i="4" s="1"/>
  <c r="K167" i="4"/>
  <c r="L167" i="4" s="1"/>
  <c r="K187" i="4"/>
  <c r="L187" i="4" s="1"/>
  <c r="K48" i="4"/>
  <c r="L48" i="4" s="1"/>
  <c r="K108" i="4"/>
  <c r="L108" i="4" s="1"/>
  <c r="K51" i="4"/>
  <c r="L51" i="4" s="1"/>
  <c r="K93" i="4"/>
  <c r="L93" i="4" s="1"/>
  <c r="K135" i="4"/>
  <c r="L135" i="4" s="1"/>
  <c r="K176" i="4"/>
  <c r="L176" i="4" s="1"/>
  <c r="K52" i="4"/>
  <c r="L52" i="4" s="1"/>
  <c r="K94" i="4"/>
  <c r="L94" i="4" s="1"/>
  <c r="K136" i="4"/>
  <c r="L136" i="4" s="1"/>
  <c r="K177" i="4"/>
  <c r="L177" i="4" s="1"/>
  <c r="K53" i="4"/>
  <c r="L53" i="4" s="1"/>
  <c r="K95" i="4"/>
  <c r="L95" i="4" s="1"/>
  <c r="K137" i="4"/>
  <c r="L137" i="4" s="1"/>
  <c r="K189" i="4"/>
  <c r="L189" i="4" s="1"/>
  <c r="K12" i="4"/>
  <c r="L12" i="4" s="1"/>
  <c r="K54" i="4"/>
  <c r="L54" i="4" s="1"/>
  <c r="K96" i="4"/>
  <c r="L96" i="4" s="1"/>
  <c r="K149" i="4"/>
  <c r="L149" i="4" s="1"/>
  <c r="K190" i="4"/>
  <c r="L190" i="4" s="1"/>
  <c r="K13" i="4"/>
  <c r="L13" i="4" s="1"/>
  <c r="K55" i="4"/>
  <c r="L55" i="4" s="1"/>
  <c r="K97" i="4"/>
  <c r="L97" i="4" s="1"/>
  <c r="K150" i="4"/>
  <c r="L150" i="4" s="1"/>
  <c r="K191" i="4"/>
  <c r="L191" i="4" s="1"/>
  <c r="K14" i="4"/>
  <c r="L14" i="4" s="1"/>
  <c r="K109" i="4"/>
  <c r="L109" i="4" s="1"/>
  <c r="K151" i="4"/>
  <c r="L151" i="4" s="1"/>
  <c r="K192" i="4"/>
  <c r="L192" i="4" s="1"/>
  <c r="K15" i="4"/>
  <c r="L15" i="4" s="1"/>
  <c r="K57" i="4"/>
  <c r="L57" i="4" s="1"/>
  <c r="K110" i="4"/>
  <c r="L110" i="4" s="1"/>
  <c r="K152" i="4"/>
  <c r="L152" i="4" s="1"/>
  <c r="K193" i="4"/>
  <c r="L193" i="4" s="1"/>
  <c r="K16" i="4"/>
  <c r="L16" i="4" s="1"/>
  <c r="K69" i="4"/>
  <c r="L69" i="4" s="1"/>
  <c r="K111" i="4"/>
  <c r="L111" i="4" s="1"/>
  <c r="K153" i="4"/>
  <c r="L153" i="4" s="1"/>
  <c r="K194" i="4"/>
  <c r="L194" i="4" s="1"/>
  <c r="K35" i="4"/>
  <c r="L35" i="4" s="1"/>
  <c r="K171" i="4"/>
  <c r="L171" i="4" s="1"/>
  <c r="K131" i="4"/>
  <c r="L131" i="4" s="1"/>
  <c r="K90" i="4"/>
  <c r="L90" i="4" s="1"/>
  <c r="K91" i="4"/>
  <c r="L91" i="4" s="1"/>
  <c r="K56" i="4"/>
  <c r="L56" i="4" s="1"/>
  <c r="K34" i="4"/>
  <c r="L34" i="4" s="1"/>
  <c r="K130" i="4"/>
  <c r="L130" i="4" s="1"/>
  <c r="K132" i="4"/>
  <c r="L132" i="4" s="1"/>
  <c r="K49" i="4"/>
  <c r="L49" i="4" s="1"/>
  <c r="K175" i="4"/>
  <c r="L175" i="4" s="1"/>
  <c r="K36" i="4"/>
  <c r="L36" i="4" s="1"/>
  <c r="K92" i="4"/>
  <c r="L92" i="4" s="1"/>
  <c r="K133" i="4"/>
  <c r="L133" i="4" s="1"/>
  <c r="K50" i="4"/>
  <c r="L50" i="4" s="1"/>
  <c r="K17" i="4"/>
  <c r="L17" i="4" s="1"/>
  <c r="K70" i="4"/>
  <c r="L70" i="4" s="1"/>
  <c r="K112" i="4"/>
  <c r="L112" i="4" s="1"/>
  <c r="K154" i="4"/>
  <c r="L154" i="4" s="1"/>
  <c r="K195" i="4"/>
  <c r="L195" i="4" s="1"/>
  <c r="K29" i="4"/>
  <c r="L29" i="4" s="1"/>
  <c r="K71" i="4"/>
  <c r="L71" i="4" s="1"/>
  <c r="K113" i="4"/>
  <c r="L113" i="4" s="1"/>
  <c r="K155" i="4"/>
  <c r="L155" i="4" s="1"/>
  <c r="K196" i="4"/>
  <c r="L196" i="4" s="1"/>
  <c r="K30" i="4"/>
  <c r="L30" i="4" s="1"/>
  <c r="K72" i="4"/>
  <c r="L72" i="4" s="1"/>
  <c r="K114" i="4"/>
  <c r="L114" i="4" s="1"/>
  <c r="K156" i="4"/>
  <c r="L156" i="4" s="1"/>
  <c r="K197" i="4"/>
  <c r="L197" i="4" s="1"/>
  <c r="K31" i="4"/>
  <c r="L31" i="4" s="1"/>
  <c r="K73" i="4"/>
  <c r="L73" i="4" s="1"/>
  <c r="K115" i="4"/>
  <c r="L115" i="4" s="1"/>
  <c r="K157" i="4"/>
  <c r="L157" i="4" s="1"/>
  <c r="K32" i="4"/>
  <c r="L32" i="4" s="1"/>
  <c r="K74" i="4"/>
  <c r="L74" i="4" s="1"/>
  <c r="K116" i="4"/>
  <c r="L116" i="4" s="1"/>
  <c r="K168" i="4"/>
  <c r="L168" i="4" s="1"/>
  <c r="K33" i="4"/>
  <c r="L33" i="4" s="1"/>
  <c r="K75" i="4"/>
  <c r="L75" i="4" s="1"/>
  <c r="K117" i="4"/>
  <c r="L117" i="4" s="1"/>
  <c r="K169" i="4"/>
  <c r="L169" i="4" s="1"/>
  <c r="K76" i="4"/>
  <c r="L76" i="4" s="1"/>
  <c r="K129" i="4"/>
  <c r="L129" i="4" s="1"/>
  <c r="K170" i="4"/>
  <c r="L170" i="4" s="1"/>
  <c r="K77" i="4"/>
  <c r="L77" i="4" s="1"/>
  <c r="K89" i="4"/>
  <c r="L89" i="4" s="1"/>
  <c r="K172" i="4"/>
  <c r="L172" i="4" s="1"/>
  <c r="K37" i="4"/>
  <c r="L37" i="4" s="1"/>
  <c r="K173" i="4"/>
  <c r="L173" i="4" s="1"/>
  <c r="K174" i="4"/>
  <c r="L174" i="4" s="1"/>
  <c r="K134" i="4"/>
  <c r="L134" i="4" s="1"/>
  <c r="I218" i="5"/>
  <c r="I220" i="5" s="1"/>
  <c r="I65" i="8" l="1"/>
  <c r="I203" i="8" s="1"/>
  <c r="I205" i="8" s="1"/>
  <c r="L205" i="4"/>
  <c r="I204" i="4"/>
  <c r="I203" i="4" s="1"/>
  <c r="I129" i="4"/>
  <c r="I128" i="4"/>
  <c r="I126" i="4"/>
  <c r="I124" i="4"/>
  <c r="I122" i="4"/>
  <c r="I121" i="4"/>
  <c r="I119" i="4"/>
  <c r="I117" i="4"/>
  <c r="I114" i="4"/>
  <c r="I110" i="4"/>
  <c r="I111" i="4"/>
  <c r="I112" i="4"/>
  <c r="I113" i="4"/>
  <c r="I99" i="4"/>
  <c r="I84" i="4"/>
  <c r="I131" i="4"/>
  <c r="I132" i="4"/>
  <c r="I133" i="4"/>
  <c r="I134" i="4"/>
  <c r="I135" i="4"/>
  <c r="I136" i="4"/>
  <c r="I137" i="4"/>
  <c r="I101" i="4"/>
  <c r="I100" i="4"/>
  <c r="I98" i="4"/>
  <c r="I97" i="4"/>
  <c r="I96" i="4"/>
  <c r="I95" i="4"/>
  <c r="I94" i="4"/>
  <c r="I93" i="4"/>
  <c r="I92" i="4"/>
  <c r="I91" i="4"/>
  <c r="I90" i="4"/>
  <c r="I89" i="4"/>
  <c r="I88" i="4"/>
  <c r="I73" i="4"/>
  <c r="I207" i="8" l="1"/>
  <c r="I206" i="8"/>
  <c r="I41" i="4"/>
  <c r="I27" i="4"/>
  <c r="I26" i="4"/>
  <c r="I200" i="4"/>
  <c r="I163" i="4"/>
  <c r="I209" i="8" l="1"/>
  <c r="I161" i="4"/>
  <c r="I20" i="4"/>
  <c r="I211" i="8" l="1"/>
  <c r="I212" i="8" s="1"/>
  <c r="K212" i="8" s="1"/>
  <c r="I185" i="4"/>
  <c r="I167" i="4"/>
  <c r="I166" i="4"/>
  <c r="I165" i="4"/>
  <c r="I173" i="4"/>
  <c r="I178" i="4"/>
  <c r="I176" i="4"/>
  <c r="F212" i="8" l="1"/>
  <c r="I214" i="8"/>
  <c r="I171" i="4"/>
  <c r="I202" i="4" l="1"/>
  <c r="I201" i="4"/>
  <c r="I199" i="4"/>
  <c r="I198" i="4"/>
  <c r="I197" i="4" s="1"/>
  <c r="I193" i="4"/>
  <c r="I192" i="4"/>
  <c r="I191" i="4"/>
  <c r="I190" i="4"/>
  <c r="I188" i="4"/>
  <c r="I187" i="4"/>
  <c r="I186" i="4"/>
  <c r="I184" i="4"/>
  <c r="I183" i="4"/>
  <c r="I180" i="4"/>
  <c r="I177" i="4"/>
  <c r="I175" i="4"/>
  <c r="I174" i="4"/>
  <c r="I157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15" i="4"/>
  <c r="I109" i="4"/>
  <c r="I108" i="4"/>
  <c r="I107" i="4"/>
  <c r="I106" i="4"/>
  <c r="I105" i="4"/>
  <c r="I104" i="4"/>
  <c r="I103" i="4"/>
  <c r="I86" i="4"/>
  <c r="I85" i="4"/>
  <c r="I83" i="4"/>
  <c r="I82" i="4"/>
  <c r="I81" i="4"/>
  <c r="I80" i="4"/>
  <c r="I79" i="4"/>
  <c r="I78" i="4"/>
  <c r="I77" i="4"/>
  <c r="I75" i="4" s="1"/>
  <c r="I65" i="4"/>
  <c r="I25" i="4"/>
  <c r="I21" i="4"/>
  <c r="I15" i="4"/>
  <c r="I14" i="4"/>
  <c r="I13" i="4"/>
  <c r="I12" i="4"/>
  <c r="I11" i="4"/>
  <c r="I130" i="4" l="1"/>
  <c r="I33" i="4"/>
  <c r="I42" i="4"/>
  <c r="I53" i="4"/>
  <c r="I54" i="4"/>
  <c r="I43" i="4"/>
  <c r="I52" i="4"/>
  <c r="I64" i="4"/>
  <c r="I16" i="4"/>
  <c r="I55" i="4"/>
  <c r="I36" i="4"/>
  <c r="I37" i="4"/>
  <c r="I39" i="4"/>
  <c r="I38" i="4"/>
  <c r="I162" i="4"/>
  <c r="I172" i="4"/>
  <c r="I70" i="4"/>
  <c r="I194" i="4"/>
  <c r="I189" i="4" s="1"/>
  <c r="I23" i="4"/>
  <c r="I169" i="4"/>
  <c r="I74" i="4"/>
  <c r="I44" i="4"/>
  <c r="I164" i="4"/>
  <c r="I179" i="4"/>
  <c r="I196" i="4"/>
  <c r="I195" i="4" s="1"/>
  <c r="I170" i="4"/>
  <c r="I40" i="4"/>
  <c r="I72" i="4"/>
  <c r="I71" i="4" s="1"/>
  <c r="I181" i="4"/>
  <c r="I19" i="4"/>
  <c r="I18" i="4"/>
  <c r="I17" i="4"/>
  <c r="I32" i="4"/>
  <c r="I68" i="4"/>
  <c r="I156" i="4"/>
  <c r="I155" i="4"/>
  <c r="I160" i="4"/>
  <c r="I28" i="4"/>
  <c r="I34" i="4"/>
  <c r="I57" i="4"/>
  <c r="I58" i="4"/>
  <c r="I10" i="4" l="1"/>
  <c r="I31" i="4"/>
  <c r="I29" i="4"/>
  <c r="I46" i="4"/>
  <c r="I48" i="4"/>
  <c r="I45" i="4"/>
  <c r="I51" i="4"/>
  <c r="I47" i="4"/>
  <c r="I168" i="4"/>
  <c r="I69" i="4"/>
  <c r="I67" i="4" s="1"/>
  <c r="I63" i="4"/>
  <c r="I62" i="4"/>
  <c r="I154" i="4"/>
  <c r="I158" i="4"/>
  <c r="I59" i="4"/>
  <c r="I182" i="4"/>
  <c r="I49" i="4" l="1"/>
  <c r="I50" i="4"/>
  <c r="I24" i="4"/>
  <c r="I30" i="4"/>
  <c r="I159" i="4"/>
  <c r="I153" i="4" s="1"/>
  <c r="I35" i="4" l="1"/>
  <c r="I22" i="4"/>
  <c r="I60" i="4"/>
  <c r="I66" i="4"/>
  <c r="I61" i="4" l="1"/>
  <c r="I56" i="4" s="1"/>
  <c r="I205" i="4" s="1"/>
  <c r="I209" i="4" l="1"/>
  <c r="F208" i="4"/>
  <c r="F207" i="4"/>
  <c r="I210" i="4"/>
  <c r="I212" i="4" l="1"/>
  <c r="I214" i="4" s="1"/>
</calcChain>
</file>

<file path=xl/sharedStrings.xml><?xml version="1.0" encoding="utf-8"?>
<sst xmlns="http://schemas.openxmlformats.org/spreadsheetml/2006/main" count="9286" uniqueCount="786">
  <si>
    <t>IMPREVISTOS</t>
  </si>
  <si>
    <t>PRELIMINARES</t>
  </si>
  <si>
    <t>CANTIDAD</t>
  </si>
  <si>
    <t>VALOR UNITARIO</t>
  </si>
  <si>
    <t>m3</t>
  </si>
  <si>
    <t>MOVIMIENTO DE TIERRAS</t>
  </si>
  <si>
    <t>UNIDAD</t>
  </si>
  <si>
    <t>ml</t>
  </si>
  <si>
    <t>m2</t>
  </si>
  <si>
    <t>UTILIDAD</t>
  </si>
  <si>
    <t>und</t>
  </si>
  <si>
    <t>IMPERMEABILIZACIONES</t>
  </si>
  <si>
    <t>ACABADOS</t>
  </si>
  <si>
    <t>ACABADOS ALUMINIO Y VIDRIO</t>
  </si>
  <si>
    <t>Muebles de baño</t>
  </si>
  <si>
    <t>ÍTEM</t>
  </si>
  <si>
    <t>VALOR PARCIAL</t>
  </si>
  <si>
    <t xml:space="preserve">DESCRIPCIÓN </t>
  </si>
  <si>
    <t>glb</t>
  </si>
  <si>
    <t>ORDEN Y ASEO</t>
  </si>
  <si>
    <t>TOTAL COSTOS DIRECTOS</t>
  </si>
  <si>
    <t>ADMINISTRACION</t>
  </si>
  <si>
    <t>TOTAL COSTOS INDIRECTOS</t>
  </si>
  <si>
    <t>VALOR TOTAL DE LA PROPUESTA</t>
  </si>
  <si>
    <t>REDES ELÉCTRICAS</t>
  </si>
  <si>
    <t>Impermeabilización cubierta sistema poliuretano con np1</t>
  </si>
  <si>
    <t>Impermeabilizaciones baños y zonas humedas</t>
  </si>
  <si>
    <t xml:space="preserve">Pintura muros internos en pintura vinilo tipo 1 </t>
  </si>
  <si>
    <t xml:space="preserve">Pintura muros externos en pintura vinilo tipo 1 </t>
  </si>
  <si>
    <t>Enchape porcelanato en interiores</t>
  </si>
  <si>
    <t>Estuco plástico para interiores y exteriores</t>
  </si>
  <si>
    <t>Zócalo en porcelanato en interiores</t>
  </si>
  <si>
    <t>Cerramiento y señalización del área de trabajo</t>
  </si>
  <si>
    <t>kg</t>
  </si>
  <si>
    <t>Campamento de obra (oficina y almacén, incluye habilitación de contenedor existente y reubicación)</t>
  </si>
  <si>
    <t>Elementos e Implementos de seguridad obra  ref: extintor, camilla, botiquin, señalizacion, elementos de  bioseguridad</t>
  </si>
  <si>
    <t>Alquiler de baños ecológico provisionales  2 unidades</t>
  </si>
  <si>
    <t xml:space="preserve">Localización, trazado y replanteo </t>
  </si>
  <si>
    <t>Traslado de escombro y material sobrante al lugar aprobado por interventoría</t>
  </si>
  <si>
    <t>ESTRUCTURA Y ENTREPISOS</t>
  </si>
  <si>
    <t>Suministro e instalación de cielo raso en Drywall (incluye acabado)</t>
  </si>
  <si>
    <t>Demarcaciones en piso con pintura trafico (incl. Imprimación epoxica), según diseño y especificaciones</t>
  </si>
  <si>
    <t>Suministro e instalación de topellantas en poliuretano de 40*15*10 (cm)</t>
  </si>
  <si>
    <t xml:space="preserve">Suministro e instalacion de sanitario ref: power one blanco linea institucional de corona </t>
  </si>
  <si>
    <t xml:space="preserve">Suministro e instalacion de lavamanos acuacer de colgar blanco con griferia de push mesa  inst.  corona </t>
  </si>
  <si>
    <t xml:space="preserve">Suministro e instalacion de ducha con griferia sencilla grival </t>
  </si>
  <si>
    <t>Suministro e instalación de lockers con altura de 2,4m</t>
  </si>
  <si>
    <t>ESTRUCTURA CIMENTACIÓN</t>
  </si>
  <si>
    <t>Suministro  instalación de máquinas biosaludables</t>
  </si>
  <si>
    <t>BAÑO</t>
  </si>
  <si>
    <t>MAMPOSTERÍA, PLANTILLA Y CERRAMIENTO</t>
  </si>
  <si>
    <t>Acero de refuerzo de postes</t>
  </si>
  <si>
    <t>Solado en concreto pobre 2000 psi con espesor de 5cm en postes</t>
  </si>
  <si>
    <t>Suministro e instalación de postes de precaución en parqueadero</t>
  </si>
  <si>
    <t>Suministro e instalación de postes para luminaria</t>
  </si>
  <si>
    <t>Levante de muros en block # 4, pañetes, dinteles, protecciones antisismicas. (no incluye los levantes contemplados con calados) en edificio nuevo, incluye antepecho)</t>
  </si>
  <si>
    <t xml:space="preserve"> </t>
  </si>
  <si>
    <t>Suministro e instalación de sillas de gradas</t>
  </si>
  <si>
    <t>Suministro e instalación de parque infantil grande</t>
  </si>
  <si>
    <t>Aseo y remoción de escombros construcción</t>
  </si>
  <si>
    <t>4.1</t>
  </si>
  <si>
    <t>4.2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</si>
  <si>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</si>
  <si>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</si>
  <si>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</si>
  <si>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</si>
  <si>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</si>
  <si>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</si>
  <si>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</si>
  <si>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</si>
  <si>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</si>
  <si>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</si>
  <si>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</si>
  <si>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</si>
  <si>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</si>
  <si>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</si>
  <si>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</si>
  <si>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</si>
  <si>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</si>
  <si>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</si>
  <si>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</si>
  <si>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</si>
  <si>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5.1</t>
  </si>
  <si>
    <t>6.1</t>
  </si>
  <si>
    <t>6.2</t>
  </si>
  <si>
    <t>8.1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</si>
  <si>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</si>
  <si>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</si>
  <si>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</si>
  <si>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</si>
  <si>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</si>
  <si>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</si>
  <si>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</si>
  <si>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</si>
  <si>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</si>
  <si>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</si>
  <si>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</si>
  <si>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</si>
  <si>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</si>
  <si>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</si>
  <si>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</si>
  <si>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</si>
  <si>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</si>
  <si>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</si>
  <si>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</si>
  <si>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</si>
  <si>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</si>
  <si>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</si>
  <si>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</si>
  <si>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9.24</t>
  </si>
  <si>
    <t>10.1</t>
  </si>
  <si>
    <t>10.2</t>
  </si>
  <si>
    <t>10.3</t>
  </si>
  <si>
    <t>10.4</t>
  </si>
  <si>
    <t>11.1</t>
  </si>
  <si>
    <t>12.1</t>
  </si>
  <si>
    <t>12.2</t>
  </si>
  <si>
    <t>12.3</t>
  </si>
  <si>
    <t>12.4</t>
  </si>
  <si>
    <t xml:space="preserve">Mesones muebles de baño </t>
  </si>
  <si>
    <t>Suministro e instalación de orinal, según diseño y especificaciones</t>
  </si>
  <si>
    <t>10.5</t>
  </si>
  <si>
    <t xml:space="preserve">Suminsitro y siembra de árboles grandes </t>
  </si>
  <si>
    <t>Suministro e instalación de luces de postes (reflectores LED 200W Uso exterior)</t>
  </si>
  <si>
    <t>Suministro de arena y adecuación de zona en cancha</t>
  </si>
  <si>
    <t xml:space="preserve">Ventanería aluminio, divisiones de baño, barandas y acabados carpinteria metalica </t>
  </si>
  <si>
    <t>Solado en concreto pobre 2000 psi con espesor de 5cm de gradas</t>
  </si>
  <si>
    <t>Concreto zapatas (incluye encofrado y desencofrado) de gradas</t>
  </si>
  <si>
    <t>Concreto vigas de cimentación (incluye encofrado y desencofrado) de gradas</t>
  </si>
  <si>
    <t>Acero de refuerzo de gradas</t>
  </si>
  <si>
    <t>Enchape de muros y pisos en baños</t>
  </si>
  <si>
    <t>9.25</t>
  </si>
  <si>
    <t>Suministro e instalación de cerramiento modular (3d) de 2m de alto, incluye excavación, relleno, cimentación (zapata y viga)</t>
  </si>
  <si>
    <t>REDES HIDRAULICAS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</si>
  <si>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</si>
  <si>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</si>
  <si>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</si>
  <si>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</si>
  <si>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</si>
  <si>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</si>
  <si>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</si>
  <si>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</si>
  <si>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</si>
  <si>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</si>
  <si>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</si>
  <si>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</si>
  <si>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</si>
  <si>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8.15</t>
  </si>
  <si>
    <t>8.16</t>
  </si>
  <si>
    <t>8.17</t>
  </si>
  <si>
    <t>8.18</t>
  </si>
  <si>
    <t>8.19</t>
  </si>
  <si>
    <t>8.20</t>
  </si>
  <si>
    <t>8.21</t>
  </si>
  <si>
    <t>8.22</t>
  </si>
  <si>
    <t>Tubería Colectores Perforada Enterrados De ø 4" PVC-ALC</t>
  </si>
  <si>
    <t>Tubería Colectores  De ø 8" PVC-TDP Alc.</t>
  </si>
  <si>
    <t>Registro de Paso</t>
  </si>
  <si>
    <t>Excavación</t>
  </si>
  <si>
    <t>Relleno material seleccionado</t>
  </si>
  <si>
    <t>Relleno material sitio</t>
  </si>
  <si>
    <t>Retiro de sobrantes En Obra</t>
  </si>
  <si>
    <t>Puntos desagües ø 2" en Muro</t>
  </si>
  <si>
    <t>Puntos desagües ø 2" en Piso</t>
  </si>
  <si>
    <t>Puntos desagües ø 3" en Piso</t>
  </si>
  <si>
    <t>Puntos desagües ø 4"</t>
  </si>
  <si>
    <t>Puntos ventilación</t>
  </si>
  <si>
    <t>Tubería Colectores Enterrados De ø 2" PVC-Sanitaria</t>
  </si>
  <si>
    <t>Tubería Colectores Enterrados De ø 4" PVC-Sanitaria</t>
  </si>
  <si>
    <t>Tubería Colectores De ø 2" PVC-Ventilación</t>
  </si>
  <si>
    <t>Cajas de Inspección De 0.60×0.60  mts.</t>
  </si>
  <si>
    <t>Cajas de Inspección De 0.80×0.80  mts.</t>
  </si>
  <si>
    <t>Retiro de sobrantes</t>
  </si>
  <si>
    <t>Puntos hidráulicos Ø 1/2"</t>
  </si>
  <si>
    <t>Punto medidor Ø 1"</t>
  </si>
  <si>
    <t>Tubería PVC presión RDE 9 - 21 De ø 1/2"</t>
  </si>
  <si>
    <t>Tubería PVC presión RDE 9 - 21 De ø 3/4"</t>
  </si>
  <si>
    <t>Tubería PVC presión RDE 9 - 21  De ø 1"</t>
  </si>
  <si>
    <t>Tubería PVC presión RDE 9 - 21  De ø 1-1/2"</t>
  </si>
  <si>
    <t>Tubería PVC presión RDE 9 - 21  De ø 2"</t>
  </si>
  <si>
    <t>Tubería PVC presión RDE 9 - 21  De ø 3"</t>
  </si>
  <si>
    <t>Válvulas de compuerta De ø 1/2"</t>
  </si>
  <si>
    <t>Válvulas de compuerta De ø 3/4"</t>
  </si>
  <si>
    <t>Válvulas de compuerta De ø 1"</t>
  </si>
  <si>
    <t>Válvulas de compuerta De ø 1-1/2"</t>
  </si>
  <si>
    <t xml:space="preserve">Válvulas de Pie </t>
  </si>
  <si>
    <t>Equipo de Impulsion y Distribucion</t>
  </si>
  <si>
    <t>Tub PVC P De ø1"</t>
  </si>
  <si>
    <t>pto</t>
  </si>
  <si>
    <t>INTERVENTORÍA</t>
  </si>
  <si>
    <t>2.3</t>
  </si>
  <si>
    <t>3.9</t>
  </si>
  <si>
    <t>Concreto Pilotes (incluye encofrado y desencofrado)</t>
  </si>
  <si>
    <t>Suministro e instalación de grama sintética 1x1mt Espesor 7mm Verde para cancha</t>
  </si>
  <si>
    <t>2.5</t>
  </si>
  <si>
    <t>Adecuación de zona de grama natural para exteriores</t>
  </si>
  <si>
    <t>Adecuación de zona de grama sintética para cancha</t>
  </si>
  <si>
    <t>Suministro e instalación de grama natural para exteriores</t>
  </si>
  <si>
    <t>Traslado de material sobrante por excavacion, lugar aprobado por interventoría</t>
  </si>
  <si>
    <t>ALCALDIA MUNICIPAL DE SAN MARTÍN DE LOBA</t>
  </si>
  <si>
    <t>Demolición de cerramiento perimetral en mampostería, incluye columnas y contrafuertes</t>
  </si>
  <si>
    <t>Desmonte de postes de iluminación, incluye disposición final</t>
  </si>
  <si>
    <t xml:space="preserve">Desmonte de cerramiento perimetral en malla eslabonada, incluye verticales </t>
  </si>
  <si>
    <t>1.11</t>
  </si>
  <si>
    <t>2.4</t>
  </si>
  <si>
    <t>3.10</t>
  </si>
  <si>
    <t>3.11</t>
  </si>
  <si>
    <t>3.13</t>
  </si>
  <si>
    <t>3.14</t>
  </si>
  <si>
    <t>3.15</t>
  </si>
  <si>
    <t>3.16</t>
  </si>
  <si>
    <t>3.17</t>
  </si>
  <si>
    <t>3.18</t>
  </si>
  <si>
    <t>3.19</t>
  </si>
  <si>
    <t>4.3</t>
  </si>
  <si>
    <t>4.4</t>
  </si>
  <si>
    <t>4.5</t>
  </si>
  <si>
    <t>4.8</t>
  </si>
  <si>
    <t>4.9</t>
  </si>
  <si>
    <t>4.10</t>
  </si>
  <si>
    <t>4.11</t>
  </si>
  <si>
    <t>4.12</t>
  </si>
  <si>
    <t>5.3</t>
  </si>
  <si>
    <t>9.26</t>
  </si>
  <si>
    <t>9.27</t>
  </si>
  <si>
    <t>9.28</t>
  </si>
  <si>
    <t>2.6</t>
  </si>
  <si>
    <t>Relleno y compactacion con material selecionado en general</t>
  </si>
  <si>
    <t>Suministro e instalación de porterías de fútbol con malla</t>
  </si>
  <si>
    <t>Suministro e instalación de banderines de tiro de esquina en cancha de fútbol</t>
  </si>
  <si>
    <t>Suministro e instalación de bancas prefabricadas tipo prisma</t>
  </si>
  <si>
    <t>juegos</t>
  </si>
  <si>
    <t>m</t>
  </si>
  <si>
    <t>Cajas primarias de 27kv 100 amp</t>
  </si>
  <si>
    <t>Suministro e instalacion de transformador convencional monofasico de 50 kva 13200-240/120v</t>
  </si>
  <si>
    <t>Suministro e instalacion de bajante en tuberia imc de 3"</t>
  </si>
  <si>
    <t>Suministro e instalacion de capacete alvanizado de 3"</t>
  </si>
  <si>
    <t xml:space="preserve">Suministro e instalacion registro electrico de 0,8 mts 0,8 mts </t>
  </si>
  <si>
    <t>Suministro e instaalcion de poste de 1050 kg.f</t>
  </si>
  <si>
    <t>Suministro e instalacion de cruzeta tipo horizontal de 2,4 mts</t>
  </si>
  <si>
    <t>Suministro e instalacion de pararrayo polimerico</t>
  </si>
  <si>
    <t>Suministro e instalacion de gabinete general de acuerdo a diagrama unifilar</t>
  </si>
  <si>
    <t xml:space="preserve">Suministro e instalacion de tablero de control de torres </t>
  </si>
  <si>
    <t>Suministro e instalacion de tablero de 18 circuitos para primer piso, incluye interruptor termomagnetico</t>
  </si>
  <si>
    <t>Suministro e instalacion de acometida a torres y tableros en 3#4  + 1# 8 en tuberia 1 1/4"</t>
  </si>
  <si>
    <t>Suministro e instalacion de acometida agabinete de distribucion  en 3#4/0  + 1# 2 en tuberia 3"</t>
  </si>
  <si>
    <t>Suministro e instalacion de postes metalico de 25 mts para soporte de  luminarias</t>
  </si>
  <si>
    <t>Suministro e instalacion de reflectores led deportivo de 1,000w tipo led</t>
  </si>
  <si>
    <t>Suministro e instalacion de salida para luces redonda de sobre poner en tuberia emt</t>
  </si>
  <si>
    <t>Suministro e instalacion de salida  de reflector en tuberia emt</t>
  </si>
  <si>
    <t>Suministro e instalacion de salida  de interruptor en tuberia emt</t>
  </si>
  <si>
    <t>Salida para aire acondicionado incluye cableado no incluye acometida para refrigerante ni equipo</t>
  </si>
  <si>
    <t>Suministro e instalacion de salida  de tomacorriente en tuberia emt</t>
  </si>
  <si>
    <t>Suministro e instalacion de salida  de tomacorriente gfci en tuberia emt</t>
  </si>
  <si>
    <t>Suministro e instalacion de malla  de puesta a tierra</t>
  </si>
  <si>
    <t>Demarcaciones en cancha de fútbol</t>
  </si>
  <si>
    <t>Suminsitro e instalacion de bordillos prefabricados de 15x20 (cm)</t>
  </si>
  <si>
    <t>Suminsitro e instalacion de bordillos prefabricados de 10x20 (cm)</t>
  </si>
  <si>
    <t>Suministro e instalación de adoquín de color gris de 10x20x05 (cm), incluye cama de arena o similar</t>
  </si>
  <si>
    <t>Suministro e instalación de adoquín de color amarillo de 10x20x05 (cm), incluye cama de arena o similar</t>
  </si>
  <si>
    <t>Suministro e instalación de adoquín de color rojo de 10x20x05 (cm), incluye cama de arena o similar</t>
  </si>
  <si>
    <t>Construcción de plantilla de concreto para ándenes de 0,07m de espesor</t>
  </si>
  <si>
    <t>Placa de contrapiso (incuye acero de refuerzo) en parqueadero con acabado allanado con endurecedor de cuarzo</t>
  </si>
  <si>
    <t>9.29</t>
  </si>
  <si>
    <t>9.30</t>
  </si>
  <si>
    <t>9.31</t>
  </si>
  <si>
    <t>Suministro e instalación de loseta táctil guía - línea 20x20 (cm)</t>
  </si>
  <si>
    <t>Suministro e instalación de basureros metálicos tipo Barcelona</t>
  </si>
  <si>
    <t>Desmonte de porterías, incluye disposición final</t>
  </si>
  <si>
    <t xml:space="preserve">Demolición decimentación de cerramiento perimetral </t>
  </si>
  <si>
    <t>Suministro e instalación de sillas en banca de suplentes</t>
  </si>
  <si>
    <t>Placa de contrapiso (incuye acero de refuerzo) en banca de suplentes con acabado allanado con endurecedor de cuarzo</t>
  </si>
  <si>
    <t>Suministro e instalación de barandas de acero inoxidable en graderías</t>
  </si>
  <si>
    <t>Puertas tipo 1</t>
  </si>
  <si>
    <t>Puertas tipo 3</t>
  </si>
  <si>
    <t>Puertas tipo 2</t>
  </si>
  <si>
    <t>2.7</t>
  </si>
  <si>
    <t>2.8</t>
  </si>
  <si>
    <t>2.9</t>
  </si>
  <si>
    <t>2.10</t>
  </si>
  <si>
    <t>Concreto vigas de cimentación (incluye encofrado y desencofrado)  en camerinos de hombres y mujeres</t>
  </si>
  <si>
    <t>Acero de refuerzo en camerinos de hombres y mujeres</t>
  </si>
  <si>
    <t>Solado en concreto pobre 2000 psi con espesor de 5cm de portería</t>
  </si>
  <si>
    <t>Acero de refuerzo de portería</t>
  </si>
  <si>
    <t>Solado en concreto pobre 2000 psi con espesor de 5cm de punto de venta</t>
  </si>
  <si>
    <t>Concreto zapatas (incluye encofrado y desencofrado) de punto de venta</t>
  </si>
  <si>
    <t>Acero de refuerzo de punto de venta</t>
  </si>
  <si>
    <t>Excavación común: zapatas, viga cimiento de camerinos de hombres y mujeres</t>
  </si>
  <si>
    <t>Excavación común: zapatas, viga cimiento de gradas</t>
  </si>
  <si>
    <t>Excavación pilotes, según diseños y estudios de gradas</t>
  </si>
  <si>
    <t>Excavación común: zapatas, viga cimiento de portería</t>
  </si>
  <si>
    <t>Excavación común: zapatas, viga cimiento de punto de venta</t>
  </si>
  <si>
    <t>Relleno y compactacion con material selecionado en cimentación de camerinos de hombres y mujeres</t>
  </si>
  <si>
    <t>Relleno y compactacion con material selecionado en cimentación de portería</t>
  </si>
  <si>
    <t>Relleno y compactacion con material selecionado cimentación de punto de venta</t>
  </si>
  <si>
    <t>3.20</t>
  </si>
  <si>
    <t>3.21</t>
  </si>
  <si>
    <t>Construcción de columnas de camerinos de hombres y mujeres</t>
  </si>
  <si>
    <t>Solado en concreto pobre 2000 psi con espesor de 5cm  de camerinos de hombres y mujeres</t>
  </si>
  <si>
    <t>Concreto zapatas (incluye encofrado y desencofrado)  de camerinos de hombres y mujeres</t>
  </si>
  <si>
    <t>Construcción de placa de cubierta de camerinos de hombres y mujeres</t>
  </si>
  <si>
    <t>Acero de refuerzo para ampliación de camerinos de hombres y mujeres</t>
  </si>
  <si>
    <t>Levante de muros en block # 6 en banca de suplentes</t>
  </si>
  <si>
    <t>6.3</t>
  </si>
  <si>
    <t>Cubierta en estructura metálica y lámina metálica, incluye verticales de gradas</t>
  </si>
  <si>
    <t>Construcción de columnas de punto de venta</t>
  </si>
  <si>
    <t>Construcción de placa de cubierta de punto de venta</t>
  </si>
  <si>
    <t>Acero de refuerzo para ampliación  de punto de venta</t>
  </si>
  <si>
    <t>Impermeabilización con impermeabilizante acrílico reforzado con fibra por 12 años sobre cubierta en concreto pulido</t>
  </si>
  <si>
    <t>Construcción de plantilla de concreto de 0,07m de espesor en camerinos, portería y punto de venta</t>
  </si>
  <si>
    <t>Concreto vigas de cimentación (incluye encofrado y desencofrado) de punto de venta</t>
  </si>
  <si>
    <t>9.32</t>
  </si>
  <si>
    <t>9.33</t>
  </si>
  <si>
    <t>9.34</t>
  </si>
  <si>
    <t>9.35</t>
  </si>
  <si>
    <t>Cubierta en estructura metálica y lámina metálica, incluye verticales de banca de suplentes</t>
  </si>
  <si>
    <t>Cubierta en estructura metálica y lámina metálica, incluye verticales de portería</t>
  </si>
  <si>
    <t>Cimentación de postes, 8 und</t>
  </si>
  <si>
    <t>Cimentación de postes de portería, 2 und</t>
  </si>
  <si>
    <t>Relleno y compactacion con material selecionado de gradas</t>
  </si>
  <si>
    <t>ACABADOS METÁLICO Y MADERA</t>
  </si>
  <si>
    <t>DRENAJE CANCHA</t>
  </si>
  <si>
    <t>Tubería Colectores Perforada Enterrados De ø6" PVC-ALC</t>
  </si>
  <si>
    <t>Registro Pozo Eyector</t>
  </si>
  <si>
    <t>Tubería PVC presión RDE 9 - 21  De ø 4</t>
  </si>
  <si>
    <t>Tub PVC De ø4"</t>
  </si>
  <si>
    <t>Val Cheque   De ø4"</t>
  </si>
  <si>
    <t>Tub ACERO GALVANIZADO De ø4"</t>
  </si>
  <si>
    <t>Válvulas de Compuerta Cebamiento</t>
  </si>
  <si>
    <t>Valv. Comp De ø3/4"</t>
  </si>
  <si>
    <t>Válvulas de Control</t>
  </si>
  <si>
    <t>Val Compuerta De ø4"</t>
  </si>
  <si>
    <t xml:space="preserve">Válvulas de Cheque </t>
  </si>
  <si>
    <t>Valv. Cheque de ø4"</t>
  </si>
  <si>
    <t xml:space="preserve">Equipo de Bombeo </t>
  </si>
  <si>
    <t>AGUAS RESIDUALES</t>
  </si>
  <si>
    <t xml:space="preserve"> SUCCIÓN EQUIPO VELOCIDAD VARIABLE Y PRESIÓN CONSTANTE</t>
  </si>
  <si>
    <t/>
  </si>
  <si>
    <t>Punto conexión subdrenaje</t>
  </si>
  <si>
    <t>PRESUPUESTO ESTADIO SAN MARTÍN DE LOBA JULIO DE 2025</t>
  </si>
  <si>
    <t>PRESUPUESTO ESTADIO SAN MARTÍN DE LOBA JULIO DE 2024</t>
  </si>
  <si>
    <t>Excavación común: zapatas, viga cimiento de cerramiento en malla eslabonada</t>
  </si>
  <si>
    <t>Relleno y compactacion con material selecionado cimentación de cerramiento malla eslabonada</t>
  </si>
  <si>
    <t>2.11</t>
  </si>
  <si>
    <t>2.12</t>
  </si>
  <si>
    <t>Solado en concreto pobre 2000 psi con espesor de 5cm de cerrramiento en malla eslabonada</t>
  </si>
  <si>
    <t>3.22</t>
  </si>
  <si>
    <t>Concreto zapatas (incluye encofrado y desencofrado) de de cerrramiento en malla eslabonada</t>
  </si>
  <si>
    <t>3.23</t>
  </si>
  <si>
    <t>Acero de refuerzo de de cerrramiento en malla eslabonada</t>
  </si>
  <si>
    <t>3.24</t>
  </si>
  <si>
    <t xml:space="preserve">Levante de muros en block # 6, incluye dinteles, protecciones antisismicas. (no incluye los levantes contemplados con calados) </t>
  </si>
  <si>
    <t>Construcción de plantilla de concreto de 0,10m de espesor en camerinos, portería y punto de venta</t>
  </si>
  <si>
    <t>Suministro e instalación de malla eslabonada en cerramiento de cancha, incluye viga de concreto de 0,25mx0,30m, bloque #6, columneta, zarpa y dovelas</t>
  </si>
  <si>
    <t>5.4</t>
  </si>
  <si>
    <t xml:space="preserve">Estuco plástico para interiores </t>
  </si>
  <si>
    <t>13.1</t>
  </si>
  <si>
    <t>Interventoría en etapa de construcción</t>
  </si>
  <si>
    <t>14.1</t>
  </si>
  <si>
    <t>IVA</t>
  </si>
  <si>
    <t xml:space="preserve">Descapote total del area </t>
  </si>
  <si>
    <t>Geotextil nt 1600 para separacion de estratos</t>
  </si>
  <si>
    <t>Geotextil tejido 2100 para estabilizacion de suelos</t>
  </si>
  <si>
    <t>Suministro e instalación de malla anti impacto panel prefabricada en alambre de acero galvanizada, recubrimiento en pintura de poliéster de 4.75mm de diámetro con puntos de cruce electrosoldados, en cuadros de 100mm x 50mm</t>
  </si>
  <si>
    <t>Muro de contencion y nivelacion</t>
  </si>
  <si>
    <t>5.5</t>
  </si>
  <si>
    <t>Acero de refuerzo muro de contencion y nivelacion</t>
  </si>
  <si>
    <t>suministro e instalación de geodren para drenaje, incluye tuberia de 8"</t>
  </si>
  <si>
    <t>Suministro e instalacion de transformador convencional monofasico de 75 kva 13200-240/120v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</si>
  <si>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</si>
  <si>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</si>
  <si>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</si>
  <si>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</si>
  <si>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</si>
  <si>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</si>
  <si>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</si>
  <si>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</si>
  <si>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</si>
  <si>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ajuste,tramite y aprobacion de diseño ante operador de red</t>
  </si>
  <si>
    <t>certificacion retie</t>
  </si>
  <si>
    <t>certificacion retilap</t>
  </si>
  <si>
    <t>tendido de red primaria 2 hilos en cable AAAC-123</t>
  </si>
  <si>
    <t>tendido de medida nivel II con tp-tc a 13,200 VOLTIOS</t>
  </si>
  <si>
    <t xml:space="preserve">Desmonte de postes 9 metros </t>
  </si>
  <si>
    <t>suministro e instalacion de cable encauchetado 3*10 para lamparas</t>
  </si>
  <si>
    <t>acometida cable  No 4 conductores No 12 para luces y tomas e interruptores</t>
  </si>
  <si>
    <t>acometida desde transformador a tablero en cable 2 No 4/0 Fase y 2 cables No 4/0 para neutro en tuberia pvc y imc de 3"</t>
  </si>
  <si>
    <t>Suministro e instalacion de postes metalico de 25 mts para soporte de  luminarias, incluye bases especiales según diseño</t>
  </si>
  <si>
    <t>2.13</t>
  </si>
  <si>
    <t>2.14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</si>
  <si>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</si>
  <si>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</si>
  <si>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</si>
  <si>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</si>
  <si>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</si>
  <si>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</si>
  <si>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</si>
  <si>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</si>
  <si>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</si>
  <si>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</si>
  <si>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</si>
  <si>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</si>
  <si>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</si>
  <si>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</si>
  <si>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</si>
  <si>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</si>
  <si>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</si>
  <si>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</si>
  <si>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</si>
  <si>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</si>
  <si>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</si>
  <si>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7.22</t>
  </si>
  <si>
    <t>7.23</t>
  </si>
  <si>
    <t>7.24</t>
  </si>
  <si>
    <t>7.25</t>
  </si>
  <si>
    <t>7.26</t>
  </si>
  <si>
    <t>7.27</t>
  </si>
  <si>
    <t>7.28</t>
  </si>
  <si>
    <t>7.29</t>
  </si>
  <si>
    <t>7.30</t>
  </si>
  <si>
    <t>7.31</t>
  </si>
  <si>
    <t>7.32</t>
  </si>
  <si>
    <t>7.33</t>
  </si>
  <si>
    <t>7.34</t>
  </si>
  <si>
    <t>7.35</t>
  </si>
  <si>
    <t>7.36</t>
  </si>
  <si>
    <t>7.37</t>
  </si>
  <si>
    <t>7.38</t>
  </si>
  <si>
    <t>7.39</t>
  </si>
  <si>
    <t>Tubería PVC presión RDE 9 - 21  De ø 1-1/4"</t>
  </si>
  <si>
    <t>Rejilla metalica 2x3" Metalica</t>
  </si>
  <si>
    <t>Suministro e instalacion de sanitario para discapacitados</t>
  </si>
  <si>
    <t xml:space="preserve">Suministro e instalacion de lavamanos acuacer de colgar/sobreponer blanco con griferia de push mesa  inst.  corona </t>
  </si>
  <si>
    <t>Puertas tipo 3 baños</t>
  </si>
  <si>
    <t>Puertas tipo 2 baños discapacitado</t>
  </si>
  <si>
    <t>Puertas tipo 1 accesos</t>
  </si>
  <si>
    <t>tuberia desague alcatarillado pvc 16" (desde zona de juego hacia la calle)</t>
  </si>
  <si>
    <t>7.40</t>
  </si>
  <si>
    <t>7.43</t>
  </si>
  <si>
    <t>7.44</t>
  </si>
  <si>
    <t>7.45</t>
  </si>
  <si>
    <t>7.46</t>
  </si>
  <si>
    <t>7.47</t>
  </si>
  <si>
    <t>Ventanería aluminio</t>
  </si>
  <si>
    <t>Placa conmemorativa del proyecto</t>
  </si>
  <si>
    <t xml:space="preserve">Tanque de almacenamiento </t>
  </si>
  <si>
    <t>Tanque de fibra de vidrio con capacidad de 10 M3, para almacenamiento de agua</t>
  </si>
  <si>
    <t>Excavación común: zapatas, viga cimiento baños hombres y mujeres</t>
  </si>
  <si>
    <t>Solado en concreto pobre 2000 psi con espesor de 5cm  de baños de hombres y mujeres</t>
  </si>
  <si>
    <t>Concreto zapatas (incluye encofrado y desencofrado)  de baños de hombres y mujeres</t>
  </si>
  <si>
    <t>Concreto vigas de cimentación (incluye encofrado y desencofrado)  en baños de hombres y mujeres</t>
  </si>
  <si>
    <t>Acero de refuerzo en baños de hombres y mujeres</t>
  </si>
  <si>
    <t>Construcción de columnas de baños de hombres y mujeres</t>
  </si>
  <si>
    <t>Construcción de vigas aereas de baños de hombres y mujeres</t>
  </si>
  <si>
    <t>Estructura metalica para cubierta</t>
  </si>
  <si>
    <t>Acero de refuerzo para baños de hombres y mujeres</t>
  </si>
  <si>
    <t>Cubierta en  lámina metálica o teja upvc</t>
  </si>
  <si>
    <t>Levante de muros en block # 4</t>
  </si>
  <si>
    <t xml:space="preserve">Construcción de plantilla de concreto de 0,07m </t>
  </si>
  <si>
    <t>5.2</t>
  </si>
  <si>
    <t>viga cinta  15cm x 20 xm</t>
  </si>
  <si>
    <t>5.6</t>
  </si>
  <si>
    <t>5.7</t>
  </si>
  <si>
    <t xml:space="preserve">Placa de contrapiso (incuye acero de refuerzo) </t>
  </si>
  <si>
    <t>Espejos</t>
  </si>
  <si>
    <t xml:space="preserve">suministro e instalacion de win en remate de muros </t>
  </si>
  <si>
    <t>11.2</t>
  </si>
  <si>
    <t>Protectro de ventanas</t>
  </si>
  <si>
    <t>Barra de discapacitados</t>
  </si>
  <si>
    <t>Mamposteria en block ·8 estructural, incluye dovelas de refuerzo y anclajes</t>
  </si>
  <si>
    <t>5.8</t>
  </si>
  <si>
    <t>Estructura metalica para gradas</t>
  </si>
  <si>
    <t>Cubierta en  lámina metálica o teja upvc para gradas</t>
  </si>
  <si>
    <t>4.6</t>
  </si>
  <si>
    <t>4.7</t>
  </si>
  <si>
    <t>losa concreto en metaldeck cal 20 e:12 cm, incluye malla electrosoldada de 6 mm</t>
  </si>
  <si>
    <t>5.9</t>
  </si>
  <si>
    <t>Muro vertical de contrahuella en graderias, incluye acabado liso</t>
  </si>
  <si>
    <t>Pañete impermeabilizado incluye filo y dilataciones - graderas</t>
  </si>
  <si>
    <t>5.10</t>
  </si>
  <si>
    <t>Suministro e instalación de grama sintética Espesor 50 mm Verde para cancha</t>
  </si>
  <si>
    <t>Construcción de plantilla de concreto para ándenes y circulacion de 0,07m de espesor</t>
  </si>
  <si>
    <t>Suministro e instalación de barandas en acero galvanizado de 2" altura 1 m</t>
  </si>
  <si>
    <t>VALOR TOTAL DEL CONTRATO</t>
  </si>
  <si>
    <t>Bordillo en concreto vaciado en sitio h = 80 cm</t>
  </si>
  <si>
    <t xml:space="preserve">Levante de muros en block # 6 </t>
  </si>
  <si>
    <t>7.41</t>
  </si>
  <si>
    <t>7.42</t>
  </si>
  <si>
    <t>Suministro e instalacion de reflectores led deportivo de 800w tipo led</t>
  </si>
  <si>
    <t>2.15</t>
  </si>
  <si>
    <t>Estabilizacion con piedra ciclopeo para cimentacion</t>
  </si>
  <si>
    <t>DESCRIPCION:</t>
  </si>
  <si>
    <t>ITEM:</t>
  </si>
  <si>
    <t>UNIDAD:</t>
  </si>
  <si>
    <t>I. EQUIPO</t>
  </si>
  <si>
    <t>Descripcion</t>
  </si>
  <si>
    <t>Cantidad</t>
  </si>
  <si>
    <t>Tarifa/Hora</t>
  </si>
  <si>
    <t>Rendimiento</t>
  </si>
  <si>
    <t>Valor-Unit.</t>
  </si>
  <si>
    <t>Herramienta menor</t>
  </si>
  <si>
    <t>Sub-Total</t>
  </si>
  <si>
    <t>II. MATERIALES EN OBRA</t>
  </si>
  <si>
    <t>Unidad</t>
  </si>
  <si>
    <t>Pecio-Unit.</t>
  </si>
  <si>
    <t>Malla verde de cerramiento</t>
  </si>
  <si>
    <t>Consumibles</t>
  </si>
  <si>
    <t>III. TRANSPORTES</t>
  </si>
  <si>
    <t>Trabajador</t>
  </si>
  <si>
    <t>Valor peso o Cant.</t>
  </si>
  <si>
    <t>Distancia</t>
  </si>
  <si>
    <t>M2-km</t>
  </si>
  <si>
    <t>Tarifa</t>
  </si>
  <si>
    <t>IV. MANO DE OBRA</t>
  </si>
  <si>
    <t>Jornal</t>
  </si>
  <si>
    <t>Prestaciones</t>
  </si>
  <si>
    <t>Jornal Total</t>
  </si>
  <si>
    <t>Rendimientos</t>
  </si>
  <si>
    <t xml:space="preserve">Oficial </t>
  </si>
  <si>
    <t>Ayudante</t>
  </si>
  <si>
    <t>Total Costos Directos</t>
  </si>
  <si>
    <t>NOMBRE DEL CONTRATISTA:</t>
  </si>
  <si>
    <t>FECHA:</t>
  </si>
  <si>
    <t>NOMBRE Y FIRMA DEL REPRESENTANTE LEGAL:</t>
  </si>
  <si>
    <t>ESTADIO SAN MARTÍN DE LOBA</t>
  </si>
  <si>
    <t>Equipos de topografía</t>
  </si>
  <si>
    <t xml:space="preserve">Material seleccionado </t>
  </si>
  <si>
    <t>Grama sintética</t>
  </si>
  <si>
    <t>Grama natural</t>
  </si>
  <si>
    <t>Concreto 2.000 psi</t>
  </si>
  <si>
    <t>Autobomba</t>
  </si>
  <si>
    <t>Vibrador de concreto</t>
  </si>
  <si>
    <t>Formaleta</t>
  </si>
  <si>
    <t xml:space="preserve">Concreto </t>
  </si>
  <si>
    <t xml:space="preserve">Acero de refuerzo </t>
  </si>
  <si>
    <t>Alambre recocido</t>
  </si>
  <si>
    <t>Malla electrosoldada de 7mm</t>
  </si>
  <si>
    <t>Malla panel prefabricada (incluye material general para su instalación)</t>
  </si>
  <si>
    <t>Concreto (incluye acero de refuerzo)</t>
  </si>
  <si>
    <t xml:space="preserve">Bloque vibrado estructural No.6 </t>
  </si>
  <si>
    <t>Conductor</t>
  </si>
  <si>
    <t>Impermeabilizante con fibra</t>
  </si>
  <si>
    <t>cuñete</t>
  </si>
  <si>
    <t>Und</t>
  </si>
  <si>
    <t>Todo lo necesario para la correcta instalación y funcionamiento</t>
  </si>
  <si>
    <t>Minicargador</t>
  </si>
  <si>
    <t>Volqueta</t>
  </si>
  <si>
    <t>Lámina drywall</t>
  </si>
  <si>
    <t>Estructura de soporte (omega, principales, ángulos y demás)</t>
  </si>
  <si>
    <t>Tornillo para drywall</t>
  </si>
  <si>
    <t>Cinta papel 50mm</t>
  </si>
  <si>
    <t>Masilla para drywall</t>
  </si>
  <si>
    <t>galón</t>
  </si>
  <si>
    <t>Pintura tipo 1</t>
  </si>
  <si>
    <t>Cuñete</t>
  </si>
  <si>
    <t>Estuco plástico</t>
  </si>
  <si>
    <t>Piso en porcelanato</t>
  </si>
  <si>
    <t>Pegante cerámico</t>
  </si>
  <si>
    <t xml:space="preserve">Boquilla </t>
  </si>
  <si>
    <t>Malla electrosoldada de 5mm</t>
  </si>
  <si>
    <t>Sikaflex-1A I-Cure Plus Sellador Poliuretano Elástico Sin Burbujas Gris 300ml</t>
  </si>
  <si>
    <t>pote</t>
  </si>
  <si>
    <t>Yumbolón</t>
  </si>
  <si>
    <t>Pintura trafico</t>
  </si>
  <si>
    <t xml:space="preserve">Gl </t>
  </si>
  <si>
    <t>Kit epoxico para imprimación</t>
  </si>
  <si>
    <t>Gl</t>
  </si>
  <si>
    <t>Máquina biosaludable</t>
  </si>
  <si>
    <t>Porterías de fútbol con malla</t>
  </si>
  <si>
    <t>Parque infantil grande</t>
  </si>
  <si>
    <t>Sillas de gradas</t>
  </si>
  <si>
    <t>Arena</t>
  </si>
  <si>
    <t>Basureros metálicos tipo Barcelona</t>
  </si>
  <si>
    <t>Poste para instalación de luminaria según necesidad</t>
  </si>
  <si>
    <t>Reflector LED 200W</t>
  </si>
  <si>
    <t>árboles grandes</t>
  </si>
  <si>
    <t>Sanitario referencia power one blanco linea institucional</t>
  </si>
  <si>
    <t>Lavamanos acuacer de colgar blanco</t>
  </si>
  <si>
    <t>Orinal</t>
  </si>
  <si>
    <t>Ducha con griferia sencilla grival</t>
  </si>
  <si>
    <t>Aluminio (incluye herraje para su instalación)</t>
  </si>
  <si>
    <t>Mesones de baño</t>
  </si>
  <si>
    <t>Transporte</t>
  </si>
  <si>
    <t>Disposición certificada</t>
  </si>
  <si>
    <t>CONCRETO 1500 PSI OB/GRAN</t>
  </si>
  <si>
    <t>Puntilllas</t>
  </si>
  <si>
    <t>Madera rolliza x 3m de Ø3" aprox.</t>
  </si>
  <si>
    <t>UND</t>
  </si>
  <si>
    <t>Nivel de precisión</t>
  </si>
  <si>
    <t>Estacas de madera</t>
  </si>
  <si>
    <t>Hilo o Nylon para demarcación</t>
  </si>
  <si>
    <t>GLB</t>
  </si>
  <si>
    <t>Alquiler de baños ecológico provisionales: 2 unidades</t>
  </si>
  <si>
    <t>Excavación común: cimentaciones</t>
  </si>
  <si>
    <t>Relleno y compactación con material selecionado</t>
  </si>
  <si>
    <t>Solado en concreto pobre 2000 PSI con espesor de 5cm de baños y gradas</t>
  </si>
  <si>
    <t>Concreto zapatas (incluye encofrado y desencofrado) de baños y gradas</t>
  </si>
  <si>
    <t>Concreto vigas de cimentación (incluye encofrado y desencofrado) en baños y gradas</t>
  </si>
  <si>
    <t>Acero de refuerzo</t>
  </si>
  <si>
    <t>Construcción de columnas de baños</t>
  </si>
  <si>
    <t>Acero de refuerzo para baños</t>
  </si>
  <si>
    <t>Cubierta en lámina metálica o teja upvc para baños y gradas</t>
  </si>
  <si>
    <t>Estructura metálica para gradas</t>
  </si>
  <si>
    <t>Losa concreto en metaldeck cal 20 e:12 cm, incluye malla electrosoldada de 6 mm</t>
  </si>
  <si>
    <t>Suministro e instalación de geodren para drenaje, incluye tuberia de 8"</t>
  </si>
  <si>
    <t>Tuberia de desagüe alcatarillado PVC 16" (desde zona de juego hacia la calle)</t>
  </si>
  <si>
    <t>Suministro e instalación de transformador convencional monofasico de 75 kva 13200-240/120v</t>
  </si>
  <si>
    <t>Ajuste, trámite y aprobación de diseño ante operador de red</t>
  </si>
  <si>
    <t>Certificación RETIE</t>
  </si>
  <si>
    <t>Certificación RETILAP</t>
  </si>
  <si>
    <t>Tendido de red primaria 2 hilos en cable AAAC-123</t>
  </si>
  <si>
    <t>Tendido de medida nivel II con tp-tc a 13,200 VOLTIOS</t>
  </si>
  <si>
    <t>Suministro e instalación de cable encauchetado 3x10 para lamparas</t>
  </si>
  <si>
    <t>Acometida cable  No. 4 conductores No. 12 para luces, tomas e interruptores</t>
  </si>
  <si>
    <t>Acometida desde transformador a tablero en cable 2 No. 4/0 Fase y 2 cables No. 4/0 para neutro en tuberia pvc y imc de 3"</t>
  </si>
  <si>
    <t xml:space="preserve">Placa de contrapiso (incluye acero de refuerzo) </t>
  </si>
  <si>
    <t xml:space="preserve">Suministro e instalación de win en remate de muros </t>
  </si>
  <si>
    <t>Suministro e instalación de sanitario para discapacitados</t>
  </si>
  <si>
    <t>Volqueta 7m3</t>
  </si>
  <si>
    <t>Cargador</t>
  </si>
  <si>
    <t>Camión grua</t>
  </si>
  <si>
    <t xml:space="preserve">Ayudante electrico </t>
  </si>
  <si>
    <t>Oficial electrico</t>
  </si>
  <si>
    <t>Equipo oxicorte</t>
  </si>
  <si>
    <t>Punto de conexión subdrenaje</t>
  </si>
  <si>
    <t>Pto</t>
  </si>
  <si>
    <t>Tubo PVC Sanitaria de 8"</t>
  </si>
  <si>
    <t>Soldadura liquida 1/4 galón</t>
  </si>
  <si>
    <t>Limpiador PVC 1/4 de galón</t>
  </si>
  <si>
    <t>Registro de paso</t>
  </si>
  <si>
    <t>Retro-excavadora de neumáticos</t>
  </si>
  <si>
    <t>Material de Relleno seleccionado (Incluye transporte)</t>
  </si>
  <si>
    <t>Volqueta 6 M3</t>
  </si>
  <si>
    <t>TUBERIA DESAGUE PVC-S 2"</t>
  </si>
  <si>
    <t>TUBERIA DESAGUE SANITARIO PVC-S 4"</t>
  </si>
  <si>
    <t>Ventilación</t>
  </si>
  <si>
    <t>TUBERIA DESAGUE PVC-S 2</t>
  </si>
  <si>
    <t>ACCESORIOS SANITARIOS 2"</t>
  </si>
  <si>
    <t>ACCESORIOS 4" SANITARIOS</t>
  </si>
  <si>
    <t>Agua</t>
  </si>
  <si>
    <t>Lt</t>
  </si>
  <si>
    <t xml:space="preserve">Arena lavada </t>
  </si>
  <si>
    <t xml:space="preserve">Triturado </t>
  </si>
  <si>
    <t>Cemento Gris</t>
  </si>
  <si>
    <t>Kg</t>
  </si>
  <si>
    <t xml:space="preserve">Acero refuerzo 60000 psi </t>
  </si>
  <si>
    <t>Alambre</t>
  </si>
  <si>
    <t>REVOQUE</t>
  </si>
  <si>
    <t>Aditivo impermeabilizante</t>
  </si>
  <si>
    <t>Arena Lavada</t>
  </si>
  <si>
    <t>Triturado</t>
  </si>
  <si>
    <t>Cemento gris</t>
  </si>
  <si>
    <t>Acero de refuerzo 6000PSI</t>
  </si>
  <si>
    <t>Revoque</t>
  </si>
  <si>
    <t xml:space="preserve">ACCESORIOS DE 1/2" </t>
  </si>
  <si>
    <t>ACCESORIOS VARIOS</t>
  </si>
  <si>
    <t>TUBERIA PVC-P RDE-9 1/2"</t>
  </si>
  <si>
    <t>PEGANTE PVC 1/8 GL</t>
  </si>
  <si>
    <t>TUBERIA PVC-P RDE-11 3/4"</t>
  </si>
  <si>
    <t>PEGANTE PVC 1/8GL</t>
  </si>
  <si>
    <t>TUBERIA PVC-P RDE-13,5 1"</t>
  </si>
  <si>
    <t>Tubo presión 2" PVC</t>
  </si>
  <si>
    <t>Unión de presión PVC 2"</t>
  </si>
  <si>
    <t>Tubo presión 3" PVC</t>
  </si>
  <si>
    <t>Unión de presión PVC 3"</t>
  </si>
  <si>
    <t>Tubo presión 4" PVC</t>
  </si>
  <si>
    <t>Valvula de Compuerta de 1/2"</t>
  </si>
  <si>
    <t>Valvula de compuerta 3/4"</t>
  </si>
  <si>
    <t>Válvula de entrada ø 1"</t>
  </si>
  <si>
    <t>Válvula de Compuerta de 1-1/2"</t>
  </si>
  <si>
    <t>Valvula  Cheque de 4"</t>
  </si>
  <si>
    <t>Tubería de presión 1" PVC RDE 21</t>
  </si>
  <si>
    <t>Tubo de 4" en acero Galvanizado</t>
  </si>
  <si>
    <t>Equipo de bombeo</t>
  </si>
  <si>
    <t>Caja primaria de 27kc 100 amp</t>
  </si>
  <si>
    <t>Seccionador tipo cuchilla 27kV 100A</t>
  </si>
  <si>
    <t>Fusibles expulsión 27kV 100A (par)</t>
  </si>
  <si>
    <t>PAR</t>
  </si>
  <si>
    <t>Pararrayos óxido metálico 27kV</t>
  </si>
  <si>
    <t>Aisladores poliméricos 27kV</t>
  </si>
  <si>
    <t>Herrajes y ménsulas galvanizadas</t>
  </si>
  <si>
    <t>Supervisor electricista</t>
  </si>
  <si>
    <t>Ingeniero electricista</t>
  </si>
  <si>
    <t>Codo/abrazaderas IMC 3"</t>
  </si>
  <si>
    <t>Conductor cobre desnudo #4/0 ó equivalente</t>
  </si>
  <si>
    <t>Tubería IMC 3"</t>
  </si>
  <si>
    <t>Capacete galvanizado 3"</t>
  </si>
  <si>
    <t>Tubería de acometida (boquillas)</t>
  </si>
  <si>
    <t>Tapa de Fundicion ductil</t>
  </si>
  <si>
    <t>Postes de Concreto 12m 1050 kg. F</t>
  </si>
  <si>
    <t>Herrajes galvanizados, ménsulas y tornillería</t>
  </si>
  <si>
    <t>Cruzeta en madera inmunizada 2.4 m</t>
  </si>
  <si>
    <t>Pararrayos 27kV tipo MOV</t>
  </si>
  <si>
    <t>Conectores, pernos, abrazaderas y herrajes</t>
  </si>
  <si>
    <t>Alquiler</t>
  </si>
  <si>
    <t>Gabinete Metalico general</t>
  </si>
  <si>
    <t>Interruptor termomagnético 400A</t>
  </si>
  <si>
    <t>Barras de cobre, conectores y herrajes</t>
  </si>
  <si>
    <t>Tablero de control con seccionadores y contactores</t>
  </si>
  <si>
    <t>Canalización, conectores y protecciones</t>
  </si>
  <si>
    <t>Tablero 18 circuitos con interruptor termomagnético</t>
  </si>
  <si>
    <t>Cables y canaletas internas</t>
  </si>
  <si>
    <t>Cable THHN #4 AWG</t>
  </si>
  <si>
    <t>Tubería EMT 1 1/4"</t>
  </si>
  <si>
    <t>Gabinete de distribución 3F+N+T 400A</t>
  </si>
  <si>
    <t>Conectores, terminales y barraje</t>
  </si>
  <si>
    <t>Poste metálico cónico 25 m</t>
  </si>
  <si>
    <t>CONCRETO 3500 PSI OB/GRAN</t>
  </si>
  <si>
    <t>Reflector LED deportivo 800W IP65</t>
  </si>
  <si>
    <t>UNd</t>
  </si>
  <si>
    <t>Herrajes de soporte metálico</t>
  </si>
  <si>
    <t>Luminaria tipo led empotrada 36W</t>
  </si>
  <si>
    <t>Cables THHN #12</t>
  </si>
  <si>
    <t>Caja octagonal y tapa</t>
  </si>
  <si>
    <t>Tubería EMT 3/4"</t>
  </si>
  <si>
    <t>Interruptor sencillo 15A</t>
  </si>
  <si>
    <t>Caja rectangular y tapa</t>
  </si>
  <si>
    <t>Cable THHN #10</t>
  </si>
  <si>
    <t>Tubería EMT 1"</t>
  </si>
  <si>
    <t>Tomacorriente doble 15A 120V</t>
  </si>
  <si>
    <t>Tomacorriente GFCI 20A</t>
  </si>
  <si>
    <t>Caja estanca y tapa hermética</t>
  </si>
  <si>
    <t>Conductor cobre desnudo #2/0</t>
  </si>
  <si>
    <t>Varilla cobre 5/8" x 2.4m</t>
  </si>
  <si>
    <t>Conectores de puesta a tierra</t>
  </si>
  <si>
    <t>Geotextil NT 1600</t>
  </si>
  <si>
    <t>Piedra ciclopea</t>
  </si>
  <si>
    <t xml:space="preserve">Alambre recocido </t>
  </si>
  <si>
    <t>Acero figurado</t>
  </si>
  <si>
    <t>Equipo soldadura</t>
  </si>
  <si>
    <t>Lámina metálica cal 26</t>
  </si>
  <si>
    <t>Andamios</t>
  </si>
  <si>
    <t>Equipo de soldadura</t>
  </si>
  <si>
    <t>Acero estructural ASTM A36</t>
  </si>
  <si>
    <t>Concreto 3000 psi</t>
  </si>
  <si>
    <t>Metaldeck cal 20</t>
  </si>
  <si>
    <t>Malla electrosoldada 6mm</t>
  </si>
  <si>
    <t>Block #6</t>
  </si>
  <si>
    <t>Mortero 1:4</t>
  </si>
  <si>
    <t>Block #4</t>
  </si>
  <si>
    <t>Mortero impermeabilizado</t>
  </si>
  <si>
    <t>Formaleta lateral</t>
  </si>
  <si>
    <t xml:space="preserve">Alambre </t>
  </si>
  <si>
    <t>Concreto</t>
  </si>
  <si>
    <t>Block #8</t>
  </si>
  <si>
    <t xml:space="preserve">Mortero </t>
  </si>
  <si>
    <t>Concreto + acabado liso</t>
  </si>
  <si>
    <t xml:space="preserve">Formaleta </t>
  </si>
  <si>
    <t>Geodren</t>
  </si>
  <si>
    <t>M2</t>
  </si>
  <si>
    <t>Tubo 8"</t>
  </si>
  <si>
    <t>Ml</t>
  </si>
  <si>
    <t>Tubo Pvc Alcantarillado 16pulg-400mmx6m</t>
  </si>
  <si>
    <t>Accesorios varios</t>
  </si>
  <si>
    <t>Cama de arena (10cm)</t>
  </si>
  <si>
    <t>Tubo Presión 6 mts Rde 21 200 Psi 1 1/4 Pulg</t>
  </si>
  <si>
    <t>Tanque de fibra de vidrio con capacidad de 10 M3</t>
  </si>
  <si>
    <t>Transformador Monofasico 75 KVA-13.200 v-120-240 v</t>
  </si>
  <si>
    <t>Herramientas menores</t>
  </si>
  <si>
    <t>Carro grúa</t>
  </si>
  <si>
    <t>Cable  No. 4 conductores No. 12 para luces, tomas e interruptores</t>
  </si>
  <si>
    <t>Transformador a tablero en cable 2 No. 4/0 Fase y 2 cables No. 4/0 para neutro en tuberia pvc y imc de 3"</t>
  </si>
  <si>
    <t>Pintura muros externos en pintura vinilo tipo 1</t>
  </si>
  <si>
    <t>Barandas en acero galvanizado de 2" altura 1 m</t>
  </si>
  <si>
    <t>Concreto 3000 PSI</t>
  </si>
  <si>
    <t>Formaleta (Madera, clavos, separadores)</t>
  </si>
  <si>
    <t>Concreto 3000 PSI OB/TRIT</t>
  </si>
  <si>
    <t>M3</t>
  </si>
  <si>
    <t>ML</t>
  </si>
  <si>
    <t>LT</t>
  </si>
  <si>
    <t>Geotextil tejido 2100</t>
  </si>
  <si>
    <t>Hilo o nylon para demarcación</t>
  </si>
  <si>
    <t>Glb</t>
  </si>
  <si>
    <t>Placa conmemorativa, incluye elementos de fijación y base</t>
  </si>
  <si>
    <t>Taladro industrial</t>
  </si>
  <si>
    <t>Espejo</t>
  </si>
  <si>
    <t>Pegante cerámico x25kg</t>
  </si>
  <si>
    <t>Wing de aluminio</t>
  </si>
  <si>
    <t>Sanitario discapacitado</t>
  </si>
  <si>
    <t>Protector de ventanas</t>
  </si>
  <si>
    <t>Protectores metálicos para ventanas</t>
  </si>
  <si>
    <t>REJILLA METÁLICA 2" X 3"</t>
  </si>
  <si>
    <t>ANTICORROSIVO Y PINTURA</t>
  </si>
  <si>
    <t>global</t>
  </si>
  <si>
    <t>SOLDADURA / SOLDADURA DE PUNTO</t>
  </si>
  <si>
    <t>Cable encauchetado 3x10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</si>
</sst>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&quot;$&quot;\ #,##0"/>
    <numFmt numFmtId="166" formatCode="0.0"/>
    <numFmt numFmtId="167" formatCode="_-&quot;$&quot;* #,##0.00_-;\-&quot;$&quot;* #,##0.00_-;_-&quot;$&quot;* &quot;-&quot;??_-;_-@_-"/>
    <numFmt numFmtId="168" formatCode="_(&quot;$&quot;\ * #,##0_);_(&quot;$&quot;\ * \(#,##0\);_(&quot;$&quot;\ * &quot;-&quot;_);_(@_)"/>
    <numFmt numFmtId="169" formatCode="_-&quot;$&quot;\ * #,##0_-;\-&quot;$&quot;\ * #,##0_-;_-&quot;$&quot;\ * &quot;-&quot;??_-;_-@_-"/>
    <numFmt numFmtId="170" formatCode="_ &quot;$&quot;\ * #,##0_ ;_ &quot;$&quot;\ * \-#,##0_ ;_ &quot;$&quot;\ * &quot;-&quot;_ ;_ @_ "/>
    <numFmt numFmtId="171" formatCode="&quot;$&quot;\ #,##0.0"/>
    <numFmt numFmtId="172" formatCode="0.000"/>
    <numFmt numFmtId="173" formatCode="_(&quot;$&quot;\ * #,##0.00_);_(&quot;$&quot;\ * \(#,##0.00\);_(&quot;$&quot;\ * &quot;-&quot;_);_(@_)"/>
    <numFmt numFmtId="174" formatCode="_-[$$-240A]\ * #,##0.00_-;\-[$$-240A]\ * #,##0.00_-;_-[$$-240A]\ * &quot;-&quot;??_-;_-@_-"/>
    <numFmt numFmtId="175" formatCode="_(&quot;$&quot;\ * #,##0.0000000_);_(&quot;$&quot;\ * \(#,##0.0000000\);_(&quot;$&quot;\ * &quot;-&quot;_);_(@_)"/>
    <numFmt numFmtId="176" formatCode="_-&quot;$&quot;* #,##0.000000_-;\-&quot;$&quot;* #,##0.000000_-;_-&quot;$&quot;* &quot;-&quot;??_-;_-@_-"/>
    <numFmt numFmtId="177" formatCode="_(&quot;$&quot;\ * #,##0.00000000000_);_(&quot;$&quot;\ * \(#,##0.00000000000\);_(&quot;$&quot;\ * &quot;-&quot;_);_(@_)"/>
  </numFmts>
  <fonts count="24" x14ac:knownFonts="1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8"/>
      <name val="Calibri"/>
      <family val="2"/>
    </font>
    <font>
      <b/>
      <sz val="12"/>
      <name val="Calibri"/>
      <family val="2"/>
    </font>
    <font>
      <sz val="12"/>
      <color rgb="FF000000"/>
      <name val="Calibri"/>
      <family val="2"/>
    </font>
    <font>
      <sz val="12"/>
      <color indexed="8"/>
      <name val="Calibri"/>
      <family val="2"/>
    </font>
    <font>
      <sz val="12"/>
      <color rgb="FF000000"/>
      <name val="Calibri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12"/>
      <color indexed="8"/>
      <name val="Calibri"/>
      <family val="2"/>
      <scheme val="minor"/>
    </font>
    <font>
      <b/>
      <sz val="16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8">
    <xf numFmtId="0" fontId="0" fillId="0" borderId="0">
      <alignment vertical="center"/>
    </xf>
    <xf numFmtId="0" fontId="10" fillId="0" borderId="0">
      <protection locked="0"/>
    </xf>
    <xf numFmtId="164" fontId="10" fillId="0" borderId="0">
      <protection locked="0"/>
    </xf>
    <xf numFmtId="9" fontId="10" fillId="0" borderId="0">
      <protection locked="0"/>
    </xf>
    <xf numFmtId="43" fontId="13" fillId="0" borderId="0" applyFont="0" applyFill="0" applyBorder="0" applyAlignment="0" applyProtection="0"/>
    <xf numFmtId="0" fontId="16" fillId="0" borderId="0"/>
    <xf numFmtId="168" fontId="10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" fillId="0" borderId="0"/>
    <xf numFmtId="42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3" fillId="0" borderId="0">
      <alignment vertical="center"/>
    </xf>
    <xf numFmtId="167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</cellStyleXfs>
  <cellXfs count="419">
    <xf numFmtId="0" fontId="0" fillId="0" borderId="0" xfId="0">
      <alignment vertical="center"/>
    </xf>
    <xf numFmtId="0" fontId="4" fillId="0" borderId="0" xfId="1" applyFont="1" applyAlignment="1" applyProtection="1">
      <alignment horizontal="center" vertical="top"/>
    </xf>
    <xf numFmtId="0" fontId="4" fillId="0" borderId="0" xfId="1" applyFont="1" applyAlignment="1" applyProtection="1">
      <alignment horizontal="left" vertical="top" wrapText="1"/>
    </xf>
    <xf numFmtId="164" fontId="4" fillId="0" borderId="0" xfId="2" applyFont="1" applyAlignment="1" applyProtection="1">
      <alignment horizontal="center" vertical="top"/>
    </xf>
    <xf numFmtId="165" fontId="4" fillId="0" borderId="0" xfId="2" applyNumberFormat="1" applyFont="1" applyAlignment="1" applyProtection="1">
      <alignment horizontal="right" vertical="top"/>
    </xf>
    <xf numFmtId="0" fontId="4" fillId="0" borderId="0" xfId="1" applyFont="1" applyAlignment="1" applyProtection="1">
      <alignment horizontal="left" vertical="top"/>
    </xf>
    <xf numFmtId="0" fontId="4" fillId="2" borderId="0" xfId="1" applyFont="1" applyFill="1" applyAlignment="1" applyProtection="1">
      <alignment horizontal="center" vertical="top"/>
    </xf>
    <xf numFmtId="0" fontId="6" fillId="3" borderId="9" xfId="1" applyFont="1" applyFill="1" applyBorder="1" applyAlignment="1" applyProtection="1">
      <alignment horizontal="center" vertical="center" wrapText="1"/>
    </xf>
    <xf numFmtId="0" fontId="6" fillId="3" borderId="10" xfId="1" applyFont="1" applyFill="1" applyBorder="1" applyAlignment="1" applyProtection="1">
      <alignment horizontal="center" vertical="center" wrapText="1"/>
    </xf>
    <xf numFmtId="164" fontId="6" fillId="3" borderId="10" xfId="2" applyFont="1" applyFill="1" applyBorder="1" applyAlignment="1" applyProtection="1">
      <alignment horizontal="center" vertical="center" wrapText="1"/>
    </xf>
    <xf numFmtId="165" fontId="6" fillId="3" borderId="10" xfId="2" applyNumberFormat="1" applyFont="1" applyFill="1" applyBorder="1" applyAlignment="1" applyProtection="1">
      <alignment horizontal="center" vertical="center" wrapText="1"/>
    </xf>
    <xf numFmtId="165" fontId="6" fillId="3" borderId="11" xfId="2" applyNumberFormat="1" applyFont="1" applyFill="1" applyBorder="1" applyAlignment="1" applyProtection="1">
      <alignment horizontal="center" vertical="center" wrapText="1"/>
    </xf>
    <xf numFmtId="0" fontId="6" fillId="3" borderId="12" xfId="1" quotePrefix="1" applyFont="1" applyFill="1" applyBorder="1" applyAlignment="1" applyProtection="1">
      <alignment horizontal="center" vertical="top"/>
    </xf>
    <xf numFmtId="165" fontId="6" fillId="3" borderId="14" xfId="1" applyNumberFormat="1" applyFont="1" applyFill="1" applyBorder="1" applyAlignment="1" applyProtection="1">
      <alignment vertical="top"/>
    </xf>
    <xf numFmtId="0" fontId="4" fillId="0" borderId="0" xfId="1" applyFont="1" applyAlignment="1" applyProtection="1">
      <alignment horizontal="center" vertical="top" wrapText="1"/>
    </xf>
    <xf numFmtId="166" fontId="7" fillId="0" borderId="16" xfId="1" applyNumberFormat="1" applyFont="1" applyBorder="1" applyAlignment="1" applyProtection="1">
      <alignment horizontal="center" vertical="top" wrapText="1"/>
    </xf>
    <xf numFmtId="0" fontId="4" fillId="0" borderId="17" xfId="1" applyFont="1" applyBorder="1" applyAlignment="1" applyProtection="1">
      <alignment horizontal="left" vertical="top" wrapText="1"/>
    </xf>
    <xf numFmtId="0" fontId="4" fillId="2" borderId="17" xfId="1" applyFont="1" applyFill="1" applyBorder="1" applyAlignment="1" applyProtection="1">
      <alignment horizontal="center" vertical="top" wrapText="1"/>
    </xf>
    <xf numFmtId="165" fontId="4" fillId="0" borderId="17" xfId="1" applyNumberFormat="1" applyFont="1" applyBorder="1" applyAlignment="1" applyProtection="1">
      <alignment horizontal="right" vertical="top" wrapText="1"/>
    </xf>
    <xf numFmtId="165" fontId="4" fillId="0" borderId="18" xfId="2" applyNumberFormat="1" applyFont="1" applyBorder="1" applyAlignment="1" applyProtection="1">
      <alignment horizontal="right" vertical="top" wrapText="1"/>
    </xf>
    <xf numFmtId="0" fontId="4" fillId="0" borderId="15" xfId="1" applyFont="1" applyBorder="1" applyAlignment="1" applyProtection="1">
      <alignment horizontal="center" vertical="top" wrapText="1"/>
    </xf>
    <xf numFmtId="166" fontId="7" fillId="0" borderId="19" xfId="1" applyNumberFormat="1" applyFont="1" applyBorder="1" applyAlignment="1" applyProtection="1">
      <alignment horizontal="center" vertical="top" wrapText="1"/>
    </xf>
    <xf numFmtId="0" fontId="4" fillId="0" borderId="15" xfId="1" applyFont="1" applyBorder="1" applyAlignment="1" applyProtection="1">
      <alignment horizontal="left" vertical="top" wrapText="1"/>
    </xf>
    <xf numFmtId="165" fontId="4" fillId="0" borderId="20" xfId="2" applyNumberFormat="1" applyFont="1" applyBorder="1" applyAlignment="1" applyProtection="1">
      <alignment horizontal="right" vertical="top" wrapText="1"/>
    </xf>
    <xf numFmtId="0" fontId="4" fillId="2" borderId="15" xfId="1" applyFont="1" applyFill="1" applyBorder="1" applyAlignment="1" applyProtection="1">
      <alignment horizontal="left" vertical="top" wrapText="1"/>
    </xf>
    <xf numFmtId="0" fontId="4" fillId="2" borderId="15" xfId="1" applyFont="1" applyFill="1" applyBorder="1" applyAlignment="1" applyProtection="1">
      <alignment horizontal="center" vertical="top" wrapText="1"/>
    </xf>
    <xf numFmtId="165" fontId="4" fillId="2" borderId="20" xfId="2" applyNumberFormat="1" applyFont="1" applyFill="1" applyBorder="1" applyAlignment="1" applyProtection="1">
      <alignment horizontal="right" vertical="top" wrapText="1"/>
    </xf>
    <xf numFmtId="0" fontId="8" fillId="0" borderId="15" xfId="1" applyFont="1" applyBorder="1" applyAlignment="1" applyProtection="1">
      <alignment horizontal="left" vertical="top" wrapText="1"/>
    </xf>
    <xf numFmtId="0" fontId="8" fillId="2" borderId="15" xfId="1" applyFont="1" applyFill="1" applyBorder="1" applyAlignment="1" applyProtection="1">
      <alignment horizontal="left" vertical="top" wrapText="1"/>
    </xf>
    <xf numFmtId="166" fontId="7" fillId="2" borderId="16" xfId="1" applyNumberFormat="1" applyFont="1" applyFill="1" applyBorder="1" applyAlignment="1" applyProtection="1">
      <alignment horizontal="center" vertical="top"/>
    </xf>
    <xf numFmtId="0" fontId="4" fillId="2" borderId="17" xfId="1" applyFont="1" applyFill="1" applyBorder="1" applyAlignment="1" applyProtection="1">
      <alignment horizontal="center" vertical="top"/>
    </xf>
    <xf numFmtId="165" fontId="4" fillId="2" borderId="18" xfId="2" applyNumberFormat="1" applyFont="1" applyFill="1" applyBorder="1" applyAlignment="1" applyProtection="1">
      <alignment horizontal="right" vertical="top"/>
    </xf>
    <xf numFmtId="0" fontId="4" fillId="2" borderId="0" xfId="1" applyFont="1" applyFill="1" applyAlignment="1" applyProtection="1">
      <alignment horizontal="left" vertical="top"/>
    </xf>
    <xf numFmtId="166" fontId="7" fillId="2" borderId="23" xfId="1" applyNumberFormat="1" applyFont="1" applyFill="1" applyBorder="1" applyAlignment="1" applyProtection="1">
      <alignment horizontal="center" vertical="top"/>
    </xf>
    <xf numFmtId="0" fontId="4" fillId="2" borderId="21" xfId="1" applyFont="1" applyFill="1" applyBorder="1" applyAlignment="1" applyProtection="1">
      <alignment horizontal="center" vertical="top"/>
    </xf>
    <xf numFmtId="165" fontId="4" fillId="2" borderId="22" xfId="2" applyNumberFormat="1" applyFont="1" applyFill="1" applyBorder="1" applyAlignment="1" applyProtection="1">
      <alignment horizontal="right" vertical="top"/>
    </xf>
    <xf numFmtId="166" fontId="7" fillId="2" borderId="19" xfId="1" applyNumberFormat="1" applyFont="1" applyFill="1" applyBorder="1" applyAlignment="1" applyProtection="1">
      <alignment horizontal="center" vertical="top"/>
    </xf>
    <xf numFmtId="0" fontId="4" fillId="2" borderId="15" xfId="1" applyFont="1" applyFill="1" applyBorder="1" applyAlignment="1" applyProtection="1">
      <alignment horizontal="center" vertical="top"/>
    </xf>
    <xf numFmtId="0" fontId="8" fillId="4" borderId="15" xfId="1" applyFont="1" applyFill="1" applyBorder="1" applyAlignment="1" applyProtection="1">
      <alignment horizontal="left" vertical="top" wrapText="1"/>
    </xf>
    <xf numFmtId="0" fontId="8" fillId="2" borderId="21" xfId="1" applyFont="1" applyFill="1" applyBorder="1" applyAlignment="1" applyProtection="1">
      <alignment horizontal="left" vertical="top"/>
    </xf>
    <xf numFmtId="0" fontId="4" fillId="2" borderId="21" xfId="1" applyFont="1" applyFill="1" applyBorder="1" applyAlignment="1" applyProtection="1">
      <alignment horizontal="left" vertical="top"/>
    </xf>
    <xf numFmtId="0" fontId="4" fillId="2" borderId="17" xfId="1" applyFont="1" applyFill="1" applyBorder="1" applyAlignment="1" applyProtection="1">
      <alignment horizontal="left" vertical="top" wrapText="1"/>
    </xf>
    <xf numFmtId="0" fontId="4" fillId="2" borderId="15" xfId="1" applyFont="1" applyFill="1" applyBorder="1" applyAlignment="1" applyProtection="1">
      <alignment horizontal="left" vertical="top"/>
    </xf>
    <xf numFmtId="0" fontId="4" fillId="2" borderId="21" xfId="1" applyFont="1" applyFill="1" applyBorder="1" applyAlignment="1" applyProtection="1">
      <alignment horizontal="left" vertical="top" wrapText="1"/>
    </xf>
    <xf numFmtId="0" fontId="4" fillId="2" borderId="17" xfId="1" applyFont="1" applyFill="1" applyBorder="1" applyAlignment="1" applyProtection="1">
      <alignment horizontal="left" vertical="top"/>
    </xf>
    <xf numFmtId="166" fontId="4" fillId="2" borderId="0" xfId="1" applyNumberFormat="1" applyFont="1" applyFill="1" applyAlignment="1" applyProtection="1">
      <alignment horizontal="left" vertical="top"/>
    </xf>
    <xf numFmtId="166" fontId="7" fillId="2" borderId="24" xfId="1" applyNumberFormat="1" applyFont="1" applyFill="1" applyBorder="1" applyAlignment="1" applyProtection="1">
      <alignment horizontal="center" vertical="top"/>
    </xf>
    <xf numFmtId="0" fontId="4" fillId="2" borderId="25" xfId="1" applyFont="1" applyFill="1" applyBorder="1" applyAlignment="1" applyProtection="1">
      <alignment horizontal="center" vertical="top"/>
    </xf>
    <xf numFmtId="165" fontId="4" fillId="2" borderId="26" xfId="2" applyNumberFormat="1" applyFont="1" applyFill="1" applyBorder="1" applyAlignment="1" applyProtection="1">
      <alignment horizontal="right" vertical="top"/>
    </xf>
    <xf numFmtId="0" fontId="7" fillId="2" borderId="17" xfId="1" applyFont="1" applyFill="1" applyBorder="1" applyAlignment="1" applyProtection="1">
      <alignment horizontal="left" vertical="top" wrapText="1"/>
    </xf>
    <xf numFmtId="2" fontId="4" fillId="2" borderId="0" xfId="1" applyNumberFormat="1" applyFont="1" applyFill="1" applyAlignment="1" applyProtection="1">
      <alignment horizontal="left" vertical="top"/>
    </xf>
    <xf numFmtId="0" fontId="7" fillId="2" borderId="15" xfId="1" applyFont="1" applyFill="1" applyBorder="1" applyAlignment="1" applyProtection="1">
      <alignment horizontal="left" vertical="top" wrapText="1"/>
    </xf>
    <xf numFmtId="0" fontId="7" fillId="2" borderId="15" xfId="1" applyFont="1" applyFill="1" applyBorder="1" applyAlignment="1" applyProtection="1">
      <alignment horizontal="center" vertical="top"/>
    </xf>
    <xf numFmtId="0" fontId="7" fillId="2" borderId="21" xfId="1" applyFont="1" applyFill="1" applyBorder="1" applyAlignment="1" applyProtection="1">
      <alignment horizontal="left" vertical="top" wrapText="1"/>
    </xf>
    <xf numFmtId="0" fontId="7" fillId="2" borderId="21" xfId="1" applyFont="1" applyFill="1" applyBorder="1" applyAlignment="1" applyProtection="1">
      <alignment horizontal="center" vertical="top"/>
    </xf>
    <xf numFmtId="0" fontId="7" fillId="0" borderId="17" xfId="1" applyFont="1" applyBorder="1" applyAlignment="1" applyProtection="1">
      <alignment horizontal="center" vertical="top"/>
    </xf>
    <xf numFmtId="0" fontId="7" fillId="0" borderId="15" xfId="1" applyFont="1" applyBorder="1" applyAlignment="1" applyProtection="1">
      <alignment horizontal="left" vertical="top" wrapText="1"/>
    </xf>
    <xf numFmtId="0" fontId="7" fillId="0" borderId="15" xfId="1" applyFont="1" applyBorder="1" applyAlignment="1" applyProtection="1">
      <alignment horizontal="center" vertical="top"/>
    </xf>
    <xf numFmtId="165" fontId="7" fillId="2" borderId="20" xfId="2" applyNumberFormat="1" applyFont="1" applyFill="1" applyBorder="1" applyAlignment="1" applyProtection="1">
      <alignment horizontal="right" vertical="top"/>
    </xf>
    <xf numFmtId="0" fontId="4" fillId="2" borderId="25" xfId="1" applyFont="1" applyFill="1" applyBorder="1" applyAlignment="1" applyProtection="1">
      <alignment horizontal="left" vertical="top" wrapText="1"/>
    </xf>
    <xf numFmtId="0" fontId="4" fillId="0" borderId="25" xfId="1" applyFont="1" applyBorder="1" applyAlignment="1" applyProtection="1">
      <alignment horizontal="left" vertical="top"/>
    </xf>
    <xf numFmtId="0" fontId="4" fillId="0" borderId="25" xfId="1" applyFont="1" applyBorder="1" applyAlignment="1" applyProtection="1">
      <alignment horizontal="center" vertical="top"/>
    </xf>
    <xf numFmtId="2" fontId="4" fillId="0" borderId="25" xfId="1" applyNumberFormat="1" applyFont="1" applyBorder="1" applyAlignment="1" applyProtection="1">
      <alignment horizontal="right" vertical="top"/>
    </xf>
    <xf numFmtId="165" fontId="6" fillId="3" borderId="14" xfId="1" applyNumberFormat="1" applyFont="1" applyFill="1" applyBorder="1" applyAlignment="1" applyProtection="1">
      <alignment horizontal="right" vertical="top"/>
    </xf>
    <xf numFmtId="165" fontId="7" fillId="0" borderId="20" xfId="2" applyNumberFormat="1" applyFont="1" applyBorder="1" applyAlignment="1" applyProtection="1">
      <alignment horizontal="right" vertical="top"/>
    </xf>
    <xf numFmtId="165" fontId="7" fillId="0" borderId="22" xfId="2" applyNumberFormat="1" applyFont="1" applyBorder="1" applyAlignment="1" applyProtection="1">
      <alignment horizontal="right" vertical="top"/>
    </xf>
    <xf numFmtId="2" fontId="4" fillId="5" borderId="15" xfId="1" applyNumberFormat="1" applyFont="1" applyFill="1" applyBorder="1" applyAlignment="1" applyProtection="1">
      <alignment horizontal="right" vertical="top" wrapText="1"/>
    </xf>
    <xf numFmtId="2" fontId="4" fillId="5" borderId="17" xfId="1" applyNumberFormat="1" applyFont="1" applyFill="1" applyBorder="1" applyAlignment="1" applyProtection="1">
      <alignment horizontal="right" vertical="top"/>
    </xf>
    <xf numFmtId="2" fontId="7" fillId="5" borderId="15" xfId="1" applyNumberFormat="1" applyFont="1" applyFill="1" applyBorder="1" applyAlignment="1" applyProtection="1">
      <alignment horizontal="right" vertical="top"/>
    </xf>
    <xf numFmtId="2" fontId="4" fillId="5" borderId="15" xfId="1" applyNumberFormat="1" applyFont="1" applyFill="1" applyBorder="1" applyAlignment="1" applyProtection="1">
      <alignment horizontal="right" vertical="top"/>
    </xf>
    <xf numFmtId="165" fontId="4" fillId="0" borderId="17" xfId="1" applyNumberFormat="1" applyFont="1" applyBorder="1" applyAlignment="1" applyProtection="1">
      <alignment horizontal="right" vertical="top"/>
    </xf>
    <xf numFmtId="0" fontId="12" fillId="0" borderId="17" xfId="0" applyFont="1" applyBorder="1" applyAlignment="1">
      <alignment horizontal="center" vertical="center"/>
    </xf>
    <xf numFmtId="0" fontId="6" fillId="3" borderId="39" xfId="1" quotePrefix="1" applyFont="1" applyFill="1" applyBorder="1" applyAlignment="1" applyProtection="1">
      <alignment horizontal="center" vertical="top"/>
    </xf>
    <xf numFmtId="165" fontId="6" fillId="3" borderId="41" xfId="1" applyNumberFormat="1" applyFont="1" applyFill="1" applyBorder="1" applyAlignment="1" applyProtection="1">
      <alignment vertical="top"/>
    </xf>
    <xf numFmtId="165" fontId="4" fillId="5" borderId="20" xfId="2" applyNumberFormat="1" applyFont="1" applyFill="1" applyBorder="1" applyAlignment="1" applyProtection="1">
      <alignment horizontal="right" vertical="top"/>
    </xf>
    <xf numFmtId="165" fontId="4" fillId="0" borderId="15" xfId="1" applyNumberFormat="1" applyFont="1" applyBorder="1" applyAlignment="1" applyProtection="1">
      <alignment horizontal="right" vertical="top" wrapText="1"/>
    </xf>
    <xf numFmtId="165" fontId="4" fillId="0" borderId="43" xfId="1" applyNumberFormat="1" applyFont="1" applyBorder="1" applyAlignment="1" applyProtection="1">
      <alignment horizontal="right" vertical="top" wrapText="1"/>
    </xf>
    <xf numFmtId="0" fontId="6" fillId="3" borderId="9" xfId="1" quotePrefix="1" applyFont="1" applyFill="1" applyBorder="1" applyAlignment="1" applyProtection="1">
      <alignment horizontal="center" vertical="top" wrapText="1"/>
    </xf>
    <xf numFmtId="165" fontId="6" fillId="3" borderId="11" xfId="1" applyNumberFormat="1" applyFont="1" applyFill="1" applyBorder="1" applyAlignment="1" applyProtection="1">
      <alignment vertical="top" wrapText="1"/>
    </xf>
    <xf numFmtId="0" fontId="14" fillId="5" borderId="15" xfId="0" applyFont="1" applyFill="1" applyBorder="1" applyAlignment="1">
      <alignment horizontal="left" vertical="top" wrapText="1"/>
    </xf>
    <xf numFmtId="165" fontId="11" fillId="5" borderId="15" xfId="4" applyNumberFormat="1" applyFont="1" applyFill="1" applyBorder="1" applyAlignment="1">
      <alignment horizontal="right" vertical="top"/>
    </xf>
    <xf numFmtId="166" fontId="7" fillId="2" borderId="42" xfId="1" applyNumberFormat="1" applyFont="1" applyFill="1" applyBorder="1" applyAlignment="1" applyProtection="1">
      <alignment horizontal="center" vertical="top"/>
    </xf>
    <xf numFmtId="0" fontId="4" fillId="2" borderId="43" xfId="1" applyFont="1" applyFill="1" applyBorder="1" applyAlignment="1" applyProtection="1">
      <alignment horizontal="center" vertical="top"/>
    </xf>
    <xf numFmtId="165" fontId="4" fillId="2" borderId="44" xfId="2" applyNumberFormat="1" applyFont="1" applyFill="1" applyBorder="1" applyAlignment="1" applyProtection="1">
      <alignment horizontal="right" vertical="top"/>
    </xf>
    <xf numFmtId="165" fontId="4" fillId="2" borderId="20" xfId="2" applyNumberFormat="1" applyFont="1" applyFill="1" applyBorder="1" applyAlignment="1" applyProtection="1">
      <alignment horizontal="right" vertical="top"/>
    </xf>
    <xf numFmtId="166" fontId="7" fillId="2" borderId="45" xfId="1" applyNumberFormat="1" applyFont="1" applyFill="1" applyBorder="1" applyAlignment="1" applyProtection="1">
      <alignment horizontal="center" vertical="top"/>
    </xf>
    <xf numFmtId="0" fontId="14" fillId="5" borderId="46" xfId="1" applyFont="1" applyFill="1" applyBorder="1" applyAlignment="1" applyProtection="1">
      <alignment horizontal="left" vertical="top" wrapText="1"/>
    </xf>
    <xf numFmtId="0" fontId="11" fillId="5" borderId="46" xfId="1" applyFont="1" applyFill="1" applyBorder="1" applyAlignment="1" applyProtection="1">
      <alignment horizontal="center" vertical="top"/>
    </xf>
    <xf numFmtId="165" fontId="11" fillId="0" borderId="46" xfId="1" applyNumberFormat="1" applyFont="1" applyBorder="1" applyAlignment="1" applyProtection="1">
      <alignment horizontal="right" vertical="top" wrapText="1"/>
    </xf>
    <xf numFmtId="165" fontId="11" fillId="5" borderId="47" xfId="2" applyNumberFormat="1" applyFont="1" applyFill="1" applyBorder="1" applyAlignment="1" applyProtection="1">
      <alignment horizontal="right" vertical="top"/>
    </xf>
    <xf numFmtId="2" fontId="4" fillId="5" borderId="43" xfId="1" applyNumberFormat="1" applyFont="1" applyFill="1" applyBorder="1" applyAlignment="1" applyProtection="1">
      <alignment horizontal="right" vertical="top" wrapText="1"/>
    </xf>
    <xf numFmtId="165" fontId="4" fillId="5" borderId="17" xfId="1" applyNumberFormat="1" applyFont="1" applyFill="1" applyBorder="1" applyAlignment="1" applyProtection="1">
      <alignment horizontal="right" vertical="top" wrapText="1"/>
    </xf>
    <xf numFmtId="0" fontId="5" fillId="2" borderId="2" xfId="1" applyFont="1" applyFill="1" applyBorder="1" applyAlignment="1" applyProtection="1">
      <alignment vertical="center" wrapText="1"/>
    </xf>
    <xf numFmtId="0" fontId="5" fillId="2" borderId="3" xfId="1" applyFont="1" applyFill="1" applyBorder="1" applyAlignment="1" applyProtection="1">
      <alignment vertical="center" wrapText="1"/>
    </xf>
    <xf numFmtId="0" fontId="5" fillId="2" borderId="0" xfId="1" applyFont="1" applyFill="1" applyAlignment="1" applyProtection="1">
      <alignment vertical="center" wrapText="1"/>
    </xf>
    <xf numFmtId="0" fontId="5" fillId="2" borderId="5" xfId="1" applyFont="1" applyFill="1" applyBorder="1" applyAlignment="1" applyProtection="1">
      <alignment vertical="center" wrapText="1"/>
    </xf>
    <xf numFmtId="0" fontId="5" fillId="2" borderId="7" xfId="1" applyFont="1" applyFill="1" applyBorder="1" applyAlignment="1" applyProtection="1">
      <alignment vertical="center" wrapText="1"/>
    </xf>
    <xf numFmtId="0" fontId="5" fillId="2" borderId="8" xfId="1" applyFont="1" applyFill="1" applyBorder="1" applyAlignment="1" applyProtection="1">
      <alignment vertical="center" wrapText="1"/>
    </xf>
    <xf numFmtId="2" fontId="4" fillId="5" borderId="21" xfId="1" applyNumberFormat="1" applyFont="1" applyFill="1" applyBorder="1" applyAlignment="1" applyProtection="1">
      <alignment horizontal="right" vertical="top" wrapText="1"/>
    </xf>
    <xf numFmtId="0" fontId="4" fillId="5" borderId="0" xfId="1" applyFont="1" applyFill="1" applyAlignment="1" applyProtection="1">
      <alignment horizontal="left" vertical="top"/>
    </xf>
    <xf numFmtId="0" fontId="4" fillId="5" borderId="0" xfId="1" applyFont="1" applyFill="1" applyAlignment="1" applyProtection="1">
      <alignment horizontal="center" vertical="top"/>
    </xf>
    <xf numFmtId="0" fontId="12" fillId="0" borderId="15" xfId="0" applyFont="1" applyBorder="1" applyAlignment="1">
      <alignment horizontal="center" vertical="center"/>
    </xf>
    <xf numFmtId="2" fontId="4" fillId="0" borderId="15" xfId="1" applyNumberFormat="1" applyFont="1" applyBorder="1" applyAlignment="1" applyProtection="1">
      <alignment horizontal="right" vertical="top"/>
    </xf>
    <xf numFmtId="2" fontId="4" fillId="0" borderId="17" xfId="1" applyNumberFormat="1" applyFont="1" applyBorder="1" applyAlignment="1" applyProtection="1">
      <alignment horizontal="right" vertical="top"/>
    </xf>
    <xf numFmtId="0" fontId="12" fillId="0" borderId="21" xfId="0" applyFont="1" applyBorder="1" applyAlignment="1">
      <alignment horizontal="center" vertical="center"/>
    </xf>
    <xf numFmtId="2" fontId="4" fillId="0" borderId="21" xfId="1" applyNumberFormat="1" applyFont="1" applyBorder="1" applyAlignment="1" applyProtection="1">
      <alignment horizontal="right" vertical="top"/>
    </xf>
    <xf numFmtId="165" fontId="4" fillId="0" borderId="21" xfId="1" applyNumberFormat="1" applyFont="1" applyBorder="1" applyAlignment="1" applyProtection="1">
      <alignment horizontal="right" vertical="top" wrapText="1"/>
    </xf>
    <xf numFmtId="0" fontId="14" fillId="5" borderId="15" xfId="1" applyFont="1" applyFill="1" applyBorder="1" applyAlignment="1" applyProtection="1">
      <alignment horizontal="left" vertical="top" wrapText="1"/>
    </xf>
    <xf numFmtId="0" fontId="4" fillId="5" borderId="15" xfId="1" applyFont="1" applyFill="1" applyBorder="1" applyAlignment="1" applyProtection="1">
      <alignment horizontal="center" vertical="top"/>
    </xf>
    <xf numFmtId="165" fontId="4" fillId="5" borderId="15" xfId="1" applyNumberFormat="1" applyFont="1" applyFill="1" applyBorder="1" applyAlignment="1" applyProtection="1">
      <alignment horizontal="right" vertical="top" wrapText="1"/>
    </xf>
    <xf numFmtId="0" fontId="4" fillId="2" borderId="25" xfId="1" applyFont="1" applyFill="1" applyBorder="1" applyAlignment="1" applyProtection="1">
      <alignment horizontal="left" vertical="top"/>
    </xf>
    <xf numFmtId="0" fontId="8" fillId="5" borderId="15" xfId="1" applyFont="1" applyFill="1" applyBorder="1" applyAlignment="1" applyProtection="1">
      <alignment horizontal="left" vertical="top" wrapText="1"/>
    </xf>
    <xf numFmtId="164" fontId="7" fillId="5" borderId="15" xfId="2" applyFont="1" applyFill="1" applyBorder="1" applyAlignment="1" applyProtection="1">
      <alignment horizontal="center" vertical="top"/>
    </xf>
    <xf numFmtId="2" fontId="4" fillId="5" borderId="25" xfId="1" applyNumberFormat="1" applyFont="1" applyFill="1" applyBorder="1" applyAlignment="1" applyProtection="1">
      <alignment horizontal="right" vertical="top"/>
    </xf>
    <xf numFmtId="2" fontId="4" fillId="5" borderId="21" xfId="1" applyNumberFormat="1" applyFont="1" applyFill="1" applyBorder="1" applyAlignment="1" applyProtection="1">
      <alignment horizontal="right" vertical="top"/>
    </xf>
    <xf numFmtId="2" fontId="4" fillId="5" borderId="17" xfId="1" applyNumberFormat="1" applyFont="1" applyFill="1" applyBorder="1" applyAlignment="1" applyProtection="1">
      <alignment horizontal="right" vertical="top" wrapText="1"/>
    </xf>
    <xf numFmtId="0" fontId="8" fillId="5" borderId="43" xfId="1" applyFont="1" applyFill="1" applyBorder="1" applyAlignment="1" applyProtection="1">
      <alignment horizontal="left" vertical="top" wrapText="1"/>
    </xf>
    <xf numFmtId="2" fontId="11" fillId="5" borderId="46" xfId="1" applyNumberFormat="1" applyFont="1" applyFill="1" applyBorder="1" applyAlignment="1" applyProtection="1">
      <alignment horizontal="right" vertical="top" wrapText="1"/>
    </xf>
    <xf numFmtId="0" fontId="4" fillId="5" borderId="15" xfId="1" applyFont="1" applyFill="1" applyBorder="1" applyAlignment="1" applyProtection="1">
      <alignment horizontal="left" vertical="top"/>
    </xf>
    <xf numFmtId="0" fontId="6" fillId="2" borderId="17" xfId="1" applyFont="1" applyFill="1" applyBorder="1" applyAlignment="1" applyProtection="1">
      <alignment horizontal="left" vertical="top"/>
    </xf>
    <xf numFmtId="0" fontId="6" fillId="2" borderId="17" xfId="1" applyFont="1" applyFill="1" applyBorder="1" applyAlignment="1" applyProtection="1">
      <alignment horizontal="center" vertical="top"/>
    </xf>
    <xf numFmtId="9" fontId="4" fillId="0" borderId="0" xfId="15" applyFont="1" applyAlignment="1" applyProtection="1">
      <alignment horizontal="center" vertical="top"/>
    </xf>
    <xf numFmtId="169" fontId="4" fillId="0" borderId="0" xfId="14" applyNumberFormat="1" applyFont="1" applyAlignment="1" applyProtection="1">
      <alignment horizontal="center" vertical="top"/>
    </xf>
    <xf numFmtId="165" fontId="4" fillId="0" borderId="0" xfId="1" applyNumberFormat="1" applyFont="1" applyAlignment="1" applyProtection="1">
      <alignment horizontal="center" vertical="top"/>
    </xf>
    <xf numFmtId="165" fontId="4" fillId="5" borderId="17" xfId="1" applyNumberFormat="1" applyFont="1" applyFill="1" applyBorder="1" applyAlignment="1" applyProtection="1">
      <alignment horizontal="right" vertical="top"/>
    </xf>
    <xf numFmtId="0" fontId="4" fillId="5" borderId="17" xfId="1" applyFont="1" applyFill="1" applyBorder="1" applyAlignment="1" applyProtection="1">
      <alignment horizontal="left" vertical="top" wrapText="1"/>
    </xf>
    <xf numFmtId="0" fontId="4" fillId="5" borderId="17" xfId="1" applyFont="1" applyFill="1" applyBorder="1" applyAlignment="1" applyProtection="1">
      <alignment horizontal="center" vertical="top"/>
    </xf>
    <xf numFmtId="0" fontId="11" fillId="5" borderId="21" xfId="7" applyFont="1" applyFill="1" applyBorder="1" applyAlignment="1">
      <alignment horizontal="left" vertical="top" wrapText="1"/>
    </xf>
    <xf numFmtId="0" fontId="11" fillId="5" borderId="21" xfId="7" applyFont="1" applyFill="1" applyBorder="1" applyAlignment="1">
      <alignment horizontal="center" vertical="top"/>
    </xf>
    <xf numFmtId="2" fontId="11" fillId="0" borderId="15" xfId="7" applyNumberFormat="1" applyFont="1" applyBorder="1" applyAlignment="1">
      <alignment horizontal="right" vertical="top" wrapText="1"/>
    </xf>
    <xf numFmtId="165" fontId="11" fillId="0" borderId="17" xfId="7" applyNumberFormat="1" applyFont="1" applyBorder="1" applyAlignment="1">
      <alignment horizontal="right" vertical="top" wrapText="1"/>
    </xf>
    <xf numFmtId="165" fontId="11" fillId="5" borderId="18" xfId="8" applyNumberFormat="1" applyFont="1" applyFill="1" applyBorder="1" applyAlignment="1">
      <alignment horizontal="right" vertical="top"/>
    </xf>
    <xf numFmtId="165" fontId="4" fillId="0" borderId="0" xfId="1" applyNumberFormat="1" applyFont="1" applyAlignment="1" applyProtection="1">
      <alignment horizontal="center" vertical="top" wrapText="1"/>
    </xf>
    <xf numFmtId="44" fontId="4" fillId="0" borderId="0" xfId="14" applyFont="1" applyAlignment="1" applyProtection="1">
      <alignment horizontal="center" vertical="top" wrapText="1"/>
    </xf>
    <xf numFmtId="44" fontId="4" fillId="0" borderId="0" xfId="1" applyNumberFormat="1" applyFont="1" applyAlignment="1" applyProtection="1">
      <alignment horizontal="center" vertical="top" wrapText="1"/>
    </xf>
    <xf numFmtId="44" fontId="4" fillId="0" borderId="0" xfId="15" applyNumberFormat="1" applyFont="1" applyAlignment="1" applyProtection="1">
      <alignment horizontal="center" vertical="top"/>
    </xf>
    <xf numFmtId="44" fontId="4" fillId="5" borderId="0" xfId="14" applyFont="1" applyFill="1" applyAlignment="1" applyProtection="1">
      <alignment horizontal="center" vertical="top"/>
    </xf>
    <xf numFmtId="44" fontId="4" fillId="5" borderId="0" xfId="1" applyNumberFormat="1" applyFont="1" applyFill="1" applyAlignment="1" applyProtection="1">
      <alignment horizontal="center" vertical="top"/>
    </xf>
    <xf numFmtId="166" fontId="7" fillId="6" borderId="19" xfId="1" applyNumberFormat="1" applyFont="1" applyFill="1" applyBorder="1" applyAlignment="1" applyProtection="1">
      <alignment horizontal="center" vertical="top"/>
    </xf>
    <xf numFmtId="0" fontId="14" fillId="6" borderId="15" xfId="0" applyFont="1" applyFill="1" applyBorder="1" applyAlignment="1">
      <alignment horizontal="left" vertical="top" wrapText="1"/>
    </xf>
    <xf numFmtId="0" fontId="4" fillId="6" borderId="15" xfId="1" applyFont="1" applyFill="1" applyBorder="1" applyAlignment="1" applyProtection="1">
      <alignment horizontal="center" vertical="top"/>
    </xf>
    <xf numFmtId="2" fontId="4" fillId="6" borderId="15" xfId="1" applyNumberFormat="1" applyFont="1" applyFill="1" applyBorder="1" applyAlignment="1" applyProtection="1">
      <alignment horizontal="right" vertical="top" wrapText="1"/>
    </xf>
    <xf numFmtId="165" fontId="11" fillId="6" borderId="15" xfId="4" applyNumberFormat="1" applyFont="1" applyFill="1" applyBorder="1" applyAlignment="1">
      <alignment horizontal="right" vertical="top"/>
    </xf>
    <xf numFmtId="165" fontId="4" fillId="6" borderId="20" xfId="2" applyNumberFormat="1" applyFont="1" applyFill="1" applyBorder="1" applyAlignment="1" applyProtection="1">
      <alignment horizontal="right" vertical="top"/>
    </xf>
    <xf numFmtId="0" fontId="8" fillId="6" borderId="15" xfId="1" applyFont="1" applyFill="1" applyBorder="1" applyAlignment="1" applyProtection="1">
      <alignment horizontal="left" vertical="top" wrapText="1"/>
    </xf>
    <xf numFmtId="165" fontId="4" fillId="6" borderId="17" xfId="1" applyNumberFormat="1" applyFont="1" applyFill="1" applyBorder="1" applyAlignment="1" applyProtection="1">
      <alignment horizontal="right" vertical="top" wrapText="1"/>
    </xf>
    <xf numFmtId="165" fontId="4" fillId="6" borderId="18" xfId="2" applyNumberFormat="1" applyFont="1" applyFill="1" applyBorder="1" applyAlignment="1" applyProtection="1">
      <alignment horizontal="right" vertical="top"/>
    </xf>
    <xf numFmtId="44" fontId="4" fillId="2" borderId="0" xfId="14" applyFont="1" applyFill="1" applyAlignment="1" applyProtection="1">
      <alignment horizontal="center" vertical="top"/>
    </xf>
    <xf numFmtId="165" fontId="4" fillId="0" borderId="0" xfId="14" applyNumberFormat="1" applyFont="1" applyAlignment="1" applyProtection="1">
      <alignment horizontal="right" vertical="top"/>
    </xf>
    <xf numFmtId="44" fontId="4" fillId="0" borderId="0" xfId="14" applyFont="1" applyAlignment="1" applyProtection="1">
      <alignment horizontal="center" vertical="top"/>
    </xf>
    <xf numFmtId="44" fontId="4" fillId="0" borderId="0" xfId="1" applyNumberFormat="1" applyFont="1" applyAlignment="1" applyProtection="1">
      <alignment horizontal="center" vertical="top"/>
    </xf>
    <xf numFmtId="0" fontId="6" fillId="3" borderId="12" xfId="1" quotePrefix="1" applyFont="1" applyFill="1" applyBorder="1" applyAlignment="1" applyProtection="1">
      <alignment horizontal="center" vertical="top" wrapText="1"/>
    </xf>
    <xf numFmtId="165" fontId="6" fillId="3" borderId="14" xfId="1" applyNumberFormat="1" applyFont="1" applyFill="1" applyBorder="1" applyAlignment="1" applyProtection="1">
      <alignment vertical="top" wrapText="1"/>
    </xf>
    <xf numFmtId="165" fontId="4" fillId="0" borderId="0" xfId="15" applyNumberFormat="1" applyFont="1" applyAlignment="1" applyProtection="1">
      <alignment horizontal="center" vertical="top"/>
    </xf>
    <xf numFmtId="165" fontId="4" fillId="0" borderId="52" xfId="2" applyNumberFormat="1" applyFont="1" applyBorder="1" applyAlignment="1" applyProtection="1">
      <alignment horizontal="right" vertical="top"/>
    </xf>
    <xf numFmtId="0" fontId="4" fillId="0" borderId="17" xfId="1" applyFont="1" applyBorder="1" applyAlignment="1" applyProtection="1">
      <alignment horizontal="center" vertical="top" wrapText="1"/>
    </xf>
    <xf numFmtId="2" fontId="4" fillId="0" borderId="15" xfId="1" applyNumberFormat="1" applyFont="1" applyBorder="1" applyAlignment="1" applyProtection="1">
      <alignment horizontal="right" vertical="top" wrapText="1"/>
    </xf>
    <xf numFmtId="166" fontId="7" fillId="0" borderId="15" xfId="1" applyNumberFormat="1" applyFont="1" applyBorder="1" applyAlignment="1" applyProtection="1">
      <alignment horizontal="center" vertical="top"/>
    </xf>
    <xf numFmtId="0" fontId="4" fillId="0" borderId="17" xfId="1" applyFont="1" applyBorder="1" applyAlignment="1" applyProtection="1">
      <alignment horizontal="center" vertical="top"/>
    </xf>
    <xf numFmtId="0" fontId="4" fillId="0" borderId="15" xfId="1" applyFont="1" applyBorder="1" applyAlignment="1" applyProtection="1">
      <alignment horizontal="center" vertical="top"/>
    </xf>
    <xf numFmtId="165" fontId="4" fillId="0" borderId="15" xfId="2" applyNumberFormat="1" applyFont="1" applyBorder="1" applyAlignment="1" applyProtection="1">
      <alignment horizontal="right" vertical="top"/>
    </xf>
    <xf numFmtId="0" fontId="14" fillId="0" borderId="15" xfId="1" applyFont="1" applyBorder="1" applyAlignment="1" applyProtection="1">
      <alignment horizontal="left" vertical="top" wrapText="1"/>
    </xf>
    <xf numFmtId="166" fontId="7" fillId="0" borderId="19" xfId="1" applyNumberFormat="1" applyFont="1" applyBorder="1" applyAlignment="1" applyProtection="1">
      <alignment horizontal="center" vertical="top"/>
    </xf>
    <xf numFmtId="165" fontId="4" fillId="0" borderId="18" xfId="2" applyNumberFormat="1" applyFont="1" applyBorder="1" applyAlignment="1" applyProtection="1">
      <alignment horizontal="right" vertical="top"/>
    </xf>
    <xf numFmtId="0" fontId="8" fillId="0" borderId="21" xfId="1" applyFont="1" applyBorder="1" applyAlignment="1" applyProtection="1">
      <alignment horizontal="left" vertical="top"/>
    </xf>
    <xf numFmtId="0" fontId="4" fillId="0" borderId="21" xfId="1" applyFont="1" applyBorder="1" applyAlignment="1" applyProtection="1">
      <alignment horizontal="center" vertical="top"/>
    </xf>
    <xf numFmtId="2" fontId="4" fillId="0" borderId="21" xfId="1" applyNumberFormat="1" applyFont="1" applyBorder="1" applyAlignment="1" applyProtection="1">
      <alignment horizontal="right" vertical="top" wrapText="1"/>
    </xf>
    <xf numFmtId="166" fontId="7" fillId="0" borderId="16" xfId="1" applyNumberFormat="1" applyFont="1" applyBorder="1" applyAlignment="1" applyProtection="1">
      <alignment horizontal="center" vertical="top"/>
    </xf>
    <xf numFmtId="0" fontId="4" fillId="0" borderId="15" xfId="1" applyFont="1" applyBorder="1" applyAlignment="1" applyProtection="1">
      <alignment horizontal="left" vertical="top"/>
    </xf>
    <xf numFmtId="0" fontId="4" fillId="0" borderId="21" xfId="1" applyFont="1" applyBorder="1" applyAlignment="1" applyProtection="1">
      <alignment horizontal="left" vertical="top" wrapText="1"/>
    </xf>
    <xf numFmtId="166" fontId="7" fillId="0" borderId="23" xfId="1" applyNumberFormat="1" applyFont="1" applyBorder="1" applyAlignment="1" applyProtection="1">
      <alignment horizontal="center" vertical="top"/>
    </xf>
    <xf numFmtId="0" fontId="4" fillId="0" borderId="21" xfId="1" applyFont="1" applyBorder="1" applyAlignment="1" applyProtection="1">
      <alignment horizontal="left" vertical="top"/>
    </xf>
    <xf numFmtId="165" fontId="4" fillId="0" borderId="22" xfId="2" applyNumberFormat="1" applyFont="1" applyBorder="1" applyAlignment="1" applyProtection="1">
      <alignment horizontal="right" vertical="top"/>
    </xf>
    <xf numFmtId="0" fontId="4" fillId="0" borderId="17" xfId="1" applyFont="1" applyBorder="1" applyAlignment="1" applyProtection="1">
      <alignment horizontal="left" vertical="top"/>
    </xf>
    <xf numFmtId="2" fontId="7" fillId="0" borderId="16" xfId="1" applyNumberFormat="1" applyFont="1" applyBorder="1" applyAlignment="1" applyProtection="1">
      <alignment horizontal="center" vertical="top"/>
    </xf>
    <xf numFmtId="165" fontId="4" fillId="0" borderId="20" xfId="2" applyNumberFormat="1" applyFont="1" applyBorder="1" applyAlignment="1" applyProtection="1">
      <alignment horizontal="right" vertical="top"/>
    </xf>
    <xf numFmtId="0" fontId="7" fillId="0" borderId="17" xfId="1" applyFont="1" applyBorder="1" applyAlignment="1" applyProtection="1">
      <alignment horizontal="left" vertical="top" wrapText="1"/>
    </xf>
    <xf numFmtId="2" fontId="7" fillId="0" borderId="15" xfId="1" applyNumberFormat="1" applyFont="1" applyBorder="1" applyAlignment="1" applyProtection="1">
      <alignment horizontal="right" vertical="top"/>
    </xf>
    <xf numFmtId="0" fontId="7" fillId="0" borderId="21" xfId="1" applyFont="1" applyBorder="1" applyAlignment="1" applyProtection="1">
      <alignment horizontal="left" vertical="top" wrapText="1"/>
    </xf>
    <xf numFmtId="0" fontId="7" fillId="0" borderId="21" xfId="1" applyFont="1" applyBorder="1" applyAlignment="1" applyProtection="1">
      <alignment horizontal="center" vertical="top"/>
    </xf>
    <xf numFmtId="166" fontId="7" fillId="0" borderId="24" xfId="1" applyNumberFormat="1" applyFont="1" applyBorder="1" applyAlignment="1" applyProtection="1">
      <alignment horizontal="center" vertical="top"/>
    </xf>
    <xf numFmtId="165" fontId="4" fillId="0" borderId="26" xfId="2" applyNumberFormat="1" applyFont="1" applyBorder="1" applyAlignment="1" applyProtection="1">
      <alignment horizontal="right" vertical="top"/>
    </xf>
    <xf numFmtId="44" fontId="4" fillId="2" borderId="0" xfId="1" applyNumberFormat="1" applyFont="1" applyFill="1" applyAlignment="1" applyProtection="1">
      <alignment horizontal="center" vertical="top"/>
    </xf>
    <xf numFmtId="165" fontId="4" fillId="0" borderId="0" xfId="14" applyNumberFormat="1" applyFont="1" applyAlignment="1" applyProtection="1">
      <alignment horizontal="center" vertical="top"/>
    </xf>
    <xf numFmtId="166" fontId="7" fillId="6" borderId="19" xfId="1" applyNumberFormat="1" applyFont="1" applyFill="1" applyBorder="1" applyAlignment="1" applyProtection="1">
      <alignment horizontal="center" vertical="top" wrapText="1"/>
    </xf>
    <xf numFmtId="0" fontId="4" fillId="6" borderId="15" xfId="1" applyFont="1" applyFill="1" applyBorder="1" applyAlignment="1" applyProtection="1">
      <alignment horizontal="left" vertical="top" wrapText="1"/>
    </xf>
    <xf numFmtId="0" fontId="4" fillId="6" borderId="15" xfId="1" applyFont="1" applyFill="1" applyBorder="1" applyAlignment="1" applyProtection="1">
      <alignment horizontal="center" vertical="top" wrapText="1"/>
    </xf>
    <xf numFmtId="165" fontId="4" fillId="6" borderId="20" xfId="2" applyNumberFormat="1" applyFont="1" applyFill="1" applyBorder="1" applyAlignment="1" applyProtection="1">
      <alignment horizontal="right" vertical="top" wrapText="1"/>
    </xf>
    <xf numFmtId="166" fontId="7" fillId="7" borderId="19" xfId="1" applyNumberFormat="1" applyFont="1" applyFill="1" applyBorder="1" applyAlignment="1" applyProtection="1">
      <alignment horizontal="center" vertical="top" wrapText="1"/>
    </xf>
    <xf numFmtId="0" fontId="4" fillId="7" borderId="15" xfId="1" applyFont="1" applyFill="1" applyBorder="1" applyAlignment="1" applyProtection="1">
      <alignment horizontal="left" vertical="top" wrapText="1"/>
    </xf>
    <xf numFmtId="0" fontId="4" fillId="7" borderId="15" xfId="1" applyFont="1" applyFill="1" applyBorder="1" applyAlignment="1" applyProtection="1">
      <alignment horizontal="center" vertical="top" wrapText="1"/>
    </xf>
    <xf numFmtId="2" fontId="4" fillId="7" borderId="15" xfId="1" applyNumberFormat="1" applyFont="1" applyFill="1" applyBorder="1" applyAlignment="1" applyProtection="1">
      <alignment horizontal="right" vertical="top" wrapText="1"/>
    </xf>
    <xf numFmtId="165" fontId="4" fillId="7" borderId="17" xfId="1" applyNumberFormat="1" applyFont="1" applyFill="1" applyBorder="1" applyAlignment="1" applyProtection="1">
      <alignment horizontal="right" vertical="top" wrapText="1"/>
    </xf>
    <xf numFmtId="165" fontId="4" fillId="7" borderId="20" xfId="2" applyNumberFormat="1" applyFont="1" applyFill="1" applyBorder="1" applyAlignment="1" applyProtection="1">
      <alignment horizontal="right" vertical="top" wrapText="1"/>
    </xf>
    <xf numFmtId="0" fontId="8" fillId="7" borderId="15" xfId="1" applyFont="1" applyFill="1" applyBorder="1" applyAlignment="1" applyProtection="1">
      <alignment horizontal="left" vertical="top" wrapText="1"/>
    </xf>
    <xf numFmtId="166" fontId="7" fillId="7" borderId="15" xfId="1" applyNumberFormat="1" applyFont="1" applyFill="1" applyBorder="1" applyAlignment="1" applyProtection="1">
      <alignment horizontal="center" vertical="top"/>
    </xf>
    <xf numFmtId="0" fontId="8" fillId="7" borderId="17" xfId="1" applyFont="1" applyFill="1" applyBorder="1" applyAlignment="1" applyProtection="1">
      <alignment horizontal="left" vertical="top" wrapText="1"/>
    </xf>
    <xf numFmtId="0" fontId="4" fillId="7" borderId="17" xfId="1" applyFont="1" applyFill="1" applyBorder="1" applyAlignment="1" applyProtection="1">
      <alignment horizontal="center" vertical="top"/>
    </xf>
    <xf numFmtId="2" fontId="4" fillId="7" borderId="17" xfId="1" applyNumberFormat="1" applyFont="1" applyFill="1" applyBorder="1" applyAlignment="1" applyProtection="1">
      <alignment horizontal="right" vertical="top" wrapText="1"/>
    </xf>
    <xf numFmtId="165" fontId="4" fillId="7" borderId="17" xfId="2" applyNumberFormat="1" applyFont="1" applyFill="1" applyBorder="1" applyAlignment="1" applyProtection="1">
      <alignment horizontal="right" vertical="top"/>
    </xf>
    <xf numFmtId="0" fontId="4" fillId="7" borderId="15" xfId="1" applyFont="1" applyFill="1" applyBorder="1" applyAlignment="1" applyProtection="1">
      <alignment horizontal="center" vertical="top"/>
    </xf>
    <xf numFmtId="165" fontId="4" fillId="7" borderId="15" xfId="1" applyNumberFormat="1" applyFont="1" applyFill="1" applyBorder="1" applyAlignment="1" applyProtection="1">
      <alignment horizontal="right" vertical="top" wrapText="1"/>
    </xf>
    <xf numFmtId="165" fontId="4" fillId="7" borderId="15" xfId="2" applyNumberFormat="1" applyFont="1" applyFill="1" applyBorder="1" applyAlignment="1" applyProtection="1">
      <alignment horizontal="right" vertical="top"/>
    </xf>
    <xf numFmtId="0" fontId="14" fillId="7" borderId="15" xfId="1" applyFont="1" applyFill="1" applyBorder="1" applyAlignment="1" applyProtection="1">
      <alignment horizontal="left" vertical="top" wrapText="1"/>
    </xf>
    <xf numFmtId="0" fontId="11" fillId="7" borderId="15" xfId="1" applyFont="1" applyFill="1" applyBorder="1" applyAlignment="1" applyProtection="1">
      <alignment horizontal="center" vertical="top"/>
    </xf>
    <xf numFmtId="2" fontId="11" fillId="7" borderId="15" xfId="1" applyNumberFormat="1" applyFont="1" applyFill="1" applyBorder="1" applyAlignment="1" applyProtection="1">
      <alignment horizontal="right" vertical="top" wrapText="1"/>
    </xf>
    <xf numFmtId="165" fontId="11" fillId="7" borderId="15" xfId="1" applyNumberFormat="1" applyFont="1" applyFill="1" applyBorder="1" applyAlignment="1" applyProtection="1">
      <alignment horizontal="right" vertical="top" wrapText="1"/>
    </xf>
    <xf numFmtId="165" fontId="11" fillId="7" borderId="15" xfId="2" applyNumberFormat="1" applyFont="1" applyFill="1" applyBorder="1" applyAlignment="1" applyProtection="1">
      <alignment horizontal="right" vertical="top"/>
    </xf>
    <xf numFmtId="166" fontId="7" fillId="7" borderId="16" xfId="1" applyNumberFormat="1" applyFont="1" applyFill="1" applyBorder="1" applyAlignment="1" applyProtection="1">
      <alignment horizontal="center" vertical="top"/>
    </xf>
    <xf numFmtId="2" fontId="4" fillId="7" borderId="15" xfId="1" applyNumberFormat="1" applyFont="1" applyFill="1" applyBorder="1" applyAlignment="1" applyProtection="1">
      <alignment horizontal="right" vertical="top"/>
    </xf>
    <xf numFmtId="165" fontId="4" fillId="7" borderId="17" xfId="1" applyNumberFormat="1" applyFont="1" applyFill="1" applyBorder="1" applyAlignment="1" applyProtection="1">
      <alignment horizontal="right" vertical="top"/>
    </xf>
    <xf numFmtId="165" fontId="4" fillId="7" borderId="18" xfId="2" applyNumberFormat="1" applyFont="1" applyFill="1" applyBorder="1" applyAlignment="1" applyProtection="1">
      <alignment horizontal="right" vertical="top"/>
    </xf>
    <xf numFmtId="0" fontId="4" fillId="7" borderId="15" xfId="1" applyFont="1" applyFill="1" applyBorder="1" applyAlignment="1" applyProtection="1">
      <alignment horizontal="left" vertical="top"/>
    </xf>
    <xf numFmtId="0" fontId="4" fillId="7" borderId="17" xfId="1" applyFont="1" applyFill="1" applyBorder="1" applyAlignment="1" applyProtection="1">
      <alignment horizontal="left" vertical="top" wrapText="1"/>
    </xf>
    <xf numFmtId="2" fontId="4" fillId="7" borderId="17" xfId="1" applyNumberFormat="1" applyFont="1" applyFill="1" applyBorder="1" applyAlignment="1" applyProtection="1">
      <alignment horizontal="right" vertical="top"/>
    </xf>
    <xf numFmtId="0" fontId="4" fillId="7" borderId="21" xfId="1" applyFont="1" applyFill="1" applyBorder="1" applyAlignment="1" applyProtection="1">
      <alignment horizontal="left" vertical="top" wrapText="1"/>
    </xf>
    <xf numFmtId="0" fontId="4" fillId="7" borderId="21" xfId="1" applyFont="1" applyFill="1" applyBorder="1" applyAlignment="1" applyProtection="1">
      <alignment horizontal="center" vertical="top"/>
    </xf>
    <xf numFmtId="0" fontId="4" fillId="7" borderId="17" xfId="1" applyFont="1" applyFill="1" applyBorder="1" applyAlignment="1" applyProtection="1">
      <alignment horizontal="left" vertical="top"/>
    </xf>
    <xf numFmtId="166" fontId="7" fillId="7" borderId="19" xfId="1" applyNumberFormat="1" applyFont="1" applyFill="1" applyBorder="1" applyAlignment="1" applyProtection="1">
      <alignment horizontal="center" vertical="top"/>
    </xf>
    <xf numFmtId="0" fontId="12" fillId="7" borderId="15" xfId="0" applyFont="1" applyFill="1" applyBorder="1" applyAlignment="1">
      <alignment horizontal="center" vertical="center"/>
    </xf>
    <xf numFmtId="165" fontId="4" fillId="7" borderId="20" xfId="2" applyNumberFormat="1" applyFont="1" applyFill="1" applyBorder="1" applyAlignment="1" applyProtection="1">
      <alignment horizontal="right" vertical="top"/>
    </xf>
    <xf numFmtId="0" fontId="4" fillId="7" borderId="21" xfId="1" applyFont="1" applyFill="1" applyBorder="1" applyAlignment="1" applyProtection="1">
      <alignment horizontal="left" vertical="top"/>
    </xf>
    <xf numFmtId="0" fontId="12" fillId="7" borderId="21" xfId="0" applyFont="1" applyFill="1" applyBorder="1" applyAlignment="1">
      <alignment horizontal="center" vertical="center"/>
    </xf>
    <xf numFmtId="2" fontId="4" fillId="7" borderId="21" xfId="1" applyNumberFormat="1" applyFont="1" applyFill="1" applyBorder="1" applyAlignment="1" applyProtection="1">
      <alignment horizontal="right" vertical="top"/>
    </xf>
    <xf numFmtId="165" fontId="4" fillId="7" borderId="21" xfId="1" applyNumberFormat="1" applyFont="1" applyFill="1" applyBorder="1" applyAlignment="1" applyProtection="1">
      <alignment horizontal="right" vertical="top" wrapText="1"/>
    </xf>
    <xf numFmtId="165" fontId="4" fillId="7" borderId="22" xfId="2" applyNumberFormat="1" applyFont="1" applyFill="1" applyBorder="1" applyAlignment="1" applyProtection="1">
      <alignment horizontal="right" vertical="top"/>
    </xf>
    <xf numFmtId="0" fontId="7" fillId="7" borderId="17" xfId="1" applyFont="1" applyFill="1" applyBorder="1" applyAlignment="1" applyProtection="1">
      <alignment horizontal="left" vertical="top" wrapText="1"/>
    </xf>
    <xf numFmtId="0" fontId="7" fillId="7" borderId="17" xfId="1" applyFont="1" applyFill="1" applyBorder="1" applyAlignment="1" applyProtection="1">
      <alignment horizontal="center" vertical="top"/>
    </xf>
    <xf numFmtId="0" fontId="10" fillId="0" borderId="0" xfId="7"/>
    <xf numFmtId="0" fontId="10" fillId="0" borderId="1" xfId="7" applyBorder="1"/>
    <xf numFmtId="0" fontId="10" fillId="0" borderId="2" xfId="7" applyBorder="1"/>
    <xf numFmtId="0" fontId="10" fillId="0" borderId="3" xfId="7" applyBorder="1"/>
    <xf numFmtId="0" fontId="10" fillId="0" borderId="4" xfId="7" applyBorder="1"/>
    <xf numFmtId="0" fontId="10" fillId="0" borderId="5" xfId="7" applyBorder="1"/>
    <xf numFmtId="0" fontId="20" fillId="0" borderId="0" xfId="7" applyFont="1"/>
    <xf numFmtId="0" fontId="20" fillId="0" borderId="0" xfId="7" applyFont="1" applyAlignment="1">
      <alignment horizontal="right"/>
    </xf>
    <xf numFmtId="0" fontId="20" fillId="8" borderId="15" xfId="7" applyFont="1" applyFill="1" applyBorder="1" applyAlignment="1">
      <alignment horizontal="center" vertical="center"/>
    </xf>
    <xf numFmtId="0" fontId="10" fillId="0" borderId="15" xfId="7" applyBorder="1"/>
    <xf numFmtId="168" fontId="0" fillId="0" borderId="15" xfId="6" applyFont="1" applyBorder="1"/>
    <xf numFmtId="2" fontId="10" fillId="0" borderId="15" xfId="7" applyNumberFormat="1" applyBorder="1"/>
    <xf numFmtId="0" fontId="2" fillId="0" borderId="15" xfId="17" applyBorder="1"/>
    <xf numFmtId="42" fontId="0" fillId="0" borderId="15" xfId="18" applyFont="1" applyBorder="1"/>
    <xf numFmtId="2" fontId="2" fillId="0" borderId="15" xfId="17" applyNumberFormat="1" applyBorder="1"/>
    <xf numFmtId="170" fontId="10" fillId="0" borderId="15" xfId="7" applyNumberFormat="1" applyBorder="1"/>
    <xf numFmtId="168" fontId="10" fillId="8" borderId="53" xfId="6" applyFont="1" applyFill="1" applyBorder="1"/>
    <xf numFmtId="0" fontId="10" fillId="0" borderId="6" xfId="7" applyBorder="1"/>
    <xf numFmtId="0" fontId="10" fillId="0" borderId="7" xfId="7" applyBorder="1"/>
    <xf numFmtId="0" fontId="10" fillId="0" borderId="8" xfId="7" applyBorder="1"/>
    <xf numFmtId="0" fontId="22" fillId="0" borderId="0" xfId="7" applyFont="1"/>
    <xf numFmtId="9" fontId="10" fillId="0" borderId="0" xfId="19" applyFont="1"/>
    <xf numFmtId="172" fontId="2" fillId="0" borderId="15" xfId="17" applyNumberFormat="1" applyBorder="1"/>
    <xf numFmtId="172" fontId="10" fillId="0" borderId="15" xfId="7" applyNumberFormat="1" applyBorder="1"/>
    <xf numFmtId="0" fontId="11" fillId="0" borderId="15" xfId="1" applyFont="1" applyBorder="1" applyAlignment="1" applyProtection="1">
      <alignment horizontal="center" vertical="top"/>
    </xf>
    <xf numFmtId="2" fontId="11" fillId="0" borderId="15" xfId="1" applyNumberFormat="1" applyFont="1" applyBorder="1" applyAlignment="1" applyProtection="1">
      <alignment horizontal="right" vertical="top" wrapText="1"/>
    </xf>
    <xf numFmtId="165" fontId="11" fillId="0" borderId="15" xfId="1" applyNumberFormat="1" applyFont="1" applyBorder="1" applyAlignment="1" applyProtection="1">
      <alignment horizontal="right" vertical="top" wrapText="1"/>
    </xf>
    <xf numFmtId="165" fontId="11" fillId="0" borderId="15" xfId="2" applyNumberFormat="1" applyFont="1" applyBorder="1" applyAlignment="1" applyProtection="1">
      <alignment horizontal="right" vertical="top"/>
    </xf>
    <xf numFmtId="0" fontId="20" fillId="0" borderId="0" xfId="7" applyFont="1" applyAlignment="1">
      <alignment vertical="center"/>
    </xf>
    <xf numFmtId="0" fontId="7" fillId="7" borderId="21" xfId="1" applyFont="1" applyFill="1" applyBorder="1" applyAlignment="1" applyProtection="1">
      <alignment horizontal="left" vertical="top" wrapText="1"/>
    </xf>
    <xf numFmtId="0" fontId="7" fillId="7" borderId="21" xfId="1" applyFont="1" applyFill="1" applyBorder="1" applyAlignment="1" applyProtection="1">
      <alignment horizontal="center" vertical="top"/>
    </xf>
    <xf numFmtId="0" fontId="10" fillId="0" borderId="15" xfId="7" applyBorder="1" applyAlignment="1">
      <alignment horizontal="center" vertical="center"/>
    </xf>
    <xf numFmtId="0" fontId="10" fillId="0" borderId="0" xfId="7" applyAlignment="1">
      <alignment vertical="center"/>
    </xf>
    <xf numFmtId="0" fontId="10" fillId="0" borderId="1" xfId="7" applyBorder="1" applyAlignment="1">
      <alignment vertical="center"/>
    </xf>
    <xf numFmtId="0" fontId="10" fillId="0" borderId="2" xfId="7" applyBorder="1" applyAlignment="1">
      <alignment vertical="center"/>
    </xf>
    <xf numFmtId="0" fontId="10" fillId="0" borderId="3" xfId="7" applyBorder="1" applyAlignment="1">
      <alignment vertical="center"/>
    </xf>
    <xf numFmtId="0" fontId="10" fillId="0" borderId="4" xfId="7" applyBorder="1" applyAlignment="1">
      <alignment vertical="center"/>
    </xf>
    <xf numFmtId="0" fontId="10" fillId="0" borderId="5" xfId="7" applyBorder="1" applyAlignment="1">
      <alignment vertical="center"/>
    </xf>
    <xf numFmtId="0" fontId="20" fillId="0" borderId="0" xfId="7" applyFont="1" applyAlignment="1">
      <alignment horizontal="right" vertical="center"/>
    </xf>
    <xf numFmtId="0" fontId="10" fillId="0" borderId="15" xfId="7" applyBorder="1" applyAlignment="1">
      <alignment vertical="center"/>
    </xf>
    <xf numFmtId="168" fontId="0" fillId="0" borderId="15" xfId="6" applyFont="1" applyBorder="1" applyAlignment="1">
      <alignment vertical="center"/>
    </xf>
    <xf numFmtId="2" fontId="10" fillId="0" borderId="15" xfId="7" applyNumberFormat="1" applyBorder="1" applyAlignment="1">
      <alignment vertical="center"/>
    </xf>
    <xf numFmtId="0" fontId="2" fillId="0" borderId="15" xfId="17" applyBorder="1" applyAlignment="1">
      <alignment vertical="center"/>
    </xf>
    <xf numFmtId="42" fontId="0" fillId="0" borderId="15" xfId="18" applyFont="1" applyBorder="1" applyAlignment="1">
      <alignment vertical="center"/>
    </xf>
    <xf numFmtId="2" fontId="2" fillId="0" borderId="15" xfId="17" applyNumberFormat="1" applyBorder="1" applyAlignment="1">
      <alignment vertical="center"/>
    </xf>
    <xf numFmtId="170" fontId="10" fillId="0" borderId="15" xfId="7" applyNumberFormat="1" applyBorder="1" applyAlignment="1">
      <alignment vertical="center"/>
    </xf>
    <xf numFmtId="173" fontId="10" fillId="8" borderId="53" xfId="6" applyNumberFormat="1" applyFont="1" applyFill="1" applyBorder="1" applyAlignment="1">
      <alignment vertical="center"/>
    </xf>
    <xf numFmtId="171" fontId="10" fillId="0" borderId="0" xfId="7" applyNumberFormat="1" applyAlignment="1">
      <alignment vertical="center"/>
    </xf>
    <xf numFmtId="0" fontId="10" fillId="0" borderId="6" xfId="7" applyBorder="1" applyAlignment="1">
      <alignment vertical="center"/>
    </xf>
    <xf numFmtId="0" fontId="10" fillId="0" borderId="7" xfId="7" applyBorder="1" applyAlignment="1">
      <alignment vertical="center"/>
    </xf>
    <xf numFmtId="0" fontId="10" fillId="0" borderId="8" xfId="7" applyBorder="1" applyAlignment="1">
      <alignment vertical="center"/>
    </xf>
    <xf numFmtId="0" fontId="22" fillId="0" borderId="0" xfId="7" applyFont="1" applyAlignment="1">
      <alignment vertical="center"/>
    </xf>
    <xf numFmtId="168" fontId="10" fillId="8" borderId="53" xfId="6" applyFont="1" applyFill="1" applyBorder="1" applyAlignment="1">
      <alignment vertical="center"/>
    </xf>
    <xf numFmtId="165" fontId="10" fillId="0" borderId="0" xfId="7" applyNumberFormat="1" applyAlignment="1">
      <alignment vertical="center"/>
    </xf>
    <xf numFmtId="0" fontId="10" fillId="0" borderId="0" xfId="7" applyAlignment="1">
      <alignment horizontal="center" vertical="center"/>
    </xf>
    <xf numFmtId="9" fontId="10" fillId="0" borderId="0" xfId="19" applyFont="1" applyAlignment="1">
      <alignment vertical="center"/>
    </xf>
    <xf numFmtId="168" fontId="10" fillId="0" borderId="0" xfId="7" applyNumberFormat="1" applyAlignment="1">
      <alignment vertical="center"/>
    </xf>
    <xf numFmtId="42" fontId="0" fillId="0" borderId="15" xfId="20" applyFont="1" applyBorder="1" applyAlignment="1">
      <alignment vertical="center"/>
    </xf>
    <xf numFmtId="172" fontId="2" fillId="0" borderId="15" xfId="17" applyNumberFormat="1" applyBorder="1" applyAlignment="1">
      <alignment vertical="center"/>
    </xf>
    <xf numFmtId="0" fontId="10" fillId="5" borderId="0" xfId="0" applyFont="1" applyFill="1" applyAlignment="1">
      <alignment vertical="center" wrapText="1"/>
    </xf>
    <xf numFmtId="174" fontId="10" fillId="5" borderId="0" xfId="0" applyNumberFormat="1" applyFont="1" applyFill="1" applyAlignment="1">
      <alignment vertical="center" wrapText="1"/>
    </xf>
    <xf numFmtId="44" fontId="10" fillId="5" borderId="0" xfId="0" applyNumberFormat="1" applyFont="1" applyFill="1" applyAlignment="1">
      <alignment vertical="center" wrapText="1"/>
    </xf>
    <xf numFmtId="165" fontId="10" fillId="0" borderId="0" xfId="7" applyNumberFormat="1"/>
    <xf numFmtId="175" fontId="10" fillId="0" borderId="0" xfId="7" applyNumberFormat="1"/>
    <xf numFmtId="167" fontId="10" fillId="0" borderId="0" xfId="25" applyFont="1"/>
    <xf numFmtId="165" fontId="10" fillId="0" borderId="0" xfId="19" applyNumberFormat="1" applyFont="1"/>
    <xf numFmtId="165" fontId="10" fillId="0" borderId="0" xfId="25" applyNumberFormat="1" applyFont="1"/>
    <xf numFmtId="0" fontId="10" fillId="0" borderId="0" xfId="25" applyNumberFormat="1" applyFont="1"/>
    <xf numFmtId="166" fontId="10" fillId="0" borderId="15" xfId="7" applyNumberFormat="1" applyBorder="1"/>
    <xf numFmtId="176" fontId="10" fillId="0" borderId="0" xfId="25" applyNumberFormat="1" applyFont="1"/>
    <xf numFmtId="0" fontId="1" fillId="0" borderId="15" xfId="26" applyBorder="1" applyAlignment="1">
      <alignment horizontal="center"/>
    </xf>
    <xf numFmtId="42" fontId="23" fillId="0" borderId="15" xfId="27" applyFont="1" applyBorder="1"/>
    <xf numFmtId="2" fontId="1" fillId="0" borderId="15" xfId="26" applyNumberFormat="1" applyBorder="1"/>
    <xf numFmtId="168" fontId="10" fillId="0" borderId="0" xfId="7" applyNumberFormat="1"/>
    <xf numFmtId="177" fontId="10" fillId="0" borderId="0" xfId="7" applyNumberFormat="1"/>
    <xf numFmtId="0" fontId="1" fillId="0" borderId="15" xfId="26" applyBorder="1"/>
    <xf numFmtId="42" fontId="0" fillId="0" borderId="15" xfId="27" applyFont="1" applyBorder="1"/>
    <xf numFmtId="0" fontId="1" fillId="0" borderId="15" xfId="26" applyBorder="1" applyAlignment="1">
      <alignment horizontal="center" vertical="center"/>
    </xf>
    <xf numFmtId="42" fontId="0" fillId="0" borderId="15" xfId="20" applyFont="1" applyBorder="1"/>
    <xf numFmtId="167" fontId="10" fillId="0" borderId="0" xfId="25" applyFont="1" applyAlignment="1">
      <alignment vertical="center"/>
    </xf>
    <xf numFmtId="165" fontId="10" fillId="0" borderId="0" xfId="19" applyNumberFormat="1" applyFont="1" applyAlignment="1">
      <alignment vertical="center"/>
    </xf>
    <xf numFmtId="165" fontId="10" fillId="0" borderId="0" xfId="25" applyNumberFormat="1" applyFont="1" applyAlignment="1">
      <alignment vertical="center"/>
    </xf>
    <xf numFmtId="0" fontId="10" fillId="0" borderId="0" xfId="25" applyNumberFormat="1" applyFont="1" applyAlignment="1">
      <alignment vertical="center"/>
    </xf>
    <xf numFmtId="42" fontId="23" fillId="0" borderId="15" xfId="27" applyFont="1" applyBorder="1" applyAlignment="1">
      <alignment vertical="center"/>
    </xf>
    <xf numFmtId="2" fontId="1" fillId="0" borderId="15" xfId="26" applyNumberFormat="1" applyBorder="1" applyAlignment="1">
      <alignment vertical="center"/>
    </xf>
    <xf numFmtId="0" fontId="1" fillId="0" borderId="15" xfId="17" applyFont="1" applyBorder="1"/>
    <xf numFmtId="168" fontId="0" fillId="0" borderId="15" xfId="6" applyFont="1" applyBorder="1" applyAlignment="1">
      <alignment horizontal="center" vertical="center"/>
    </xf>
    <xf numFmtId="2" fontId="10" fillId="0" borderId="15" xfId="7" applyNumberFormat="1" applyBorder="1" applyAlignment="1">
      <alignment horizontal="center" vertical="center"/>
    </xf>
    <xf numFmtId="0" fontId="2" fillId="0" borderId="15" xfId="17" applyBorder="1" applyAlignment="1">
      <alignment horizontal="center" vertical="center"/>
    </xf>
    <xf numFmtId="42" fontId="0" fillId="0" borderId="15" xfId="18" applyFont="1" applyBorder="1" applyAlignment="1">
      <alignment horizontal="center" vertical="center"/>
    </xf>
    <xf numFmtId="2" fontId="2" fillId="0" borderId="15" xfId="17" applyNumberFormat="1" applyBorder="1" applyAlignment="1">
      <alignment horizontal="center" vertical="center"/>
    </xf>
    <xf numFmtId="170" fontId="10" fillId="0" borderId="15" xfId="7" applyNumberFormat="1" applyBorder="1" applyAlignment="1">
      <alignment horizontal="center" vertical="center"/>
    </xf>
    <xf numFmtId="0" fontId="20" fillId="8" borderId="15" xfId="7" applyFont="1" applyFill="1" applyBorder="1" applyAlignment="1">
      <alignment horizontal="center" vertical="center" wrapText="1"/>
    </xf>
    <xf numFmtId="42" fontId="0" fillId="0" borderId="15" xfId="27" applyFont="1" applyBorder="1" applyAlignment="1">
      <alignment horizontal="center" vertical="center"/>
    </xf>
    <xf numFmtId="2" fontId="1" fillId="0" borderId="15" xfId="26" applyNumberFormat="1" applyBorder="1" applyAlignment="1">
      <alignment horizontal="center" vertical="center"/>
    </xf>
    <xf numFmtId="0" fontId="10" fillId="0" borderId="33" xfId="7" applyBorder="1" applyAlignment="1">
      <alignment horizontal="center" vertical="center"/>
    </xf>
    <xf numFmtId="0" fontId="10" fillId="0" borderId="32" xfId="7" applyBorder="1" applyAlignment="1">
      <alignment horizontal="center" vertical="center"/>
    </xf>
    <xf numFmtId="0" fontId="21" fillId="8" borderId="51" xfId="7" applyFont="1" applyFill="1" applyBorder="1" applyAlignment="1">
      <alignment horizontal="center" vertical="center"/>
    </xf>
    <xf numFmtId="0" fontId="21" fillId="8" borderId="49" xfId="7" applyFont="1" applyFill="1" applyBorder="1" applyAlignment="1">
      <alignment horizontal="center" vertical="center"/>
    </xf>
    <xf numFmtId="0" fontId="21" fillId="8" borderId="52" xfId="7" applyFont="1" applyFill="1" applyBorder="1" applyAlignment="1">
      <alignment horizontal="center" vertical="center"/>
    </xf>
    <xf numFmtId="0" fontId="20" fillId="8" borderId="33" xfId="7" applyFont="1" applyFill="1" applyBorder="1" applyAlignment="1">
      <alignment horizontal="center" vertical="center"/>
    </xf>
    <xf numFmtId="0" fontId="20" fillId="8" borderId="32" xfId="7" applyFont="1" applyFill="1" applyBorder="1" applyAlignment="1">
      <alignment horizontal="center" vertical="center"/>
    </xf>
    <xf numFmtId="0" fontId="10" fillId="0" borderId="33" xfId="7" applyBorder="1" applyAlignment="1">
      <alignment horizontal="left" vertical="center" wrapText="1"/>
    </xf>
    <xf numFmtId="0" fontId="10" fillId="0" borderId="32" xfId="7" applyBorder="1" applyAlignment="1">
      <alignment horizontal="left" vertical="center" wrapText="1"/>
    </xf>
    <xf numFmtId="0" fontId="10" fillId="0" borderId="0" xfId="7" applyAlignment="1">
      <alignment horizontal="left" vertical="center" wrapText="1"/>
    </xf>
    <xf numFmtId="0" fontId="10" fillId="0" borderId="0" xfId="7" applyAlignment="1">
      <alignment horizontal="center" vertical="center"/>
    </xf>
    <xf numFmtId="0" fontId="10" fillId="0" borderId="0" xfId="7" applyAlignment="1">
      <alignment horizontal="left" vertical="center"/>
    </xf>
    <xf numFmtId="0" fontId="6" fillId="3" borderId="12" xfId="1" applyFont="1" applyFill="1" applyBorder="1" applyAlignment="1" applyProtection="1">
      <alignment horizontal="right" vertical="top"/>
    </xf>
    <xf numFmtId="0" fontId="6" fillId="3" borderId="13" xfId="1" applyFont="1" applyFill="1" applyBorder="1" applyAlignment="1" applyProtection="1">
      <alignment horizontal="right" vertical="top"/>
    </xf>
    <xf numFmtId="166" fontId="9" fillId="2" borderId="6" xfId="1" applyNumberFormat="1" applyFont="1" applyFill="1" applyBorder="1" applyAlignment="1" applyProtection="1">
      <alignment horizontal="center" vertical="top"/>
    </xf>
    <xf numFmtId="166" fontId="9" fillId="2" borderId="7" xfId="1" applyNumberFormat="1" applyFont="1" applyFill="1" applyBorder="1" applyAlignment="1" applyProtection="1">
      <alignment horizontal="center" vertical="top"/>
    </xf>
    <xf numFmtId="166" fontId="9" fillId="2" borderId="8" xfId="1" applyNumberFormat="1" applyFont="1" applyFill="1" applyBorder="1" applyAlignment="1" applyProtection="1">
      <alignment horizontal="center" vertical="top"/>
    </xf>
    <xf numFmtId="0" fontId="6" fillId="3" borderId="12" xfId="1" applyFont="1" applyFill="1" applyBorder="1" applyAlignment="1" applyProtection="1">
      <alignment horizontal="left" vertical="top"/>
    </xf>
    <xf numFmtId="0" fontId="6" fillId="3" borderId="13" xfId="1" applyFont="1" applyFill="1" applyBorder="1" applyAlignment="1" applyProtection="1">
      <alignment horizontal="left" vertical="top"/>
    </xf>
    <xf numFmtId="0" fontId="4" fillId="0" borderId="31" xfId="1" applyFont="1" applyBorder="1" applyAlignment="1" applyProtection="1">
      <alignment horizontal="right" vertical="top"/>
    </xf>
    <xf numFmtId="0" fontId="4" fillId="0" borderId="32" xfId="1" applyFont="1" applyBorder="1" applyAlignment="1" applyProtection="1">
      <alignment horizontal="right" vertical="top"/>
    </xf>
    <xf numFmtId="9" fontId="7" fillId="0" borderId="33" xfId="3" applyFont="1" applyBorder="1" applyAlignment="1" applyProtection="1">
      <alignment horizontal="center" vertical="top"/>
    </xf>
    <xf numFmtId="9" fontId="7" fillId="0" borderId="34" xfId="3" applyFont="1" applyBorder="1" applyAlignment="1" applyProtection="1">
      <alignment horizontal="center" vertical="top"/>
    </xf>
    <xf numFmtId="9" fontId="7" fillId="0" borderId="32" xfId="3" applyFont="1" applyBorder="1" applyAlignment="1" applyProtection="1">
      <alignment horizontal="center" vertical="top"/>
    </xf>
    <xf numFmtId="0" fontId="4" fillId="0" borderId="35" xfId="1" applyFont="1" applyBorder="1" applyAlignment="1" applyProtection="1">
      <alignment horizontal="right" vertical="top" wrapText="1"/>
    </xf>
    <xf numFmtId="0" fontId="4" fillId="0" borderId="36" xfId="1" applyFont="1" applyBorder="1" applyAlignment="1" applyProtection="1">
      <alignment horizontal="right" vertical="top" wrapText="1"/>
    </xf>
    <xf numFmtId="9" fontId="7" fillId="0" borderId="37" xfId="3" applyFont="1" applyBorder="1" applyAlignment="1" applyProtection="1">
      <alignment horizontal="center" vertical="top"/>
    </xf>
    <xf numFmtId="9" fontId="7" fillId="0" borderId="38" xfId="3" applyFont="1" applyBorder="1" applyAlignment="1" applyProtection="1">
      <alignment horizontal="center" vertical="top"/>
    </xf>
    <xf numFmtId="9" fontId="7" fillId="0" borderId="36" xfId="3" applyFont="1" applyBorder="1" applyAlignment="1" applyProtection="1">
      <alignment horizontal="center" vertical="top"/>
    </xf>
    <xf numFmtId="0" fontId="7" fillId="0" borderId="27" xfId="1" applyFont="1" applyBorder="1" applyAlignment="1" applyProtection="1">
      <alignment horizontal="right" vertical="top"/>
    </xf>
    <xf numFmtId="0" fontId="7" fillId="0" borderId="28" xfId="1" applyFont="1" applyBorder="1" applyAlignment="1" applyProtection="1">
      <alignment horizontal="right" vertical="top"/>
    </xf>
    <xf numFmtId="9" fontId="7" fillId="0" borderId="29" xfId="15" applyFont="1" applyBorder="1" applyAlignment="1" applyProtection="1">
      <alignment horizontal="center" vertical="top"/>
    </xf>
    <xf numFmtId="9" fontId="7" fillId="0" borderId="30" xfId="15" applyFont="1" applyBorder="1" applyAlignment="1" applyProtection="1">
      <alignment horizontal="center" vertical="top"/>
    </xf>
    <xf numFmtId="9" fontId="7" fillId="0" borderId="28" xfId="15" applyFont="1" applyBorder="1" applyAlignment="1" applyProtection="1">
      <alignment horizontal="center" vertical="top"/>
    </xf>
    <xf numFmtId="0" fontId="6" fillId="3" borderId="13" xfId="1" applyFont="1" applyFill="1" applyBorder="1" applyAlignment="1" applyProtection="1">
      <alignment horizontal="center" vertical="top" wrapText="1"/>
    </xf>
    <xf numFmtId="0" fontId="6" fillId="3" borderId="48" xfId="1" applyFont="1" applyFill="1" applyBorder="1" applyAlignment="1" applyProtection="1">
      <alignment horizontal="center" vertical="top" wrapText="1"/>
    </xf>
    <xf numFmtId="0" fontId="6" fillId="3" borderId="49" xfId="1" applyFont="1" applyFill="1" applyBorder="1" applyAlignment="1" applyProtection="1">
      <alignment horizontal="center" vertical="top" wrapText="1"/>
    </xf>
    <xf numFmtId="0" fontId="6" fillId="3" borderId="50" xfId="1" applyFont="1" applyFill="1" applyBorder="1" applyAlignment="1" applyProtection="1">
      <alignment horizontal="center" vertical="top" wrapText="1"/>
    </xf>
    <xf numFmtId="9" fontId="7" fillId="0" borderId="29" xfId="3" applyFont="1" applyBorder="1" applyAlignment="1" applyProtection="1">
      <alignment horizontal="center" vertical="top"/>
    </xf>
    <xf numFmtId="9" fontId="7" fillId="0" borderId="30" xfId="3" applyFont="1" applyBorder="1" applyAlignment="1" applyProtection="1">
      <alignment horizontal="center" vertical="top"/>
    </xf>
    <xf numFmtId="9" fontId="7" fillId="0" borderId="28" xfId="3" applyFont="1" applyBorder="1" applyAlignment="1" applyProtection="1">
      <alignment horizontal="center" vertical="top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4" xfId="1" applyFont="1" applyFill="1" applyBorder="1" applyAlignment="1" applyProtection="1">
      <alignment horizontal="center" vertical="center" wrapText="1"/>
    </xf>
    <xf numFmtId="0" fontId="5" fillId="2" borderId="6" xfId="1" applyFont="1" applyFill="1" applyBorder="1" applyAlignment="1" applyProtection="1">
      <alignment horizontal="center" vertical="center" wrapText="1"/>
    </xf>
    <xf numFmtId="0" fontId="5" fillId="2" borderId="2" xfId="1" applyFont="1" applyFill="1" applyBorder="1" applyAlignment="1" applyProtection="1">
      <alignment horizontal="center" vertical="center" wrapText="1"/>
    </xf>
    <xf numFmtId="0" fontId="5" fillId="2" borderId="0" xfId="1" applyFont="1" applyFill="1" applyAlignment="1" applyProtection="1">
      <alignment horizontal="center" vertical="center" wrapText="1"/>
    </xf>
    <xf numFmtId="0" fontId="5" fillId="2" borderId="7" xfId="1" applyFont="1" applyFill="1" applyBorder="1" applyAlignment="1" applyProtection="1">
      <alignment horizontal="center" vertical="center" wrapText="1"/>
    </xf>
    <xf numFmtId="0" fontId="15" fillId="2" borderId="2" xfId="1" applyFont="1" applyFill="1" applyBorder="1" applyAlignment="1" applyProtection="1">
      <alignment horizontal="center" vertical="center" wrapText="1"/>
    </xf>
    <xf numFmtId="0" fontId="15" fillId="2" borderId="0" xfId="1" applyFont="1" applyFill="1" applyAlignment="1" applyProtection="1">
      <alignment horizontal="center" vertical="center" wrapText="1"/>
    </xf>
    <xf numFmtId="0" fontId="15" fillId="2" borderId="7" xfId="1" applyFont="1" applyFill="1" applyBorder="1" applyAlignment="1" applyProtection="1">
      <alignment horizontal="center" vertical="center" wrapText="1"/>
    </xf>
    <xf numFmtId="0" fontId="6" fillId="3" borderId="10" xfId="1" applyFont="1" applyFill="1" applyBorder="1" applyAlignment="1" applyProtection="1">
      <alignment horizontal="center" vertical="top" wrapText="1"/>
    </xf>
    <xf numFmtId="0" fontId="6" fillId="3" borderId="40" xfId="1" applyFont="1" applyFill="1" applyBorder="1" applyAlignment="1" applyProtection="1">
      <alignment horizontal="center" vertical="top" wrapText="1"/>
    </xf>
    <xf numFmtId="166" fontId="7" fillId="2" borderId="6" xfId="1" applyNumberFormat="1" applyFont="1" applyFill="1" applyBorder="1" applyAlignment="1" applyProtection="1">
      <alignment horizontal="center" vertical="top"/>
    </xf>
    <xf numFmtId="166" fontId="7" fillId="2" borderId="7" xfId="1" applyNumberFormat="1" applyFont="1" applyFill="1" applyBorder="1" applyAlignment="1" applyProtection="1">
      <alignment horizontal="center" vertical="top"/>
    </xf>
    <xf numFmtId="166" fontId="7" fillId="2" borderId="8" xfId="1" applyNumberFormat="1" applyFont="1" applyFill="1" applyBorder="1" applyAlignment="1" applyProtection="1">
      <alignment horizontal="center" vertical="top"/>
    </xf>
    <xf numFmtId="0" fontId="7" fillId="0" borderId="51" xfId="1" applyFont="1" applyBorder="1" applyAlignment="1" applyProtection="1">
      <alignment horizontal="right" vertical="top"/>
    </xf>
    <xf numFmtId="0" fontId="7" fillId="0" borderId="50" xfId="1" applyFont="1" applyBorder="1" applyAlignment="1" applyProtection="1">
      <alignment horizontal="right" vertical="top"/>
    </xf>
    <xf numFmtId="9" fontId="7" fillId="0" borderId="48" xfId="3" applyFont="1" applyBorder="1" applyAlignment="1" applyProtection="1">
      <alignment horizontal="center" vertical="top"/>
    </xf>
    <xf numFmtId="9" fontId="7" fillId="0" borderId="49" xfId="3" applyFont="1" applyBorder="1" applyAlignment="1" applyProtection="1">
      <alignment horizontal="center" vertical="top"/>
    </xf>
    <xf numFmtId="9" fontId="7" fillId="0" borderId="50" xfId="3" applyFont="1" applyBorder="1" applyAlignment="1" applyProtection="1">
      <alignment horizontal="center" vertical="top"/>
    </xf>
    <xf numFmtId="0" fontId="10" fillId="0" borderId="33" xfId="7" applyBorder="1" applyAlignment="1">
      <alignment horizontal="left" vertical="center"/>
    </xf>
    <xf numFmtId="0" fontId="10" fillId="0" borderId="32" xfId="7" applyBorder="1" applyAlignment="1">
      <alignment horizontal="left" vertical="center"/>
    </xf>
    <xf numFmtId="0" fontId="2" fillId="0" borderId="33" xfId="17" applyBorder="1" applyAlignment="1">
      <alignment horizontal="left" vertical="center"/>
    </xf>
    <xf numFmtId="0" fontId="2" fillId="0" borderId="32" xfId="17" applyBorder="1" applyAlignment="1">
      <alignment horizontal="left" vertical="center"/>
    </xf>
    <xf numFmtId="2" fontId="10" fillId="0" borderId="0" xfId="7" applyNumberFormat="1" applyAlignment="1">
      <alignment horizontal="center" vertical="center"/>
    </xf>
    <xf numFmtId="0" fontId="10" fillId="0" borderId="33" xfId="7" applyBorder="1" applyAlignment="1">
      <alignment horizontal="center"/>
    </xf>
    <xf numFmtId="0" fontId="10" fillId="0" borderId="32" xfId="7" applyBorder="1" applyAlignment="1">
      <alignment horizontal="center"/>
    </xf>
    <xf numFmtId="0" fontId="21" fillId="8" borderId="51" xfId="7" applyFont="1" applyFill="1" applyBorder="1" applyAlignment="1">
      <alignment horizontal="center"/>
    </xf>
    <xf numFmtId="0" fontId="21" fillId="8" borderId="49" xfId="7" applyFont="1" applyFill="1" applyBorder="1" applyAlignment="1">
      <alignment horizontal="center"/>
    </xf>
    <xf numFmtId="0" fontId="21" fillId="8" borderId="52" xfId="7" applyFont="1" applyFill="1" applyBorder="1" applyAlignment="1">
      <alignment horizontal="center"/>
    </xf>
    <xf numFmtId="0" fontId="10" fillId="0" borderId="33" xfId="7" applyBorder="1" applyAlignment="1">
      <alignment horizontal="left"/>
    </xf>
    <xf numFmtId="0" fontId="10" fillId="0" borderId="32" xfId="7" applyBorder="1" applyAlignment="1">
      <alignment horizontal="left"/>
    </xf>
    <xf numFmtId="0" fontId="10" fillId="0" borderId="0" xfId="7" applyAlignment="1">
      <alignment horizontal="left"/>
    </xf>
    <xf numFmtId="0" fontId="10" fillId="0" borderId="0" xfId="7" applyAlignment="1">
      <alignment horizontal="center"/>
    </xf>
    <xf numFmtId="0" fontId="2" fillId="0" borderId="33" xfId="17" applyBorder="1" applyAlignment="1">
      <alignment horizontal="left"/>
    </xf>
    <xf numFmtId="0" fontId="2" fillId="0" borderId="32" xfId="17" applyBorder="1" applyAlignment="1">
      <alignment horizontal="left"/>
    </xf>
    <xf numFmtId="0" fontId="1" fillId="0" borderId="33" xfId="26" applyBorder="1" applyAlignment="1">
      <alignment horizontal="left"/>
    </xf>
    <xf numFmtId="0" fontId="1" fillId="0" borderId="32" xfId="26" applyBorder="1" applyAlignment="1">
      <alignment horizontal="left"/>
    </xf>
    <xf numFmtId="0" fontId="1" fillId="0" borderId="33" xfId="26" applyBorder="1" applyAlignment="1">
      <alignment horizontal="center"/>
    </xf>
    <xf numFmtId="0" fontId="1" fillId="0" borderId="32" xfId="26" applyBorder="1" applyAlignment="1">
      <alignment horizontal="center"/>
    </xf>
    <xf numFmtId="0" fontId="2" fillId="0" borderId="33" xfId="17" applyBorder="1" applyAlignment="1">
      <alignment horizontal="center" vertical="center"/>
    </xf>
    <xf numFmtId="0" fontId="2" fillId="0" borderId="32" xfId="17" applyBorder="1" applyAlignment="1">
      <alignment horizontal="center" vertical="center"/>
    </xf>
    <xf numFmtId="0" fontId="10" fillId="0" borderId="0" xfId="7" applyAlignment="1">
      <alignment horizontal="left" wrapText="1"/>
    </xf>
    <xf numFmtId="2" fontId="10" fillId="0" borderId="0" xfId="7" applyNumberFormat="1" applyAlignment="1">
      <alignment horizontal="center"/>
    </xf>
    <xf numFmtId="0" fontId="21" fillId="0" borderId="33" xfId="7" applyFont="1" applyBorder="1" applyAlignment="1">
      <alignment horizontal="left" vertical="center"/>
    </xf>
    <xf numFmtId="0" fontId="21" fillId="0" borderId="34" xfId="7" applyFont="1" applyBorder="1" applyAlignment="1">
      <alignment horizontal="left" vertical="center"/>
    </xf>
    <xf numFmtId="0" fontId="21" fillId="0" borderId="32" xfId="7" applyFont="1" applyBorder="1" applyAlignment="1">
      <alignment horizontal="left" vertical="center"/>
    </xf>
    <xf numFmtId="0" fontId="21" fillId="0" borderId="33" xfId="7" applyFont="1" applyBorder="1" applyAlignment="1">
      <alignment horizontal="left"/>
    </xf>
    <xf numFmtId="0" fontId="21" fillId="0" borderId="32" xfId="7" applyFont="1" applyBorder="1" applyAlignment="1">
      <alignment horizontal="left"/>
    </xf>
    <xf numFmtId="0" fontId="10" fillId="0" borderId="33" xfId="7" applyBorder="1"/>
    <xf numFmtId="0" fontId="10" fillId="0" borderId="32" xfId="7" applyBorder="1"/>
    <xf numFmtId="0" fontId="10" fillId="0" borderId="33" xfId="7" applyBorder="1" applyAlignment="1">
      <alignment horizontal="left" wrapText="1"/>
    </xf>
    <xf numFmtId="0" fontId="10" fillId="0" borderId="32" xfId="7" applyBorder="1" applyAlignment="1">
      <alignment horizontal="left" wrapText="1"/>
    </xf>
    <xf numFmtId="0" fontId="2" fillId="0" borderId="33" xfId="17" applyBorder="1" applyAlignment="1">
      <alignment horizontal="center"/>
    </xf>
    <xf numFmtId="0" fontId="2" fillId="0" borderId="32" xfId="17" applyBorder="1" applyAlignment="1">
      <alignment horizontal="center"/>
    </xf>
    <xf numFmtId="0" fontId="1" fillId="0" borderId="33" xfId="17" applyFont="1" applyBorder="1" applyAlignment="1">
      <alignment horizontal="center"/>
    </xf>
  </cellXfs>
  <cellStyles count="28">
    <cellStyle name="Millares" xfId="4" builtinId="3"/>
    <cellStyle name="Millares [0] 2" xfId="11" xr:uid="{49D34279-9D3F-406A-A153-6DCCD2DA7A05}"/>
    <cellStyle name="Millares 2" xfId="2" xr:uid="{00000000-0005-0000-0000-000002000000}"/>
    <cellStyle name="Millares 2 2" xfId="8" xr:uid="{6F4D557F-24CB-42EC-84E1-E812A1A76BF3}"/>
    <cellStyle name="Moneda" xfId="14" builtinId="4"/>
    <cellStyle name="Moneda [0] 2" xfId="18" xr:uid="{27AFE4A9-24A6-4D02-BCAC-4A6A84640495}"/>
    <cellStyle name="Moneda [0] 2 2" xfId="27" xr:uid="{0C765047-01AB-461B-BA33-3CBEA5CDE37C}"/>
    <cellStyle name="Moneda [0] 2 4" xfId="6" xr:uid="{98BBC86D-D626-4B1D-A366-9CEB2B411DCB}"/>
    <cellStyle name="Moneda [0] 3" xfId="20" xr:uid="{AB38F881-0C51-4A95-B124-9DF79BD0FD22}"/>
    <cellStyle name="Moneda 2" xfId="10" xr:uid="{02259D1F-1AED-48CE-85F2-BFCEB2B21E5C}"/>
    <cellStyle name="Moneda 3" xfId="21" xr:uid="{1755E40E-E513-4CF8-963C-F2A60EFEFFBE}"/>
    <cellStyle name="Moneda 3 2" xfId="25" xr:uid="{60157EB4-2EEE-49BB-B916-D20846365138}"/>
    <cellStyle name="Moneda 4" xfId="23" xr:uid="{BC7DF0D4-A4FE-47BB-AAEE-AD84CAF1DA01}"/>
    <cellStyle name="Normal" xfId="0" builtinId="0"/>
    <cellStyle name="Normal 2" xfId="1" xr:uid="{00000000-0005-0000-0000-000001000000}"/>
    <cellStyle name="Normal 2 4" xfId="5" xr:uid="{C6CB89FF-9360-4B19-A259-8128D4BFFBED}"/>
    <cellStyle name="Normal 2 4 2" xfId="7" xr:uid="{0A4A3FFC-88DA-49C0-867E-D5CC26BBBA8A}"/>
    <cellStyle name="Normal 3" xfId="9" xr:uid="{40DD0F8C-359E-4ECF-B8E1-C8FED87E9828}"/>
    <cellStyle name="Normal 4" xfId="17" xr:uid="{EFAEE48E-AE02-4BAB-874A-08E8226AE92D}"/>
    <cellStyle name="Normal 4 2" xfId="26" xr:uid="{F569DF48-7689-4929-81DF-A27F94188718}"/>
    <cellStyle name="Normal 5" xfId="24" xr:uid="{65733772-FACD-49E7-ADDA-CC7EE8D40169}"/>
    <cellStyle name="Porcentaje" xfId="15" builtinId="5"/>
    <cellStyle name="Porcentaje 2" xfId="3" xr:uid="{00000000-0005-0000-0000-000004000000}"/>
    <cellStyle name="Porcentaje 2 2" xfId="12" xr:uid="{B223ECE5-6775-4383-9DC4-5CA7E0F7C49E}"/>
    <cellStyle name="Porcentaje 3" xfId="13" xr:uid="{B7B031E1-3C43-4357-8D5D-3765C6A475DA}"/>
    <cellStyle name="Porcentaje 4" xfId="16" xr:uid="{3A0E7994-DDA5-4A3B-804A-10B6C3B4D0BE}"/>
    <cellStyle name="Porcentaje 4 2" xfId="22" xr:uid="{91B557FD-B051-4A42-9205-0AFF09B5AA88}"/>
    <cellStyle name="Porcentaje 5" xfId="19" xr:uid="{292296BE-776C-486D-BAA7-3CC3CCCEC1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styles" Target="styles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2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externalLink" Target="externalLinks/externalLink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externalLink" Target="externalLinks/externalLink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546100</xdr:colOff>
      <xdr:row>1</xdr:row>
      <xdr:rowOff>123940</xdr:rowOff>
    </xdr:from>
    <xdr:to>
      <xdr:col>8</xdr:col>
      <xdr:colOff>1079500</xdr:colOff>
      <xdr:row>6</xdr:row>
      <xdr:rowOff>132697</xdr:rowOff>
    </xdr:to>
    <xdr:pic>
      <xdr:nvPicPr>
        <xdr:cNvPr id="3" name="Imagen 2" descr="undefined">
          <a:extLst>
            <a:ext uri="{FF2B5EF4-FFF2-40B4-BE49-F238E27FC236}">
              <a16:creationId xmlns:a16="http://schemas.microsoft.com/office/drawing/2014/main" id="{CD21F05C-D535-4116-A71A-9133734E1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5500" y="329680"/>
          <a:ext cx="533400" cy="961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9024741</xdr:colOff>
      <xdr:row>1</xdr:row>
      <xdr:rowOff>63500</xdr:rowOff>
    </xdr:from>
    <xdr:to>
      <xdr:col>6</xdr:col>
      <xdr:colOff>736601</xdr:colOff>
      <xdr:row>6</xdr:row>
      <xdr:rowOff>132830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C69100A-0574-53BA-9CAA-E3CEEC687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8741" y="266700"/>
          <a:ext cx="1795660" cy="1021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546100</xdr:colOff>
      <xdr:row>1</xdr:row>
      <xdr:rowOff>123940</xdr:rowOff>
    </xdr:from>
    <xdr:to>
      <xdr:col>8</xdr:col>
      <xdr:colOff>1079500</xdr:colOff>
      <xdr:row>6</xdr:row>
      <xdr:rowOff>132697</xdr:rowOff>
    </xdr:to>
    <xdr:pic>
      <xdr:nvPicPr>
        <xdr:cNvPr id="2" name="Imagen 1" descr="undefined">
          <a:extLst>
            <a:ext uri="{FF2B5EF4-FFF2-40B4-BE49-F238E27FC236}">
              <a16:creationId xmlns:a16="http://schemas.microsoft.com/office/drawing/2014/main" id="{572C4EE3-9A7E-4DDE-9480-F86E79D08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5500" y="329680"/>
          <a:ext cx="533400" cy="961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9024741</xdr:colOff>
      <xdr:row>1</xdr:row>
      <xdr:rowOff>63500</xdr:rowOff>
    </xdr:from>
    <xdr:to>
      <xdr:col>6</xdr:col>
      <xdr:colOff>736601</xdr:colOff>
      <xdr:row>6</xdr:row>
      <xdr:rowOff>132830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DA245A5-F09C-4F05-8163-D2A4674F9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121" y="269240"/>
          <a:ext cx="1793120" cy="1021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546100</xdr:colOff>
      <xdr:row>1</xdr:row>
      <xdr:rowOff>123940</xdr:rowOff>
    </xdr:from>
    <xdr:to>
      <xdr:col>8</xdr:col>
      <xdr:colOff>1079500</xdr:colOff>
      <xdr:row>6</xdr:row>
      <xdr:rowOff>132697</xdr:rowOff>
    </xdr:to>
    <xdr:pic>
      <xdr:nvPicPr>
        <xdr:cNvPr id="2" name="Imagen 1" descr="undefined">
          <a:extLst>
            <a:ext uri="{FF2B5EF4-FFF2-40B4-BE49-F238E27FC236}">
              <a16:creationId xmlns:a16="http://schemas.microsoft.com/office/drawing/2014/main" id="{F37E33BF-35EE-4FBF-AB9D-AE4F50ED3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7880" y="329680"/>
          <a:ext cx="533400" cy="961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9024741</xdr:colOff>
      <xdr:row>1</xdr:row>
      <xdr:rowOff>63500</xdr:rowOff>
    </xdr:from>
    <xdr:to>
      <xdr:col>6</xdr:col>
      <xdr:colOff>736601</xdr:colOff>
      <xdr:row>6</xdr:row>
      <xdr:rowOff>132830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1EEF9C-EE8B-4EEA-B7A9-36C2650F1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3501" y="269240"/>
          <a:ext cx="1793120" cy="10218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../../../95a02f1f12b0bb17/TOSHIBA%20EXT/PETR%20SAS/PROYECTOS/SANTA%20ROSA/SANTA%20ROSA%202/PPTO%20Y%20CRONOGRAMA/Condominio%20Versalles/Prefactibilidad%20Vital.xls" TargetMode="External"/><Relationship Id="rId2" Type="http://schemas.openxmlformats.org/officeDocument/2006/relationships/externalLinkPath" Target="file:///C:\Users\joser\OneDrive\Escritorio\Condominio%20Versalles\Prefactibilidad%20Vital.xls" TargetMode="External"/><Relationship Id="rId1" Type="http://schemas.openxmlformats.org/officeDocument/2006/relationships/externalLinkPath" Target="/95a02f1f12b0bb17/TOSHIBA%20EXT/PETR%20SAS/PROYECTOS/SANTA%20ROSA/SANTA%20ROSA%202/PPTO%20Y%20CRONOGRAMA/Condominio%20Versalles/Prefactibilidad%20Vital.xls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../../../3faed45da0ecf940/Escritorio/Condominio%20Versalles/Prefactibilidad%20Vital.xls" TargetMode="External"/><Relationship Id="rId2" Type="http://schemas.openxmlformats.org/officeDocument/2006/relationships/externalLinkPath" Target="file:///C:\Users\joser\OneDrive\Escritorio\Condominio%20Versalles\Prefactibilidad%20Vital.xls" TargetMode="External"/><Relationship Id="rId1" Type="http://schemas.openxmlformats.org/officeDocument/2006/relationships/externalLinkPath" Target="/3faed45da0ecf940/Escritorio/Condominio%20Versalles/Prefactibilidad%20Vit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://Sharepoint/1-%20Oportunidades/Ctg/Marbella%20626/4%20Planeacion/Proyecto/Factibilidad/simulaci&#243;n%20factibilidad%20GENERAL%20V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K://Archivos/DataFile/Informes/Modelo%20Flujo%20Cx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directos Opc 1"/>
      <sheetName val="Indirectos Opc 2"/>
      <sheetName val="Resumen Opc 1"/>
      <sheetName val="Resumen Opc 2"/>
      <sheetName val="Otras Obras"/>
      <sheetName val="AREAS"/>
      <sheetName val="Areas TH"/>
      <sheetName val="Presupuestos"/>
      <sheetName val="Hoja2"/>
      <sheetName val="Valor Lotes"/>
      <sheetName val="Pto Equilibrio"/>
      <sheetName val="Tir"/>
      <sheetName val="Áreas"/>
      <sheetName val="Hoja1"/>
      <sheetName val="Especificaciones"/>
      <sheetName val="Gastos Financiero"/>
      <sheetName val="FLUJO"/>
      <sheetName val="VENTAS"/>
    </sheetNames>
    <sheetDataSet>
      <sheetData sheetId="0">
        <row r="3">
          <cell r="H3">
            <v>4095810</v>
          </cell>
        </row>
        <row r="4">
          <cell r="H4">
            <v>1838603.8159785403</v>
          </cell>
        </row>
      </sheetData>
      <sheetData sheetId="1"/>
      <sheetData sheetId="2"/>
      <sheetData sheetId="3">
        <row r="18">
          <cell r="J18" t="e">
            <v>#REF!</v>
          </cell>
        </row>
        <row r="27">
          <cell r="L27" t="e">
            <v>#REF!</v>
          </cell>
        </row>
      </sheetData>
      <sheetData sheetId="4"/>
      <sheetData sheetId="5"/>
      <sheetData sheetId="6">
        <row r="8">
          <cell r="D8">
            <v>47723.6</v>
          </cell>
        </row>
      </sheetData>
      <sheetData sheetId="7"/>
      <sheetData sheetId="8"/>
      <sheetData sheetId="9"/>
      <sheetData sheetId="10"/>
      <sheetData sheetId="11"/>
      <sheetData sheetId="12">
        <row r="3">
          <cell r="I3">
            <v>1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ndirectos Opc 1"/>
      <sheetName val="Indirectos Opc 2"/>
      <sheetName val="Resumen Opc 1"/>
      <sheetName val="Resumen Opc 2"/>
      <sheetName val="Otras Obras"/>
      <sheetName val="AREAS"/>
      <sheetName val="Areas TH"/>
      <sheetName val="Presupuestos"/>
      <sheetName val="Hoja2"/>
      <sheetName val="Valor Lotes"/>
      <sheetName val="Pto Equilibrio"/>
      <sheetName val="Tir"/>
      <sheetName val="Áreas"/>
      <sheetName val="Hoja1"/>
      <sheetName val="Especificaciones"/>
      <sheetName val="Gastos Financiero"/>
      <sheetName val="FLUJO"/>
      <sheetName val="VENTAS"/>
    </sheetNames>
    <sheetDataSet>
      <sheetData sheetId="0">
        <row r="3">
          <cell r="H3">
            <v>4095810</v>
          </cell>
        </row>
        <row r="4">
          <cell r="H4">
            <v>1838603.8159785403</v>
          </cell>
        </row>
      </sheetData>
      <sheetData sheetId="1"/>
      <sheetData sheetId="2"/>
      <sheetData sheetId="3">
        <row r="18">
          <cell r="J18" t="e">
            <v>#REF!</v>
          </cell>
        </row>
        <row r="27">
          <cell r="L27" t="e">
            <v>#REF!</v>
          </cell>
        </row>
      </sheetData>
      <sheetData sheetId="4"/>
      <sheetData sheetId="5"/>
      <sheetData sheetId="6">
        <row r="8">
          <cell r="D8">
            <v>47723.6</v>
          </cell>
        </row>
      </sheetData>
      <sheetData sheetId="7"/>
      <sheetData sheetId="8"/>
      <sheetData sheetId="9"/>
      <sheetData sheetId="10"/>
      <sheetData sheetId="11"/>
      <sheetData sheetId="12">
        <row r="3">
          <cell r="I3">
            <v>1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ficha"/>
      <sheetName val="Resumen Comercial"/>
      <sheetName val="Resumen y áreas"/>
      <sheetName val="Áreas det."/>
      <sheetName val="Unidades det."/>
      <sheetName val="Ventas det."/>
      <sheetName val="Directos det."/>
      <sheetName val="Indirectos det."/>
      <sheetName val="Factibilidad"/>
      <sheetName val="Flujo eventos"/>
      <sheetName val="FC"/>
      <sheetName val="CREDITO"/>
      <sheetName val="CREDITO (uvr)"/>
      <sheetName val="Unidades Hab."/>
      <sheetName val="Otras Áreas"/>
      <sheetName val="Expens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2">
          <cell r="I12" t="e">
            <v>#REF!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Param"/>
      <sheetName val="CxP"/>
      <sheetName val="FlujoProg"/>
      <sheetName val="Sheet5"/>
    </sheetNames>
    <sheetDataSet>
      <sheetData sheetId="0"/>
      <sheetData sheetId="1">
        <row r="2">
          <cell r="F2" t="str">
            <v>-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88EE7-CF3D-4537-8E13-0462580DF23F}">
  <sheetPr>
    <pageSetUpPr fitToPage="1"/>
  </sheetPr>
  <dimension ref="B1:Q220"/>
  <sheetViews>
    <sheetView topLeftCell="C184" zoomScale="80" zoomScaleNormal="80" workbookViewId="0">
      <selection activeCell="F38" sqref="F38"/>
    </sheetView>
  </sheetViews>
  <sheetFormatPr baseColWidth="10" defaultColWidth="11.453125" defaultRowHeight="15.5" x14ac:dyDescent="0.35"/>
  <cols>
    <col min="1" max="1" width="11.453125" style="1"/>
    <col min="2" max="2" width="11.81640625" style="1" hidden="1" customWidth="1"/>
    <col min="3" max="3" width="2.81640625" style="1" customWidth="1"/>
    <col min="4" max="4" width="7.81640625" style="1" customWidth="1"/>
    <col min="5" max="5" width="135.81640625" style="2" customWidth="1"/>
    <col min="6" max="6" width="11.1796875" style="1" bestFit="1" customWidth="1"/>
    <col min="7" max="7" width="15.453125" style="3" customWidth="1"/>
    <col min="8" max="8" width="23.1796875" style="4" bestFit="1" customWidth="1"/>
    <col min="9" max="9" width="24.81640625" style="4" bestFit="1" customWidth="1"/>
    <col min="10" max="10" width="2.81640625" style="5" customWidth="1"/>
    <col min="11" max="11" width="25.36328125" style="1" customWidth="1"/>
    <col min="12" max="12" width="20.1796875" style="1" bestFit="1" customWidth="1"/>
    <col min="13" max="13" width="25.1796875" style="1" bestFit="1" customWidth="1"/>
    <col min="14" max="14" width="18" style="1" bestFit="1" customWidth="1"/>
    <col min="15" max="16" width="14" style="1" bestFit="1" customWidth="1"/>
    <col min="17" max="17" width="12.81640625" style="1" bestFit="1" customWidth="1"/>
    <col min="18" max="16384" width="11.453125" style="1"/>
  </cols>
  <sheetData>
    <row r="1" spans="4:12" ht="16" thickBot="1" x14ac:dyDescent="0.4"/>
    <row r="2" spans="4:12" ht="15" customHeight="1" x14ac:dyDescent="0.35">
      <c r="D2" s="364"/>
      <c r="E2" s="367" t="s">
        <v>339</v>
      </c>
      <c r="F2" s="92"/>
      <c r="G2" s="92"/>
      <c r="H2" s="370" t="s">
        <v>199</v>
      </c>
      <c r="I2" s="93"/>
    </row>
    <row r="3" spans="4:12" ht="15" customHeight="1" x14ac:dyDescent="0.35">
      <c r="D3" s="365"/>
      <c r="E3" s="368"/>
      <c r="F3" s="94"/>
      <c r="G3" s="94"/>
      <c r="H3" s="371"/>
      <c r="I3" s="95"/>
    </row>
    <row r="4" spans="4:12" ht="15" customHeight="1" x14ac:dyDescent="0.35">
      <c r="D4" s="365"/>
      <c r="E4" s="368"/>
      <c r="F4" s="94"/>
      <c r="G4" s="94"/>
      <c r="H4" s="371"/>
      <c r="I4" s="95"/>
    </row>
    <row r="5" spans="4:12" ht="15" customHeight="1" x14ac:dyDescent="0.35">
      <c r="D5" s="365"/>
      <c r="E5" s="368"/>
      <c r="F5" s="94"/>
      <c r="G5" s="94"/>
      <c r="H5" s="371"/>
      <c r="I5" s="95"/>
    </row>
    <row r="6" spans="4:12" ht="15" customHeight="1" x14ac:dyDescent="0.35">
      <c r="D6" s="365"/>
      <c r="E6" s="368"/>
      <c r="F6" s="94"/>
      <c r="G6" s="94"/>
      <c r="H6" s="371"/>
      <c r="I6" s="95"/>
    </row>
    <row r="7" spans="4:12" ht="15" customHeight="1" thickBot="1" x14ac:dyDescent="0.4">
      <c r="D7" s="366"/>
      <c r="E7" s="369"/>
      <c r="F7" s="96"/>
      <c r="G7" s="96"/>
      <c r="H7" s="372"/>
      <c r="I7" s="97"/>
    </row>
    <row r="8" spans="4:12" ht="10.25" customHeight="1" thickBot="1" x14ac:dyDescent="0.4"/>
    <row r="9" spans="4:12" ht="16" thickBot="1" x14ac:dyDescent="0.4">
      <c r="D9" s="7" t="s">
        <v>15</v>
      </c>
      <c r="E9" s="8" t="s">
        <v>17</v>
      </c>
      <c r="F9" s="8" t="s">
        <v>6</v>
      </c>
      <c r="G9" s="9" t="s">
        <v>2</v>
      </c>
      <c r="H9" s="10" t="s">
        <v>3</v>
      </c>
      <c r="I9" s="11" t="s">
        <v>16</v>
      </c>
    </row>
    <row r="10" spans="4:12" ht="15" customHeight="1" thickBot="1" x14ac:dyDescent="0.4">
      <c r="D10" s="12">
        <v>1</v>
      </c>
      <c r="E10" s="357" t="s">
        <v>1</v>
      </c>
      <c r="F10" s="357"/>
      <c r="G10" s="357"/>
      <c r="H10" s="357"/>
      <c r="I10" s="13">
        <f>SUM(I11:I21)</f>
        <v>105655152.41848893</v>
      </c>
    </row>
    <row r="11" spans="4:12" s="14" customFormat="1" x14ac:dyDescent="0.35">
      <c r="D11" s="15" t="s">
        <v>62</v>
      </c>
      <c r="E11" s="16" t="s">
        <v>32</v>
      </c>
      <c r="F11" s="17" t="s">
        <v>7</v>
      </c>
      <c r="G11" s="66">
        <v>219.70939999999999</v>
      </c>
      <c r="H11" s="18">
        <v>73813.247999999992</v>
      </c>
      <c r="I11" s="19">
        <f t="shared" ref="I11:I202" si="0">+H11*G11</f>
        <v>16217464.430131197</v>
      </c>
      <c r="J11" s="2"/>
      <c r="K11" s="133" t="e">
        <f>+H11*#REF!</f>
        <v>#REF!</v>
      </c>
      <c r="L11" s="134" t="e">
        <f>+G11*K11</f>
        <v>#REF!</v>
      </c>
    </row>
    <row r="12" spans="4:12" s="14" customFormat="1" x14ac:dyDescent="0.35">
      <c r="D12" s="21" t="s">
        <v>63</v>
      </c>
      <c r="E12" s="22" t="s">
        <v>34</v>
      </c>
      <c r="F12" s="20" t="s">
        <v>18</v>
      </c>
      <c r="G12" s="66">
        <v>1</v>
      </c>
      <c r="H12" s="18">
        <v>9419480.5866666529</v>
      </c>
      <c r="I12" s="23">
        <f t="shared" si="0"/>
        <v>9419480.5866666529</v>
      </c>
      <c r="J12" s="2"/>
      <c r="K12" s="133" t="e">
        <f>+H12*#REF!</f>
        <v>#REF!</v>
      </c>
      <c r="L12" s="134" t="e">
        <f t="shared" ref="L12:L75" si="1">+G12*K12</f>
        <v>#REF!</v>
      </c>
    </row>
    <row r="13" spans="4:12" s="14" customFormat="1" x14ac:dyDescent="0.35">
      <c r="D13" s="21" t="s">
        <v>64</v>
      </c>
      <c r="E13" s="22" t="s">
        <v>35</v>
      </c>
      <c r="F13" s="20" t="s">
        <v>18</v>
      </c>
      <c r="G13" s="66">
        <v>1</v>
      </c>
      <c r="H13" s="18">
        <v>2320698.92</v>
      </c>
      <c r="I13" s="23">
        <f t="shared" si="0"/>
        <v>2320698.92</v>
      </c>
      <c r="J13" s="2"/>
      <c r="K13" s="133" t="e">
        <f>+H13*#REF!</f>
        <v>#REF!</v>
      </c>
      <c r="L13" s="134" t="e">
        <f t="shared" si="1"/>
        <v>#REF!</v>
      </c>
    </row>
    <row r="14" spans="4:12" s="14" customFormat="1" x14ac:dyDescent="0.35">
      <c r="D14" s="21" t="s">
        <v>65</v>
      </c>
      <c r="E14" s="22" t="s">
        <v>36</v>
      </c>
      <c r="F14" s="20" t="s">
        <v>18</v>
      </c>
      <c r="G14" s="66">
        <v>1</v>
      </c>
      <c r="H14" s="18">
        <v>9122386.9090909138</v>
      </c>
      <c r="I14" s="23">
        <f t="shared" si="0"/>
        <v>9122386.9090909138</v>
      </c>
      <c r="J14" s="2"/>
      <c r="K14" s="133" t="e">
        <f>+H14*#REF!</f>
        <v>#REF!</v>
      </c>
      <c r="L14" s="134" t="e">
        <f t="shared" si="1"/>
        <v>#REF!</v>
      </c>
    </row>
    <row r="15" spans="4:12" s="14" customFormat="1" x14ac:dyDescent="0.35">
      <c r="D15" s="21" t="s">
        <v>66</v>
      </c>
      <c r="E15" s="24" t="s">
        <v>37</v>
      </c>
      <c r="F15" s="20" t="s">
        <v>8</v>
      </c>
      <c r="G15" s="66">
        <v>4815.5524000000005</v>
      </c>
      <c r="H15" s="18">
        <v>3816.12</v>
      </c>
      <c r="I15" s="23">
        <f t="shared" si="0"/>
        <v>18376725.824688002</v>
      </c>
      <c r="J15" s="2"/>
      <c r="K15" s="133" t="e">
        <f>+H15*#REF!</f>
        <v>#REF!</v>
      </c>
      <c r="L15" s="134" t="e">
        <f t="shared" si="1"/>
        <v>#REF!</v>
      </c>
    </row>
    <row r="16" spans="4:12" s="14" customFormat="1" x14ac:dyDescent="0.35">
      <c r="D16" s="21" t="s">
        <v>67</v>
      </c>
      <c r="E16" s="24" t="s">
        <v>200</v>
      </c>
      <c r="F16" s="25" t="s">
        <v>4</v>
      </c>
      <c r="G16" s="66">
        <v>48.909181516800011</v>
      </c>
      <c r="H16" s="18">
        <v>432637.1165052327</v>
      </c>
      <c r="I16" s="23">
        <f t="shared" si="0"/>
        <v>21159927.262059379</v>
      </c>
      <c r="J16" s="2"/>
      <c r="K16" s="133" t="e">
        <f>+H16*#REF!</f>
        <v>#REF!</v>
      </c>
      <c r="L16" s="134" t="e">
        <f t="shared" si="1"/>
        <v>#REF!</v>
      </c>
    </row>
    <row r="17" spans="4:17" s="14" customFormat="1" x14ac:dyDescent="0.35">
      <c r="D17" s="21" t="s">
        <v>68</v>
      </c>
      <c r="E17" s="24" t="s">
        <v>269</v>
      </c>
      <c r="F17" s="25" t="s">
        <v>4</v>
      </c>
      <c r="G17" s="66">
        <v>9.170471534399999</v>
      </c>
      <c r="H17" s="18">
        <v>432637.1165052327</v>
      </c>
      <c r="I17" s="26">
        <f t="shared" si="0"/>
        <v>3967486.3616361325</v>
      </c>
      <c r="J17" s="2"/>
      <c r="K17" s="133" t="e">
        <f>+H17*#REF!</f>
        <v>#REF!</v>
      </c>
      <c r="L17" s="134" t="e">
        <f t="shared" si="1"/>
        <v>#REF!</v>
      </c>
    </row>
    <row r="18" spans="4:17" s="14" customFormat="1" x14ac:dyDescent="0.35">
      <c r="D18" s="21" t="s">
        <v>69</v>
      </c>
      <c r="E18" s="24" t="s">
        <v>202</v>
      </c>
      <c r="F18" s="25" t="s">
        <v>8</v>
      </c>
      <c r="G18" s="66">
        <v>262.16327999999999</v>
      </c>
      <c r="H18" s="18">
        <v>41022</v>
      </c>
      <c r="I18" s="26">
        <f t="shared" si="0"/>
        <v>10754462.07216</v>
      </c>
      <c r="J18" s="2"/>
      <c r="K18" s="133" t="e">
        <f>+H18*#REF!</f>
        <v>#REF!</v>
      </c>
      <c r="L18" s="134" t="e">
        <f t="shared" si="1"/>
        <v>#REF!</v>
      </c>
    </row>
    <row r="19" spans="4:17" s="14" customFormat="1" x14ac:dyDescent="0.35">
      <c r="D19" s="21" t="s">
        <v>70</v>
      </c>
      <c r="E19" s="27" t="s">
        <v>38</v>
      </c>
      <c r="F19" s="20" t="s">
        <v>4</v>
      </c>
      <c r="G19" s="66">
        <v>136.7286370512</v>
      </c>
      <c r="H19" s="18">
        <v>81740.959999999992</v>
      </c>
      <c r="I19" s="23">
        <f t="shared" si="0"/>
        <v>11176330.052056655</v>
      </c>
      <c r="J19" s="2"/>
      <c r="K19" s="133" t="e">
        <f>+H19*#REF!</f>
        <v>#REF!</v>
      </c>
      <c r="L19" s="134" t="e">
        <f t="shared" si="1"/>
        <v>#REF!</v>
      </c>
    </row>
    <row r="20" spans="4:17" s="14" customFormat="1" x14ac:dyDescent="0.35">
      <c r="D20" s="21" t="s">
        <v>71</v>
      </c>
      <c r="E20" s="27" t="s">
        <v>268</v>
      </c>
      <c r="F20" s="20" t="s">
        <v>10</v>
      </c>
      <c r="G20" s="66">
        <v>1</v>
      </c>
      <c r="H20" s="18">
        <v>210600</v>
      </c>
      <c r="I20" s="23">
        <f t="shared" si="0"/>
        <v>210600</v>
      </c>
      <c r="J20" s="2"/>
      <c r="K20" s="133" t="e">
        <f>+H20*#REF!</f>
        <v>#REF!</v>
      </c>
      <c r="L20" s="134" t="e">
        <f t="shared" si="1"/>
        <v>#REF!</v>
      </c>
    </row>
    <row r="21" spans="4:17" s="14" customFormat="1" ht="16" thickBot="1" x14ac:dyDescent="0.4">
      <c r="D21" s="21" t="s">
        <v>203</v>
      </c>
      <c r="E21" s="28" t="s">
        <v>201</v>
      </c>
      <c r="F21" s="25" t="s">
        <v>10</v>
      </c>
      <c r="G21" s="66">
        <v>5</v>
      </c>
      <c r="H21" s="18">
        <v>585918</v>
      </c>
      <c r="I21" s="23">
        <f t="shared" si="0"/>
        <v>2929590</v>
      </c>
      <c r="J21" s="2"/>
      <c r="K21" s="133" t="e">
        <f>+H21*#REF!</f>
        <v>#REF!</v>
      </c>
      <c r="L21" s="134" t="e">
        <f t="shared" si="1"/>
        <v>#REF!</v>
      </c>
    </row>
    <row r="22" spans="4:17" s="14" customFormat="1" ht="16" thickBot="1" x14ac:dyDescent="0.4">
      <c r="D22" s="77">
        <v>2</v>
      </c>
      <c r="E22" s="373" t="s">
        <v>5</v>
      </c>
      <c r="F22" s="373"/>
      <c r="G22" s="373"/>
      <c r="H22" s="373"/>
      <c r="I22" s="78">
        <f>SUM(I23:I34)</f>
        <v>923852696.35633779</v>
      </c>
      <c r="J22" s="2"/>
      <c r="K22" s="133" t="e">
        <f>+H22*#REF!</f>
        <v>#REF!</v>
      </c>
      <c r="L22" s="134" t="e">
        <f t="shared" si="1"/>
        <v>#REF!</v>
      </c>
    </row>
    <row r="23" spans="4:17" s="6" customFormat="1" x14ac:dyDescent="0.35">
      <c r="D23" s="81" t="s">
        <v>72</v>
      </c>
      <c r="E23" s="116" t="s">
        <v>287</v>
      </c>
      <c r="F23" s="82" t="s">
        <v>4</v>
      </c>
      <c r="G23" s="90">
        <v>65.733330000000009</v>
      </c>
      <c r="H23" s="76">
        <v>65649.3</v>
      </c>
      <c r="I23" s="83">
        <f t="shared" si="0"/>
        <v>4315347.1011690004</v>
      </c>
      <c r="J23" s="32"/>
      <c r="K23" s="133" t="e">
        <f>+H23*#REF!</f>
        <v>#REF!</v>
      </c>
      <c r="L23" s="134" t="e">
        <f t="shared" si="1"/>
        <v>#REF!</v>
      </c>
    </row>
    <row r="24" spans="4:17" s="6" customFormat="1" x14ac:dyDescent="0.35">
      <c r="D24" s="36" t="s">
        <v>73</v>
      </c>
      <c r="E24" s="111" t="s">
        <v>288</v>
      </c>
      <c r="F24" s="108" t="s">
        <v>4</v>
      </c>
      <c r="G24" s="66">
        <v>859.92264</v>
      </c>
      <c r="H24" s="75">
        <v>65649.3</v>
      </c>
      <c r="I24" s="84">
        <f t="shared" ref="I24:I25" si="2">+H24*G24</f>
        <v>56453319.370152004</v>
      </c>
      <c r="J24" s="32"/>
      <c r="K24" s="133" t="e">
        <f>+H24*#REF!</f>
        <v>#REF!</v>
      </c>
      <c r="L24" s="134" t="e">
        <f t="shared" si="1"/>
        <v>#REF!</v>
      </c>
    </row>
    <row r="25" spans="4:17" s="6" customFormat="1" x14ac:dyDescent="0.35">
      <c r="D25" s="138" t="s">
        <v>190</v>
      </c>
      <c r="E25" s="139" t="s">
        <v>289</v>
      </c>
      <c r="F25" s="140" t="s">
        <v>7</v>
      </c>
      <c r="G25" s="141">
        <v>1692.3024000000003</v>
      </c>
      <c r="H25" s="142">
        <v>351344.89566598635</v>
      </c>
      <c r="I25" s="143">
        <f t="shared" si="2"/>
        <v>594581810.16329837</v>
      </c>
      <c r="J25" s="32"/>
      <c r="K25" s="133" t="e">
        <f>+H25*#REF!</f>
        <v>#REF!</v>
      </c>
      <c r="L25" s="134" t="e">
        <f t="shared" si="1"/>
        <v>#REF!</v>
      </c>
    </row>
    <row r="26" spans="4:17" s="6" customFormat="1" x14ac:dyDescent="0.35">
      <c r="D26" s="36" t="s">
        <v>204</v>
      </c>
      <c r="E26" s="111" t="s">
        <v>290</v>
      </c>
      <c r="F26" s="108" t="s">
        <v>4</v>
      </c>
      <c r="G26" s="66">
        <v>77.724192000000002</v>
      </c>
      <c r="H26" s="109">
        <v>65649.3</v>
      </c>
      <c r="I26" s="84">
        <f t="shared" ref="I26:I27" si="3">+H26*G26</f>
        <v>5102538.7978656003</v>
      </c>
      <c r="J26" s="32"/>
      <c r="K26" s="133" t="e">
        <f>+H26*#REF!</f>
        <v>#REF!</v>
      </c>
      <c r="L26" s="134" t="e">
        <f t="shared" si="1"/>
        <v>#REF!</v>
      </c>
    </row>
    <row r="27" spans="4:17" s="6" customFormat="1" x14ac:dyDescent="0.35">
      <c r="D27" s="36" t="s">
        <v>204</v>
      </c>
      <c r="E27" s="111" t="s">
        <v>291</v>
      </c>
      <c r="F27" s="108" t="s">
        <v>4</v>
      </c>
      <c r="G27" s="66">
        <v>42.605160000000012</v>
      </c>
      <c r="H27" s="109">
        <v>65649.3</v>
      </c>
      <c r="I27" s="84">
        <f t="shared" si="3"/>
        <v>2796998.9303880008</v>
      </c>
      <c r="J27" s="32"/>
      <c r="K27" s="133" t="e">
        <f>+H27*#REF!</f>
        <v>#REF!</v>
      </c>
      <c r="L27" s="134" t="e">
        <f t="shared" si="1"/>
        <v>#REF!</v>
      </c>
    </row>
    <row r="28" spans="4:17" s="6" customFormat="1" x14ac:dyDescent="0.35">
      <c r="D28" s="36" t="s">
        <v>194</v>
      </c>
      <c r="E28" s="111" t="s">
        <v>292</v>
      </c>
      <c r="F28" s="108" t="s">
        <v>4</v>
      </c>
      <c r="G28" s="66">
        <v>22.726782</v>
      </c>
      <c r="H28" s="109">
        <v>120420.78018269637</v>
      </c>
      <c r="I28" s="84">
        <f t="shared" si="0"/>
        <v>2736776.8194820606</v>
      </c>
      <c r="J28" s="32"/>
      <c r="K28" s="133" t="e">
        <f>+H28*#REF!</f>
        <v>#REF!</v>
      </c>
      <c r="L28" s="134" t="e">
        <f t="shared" si="1"/>
        <v>#REF!</v>
      </c>
    </row>
    <row r="29" spans="4:17" s="6" customFormat="1" x14ac:dyDescent="0.35">
      <c r="D29" s="36" t="s">
        <v>226</v>
      </c>
      <c r="E29" s="111" t="s">
        <v>319</v>
      </c>
      <c r="F29" s="108" t="s">
        <v>4</v>
      </c>
      <c r="G29" s="66">
        <v>123.09537659999999</v>
      </c>
      <c r="H29" s="109">
        <v>120420.78018269637</v>
      </c>
      <c r="I29" s="84">
        <f t="shared" si="0"/>
        <v>14823241.287054826</v>
      </c>
      <c r="J29" s="32"/>
      <c r="K29" s="133" t="e">
        <f>+H29*#REF!</f>
        <v>#REF!</v>
      </c>
      <c r="L29" s="134" t="e">
        <f t="shared" si="1"/>
        <v>#REF!</v>
      </c>
    </row>
    <row r="30" spans="4:17" s="6" customFormat="1" x14ac:dyDescent="0.35">
      <c r="D30" s="36" t="s">
        <v>226</v>
      </c>
      <c r="E30" s="111" t="s">
        <v>293</v>
      </c>
      <c r="F30" s="108" t="s">
        <v>4</v>
      </c>
      <c r="G30" s="66">
        <v>6.1513919999999995</v>
      </c>
      <c r="H30" s="109">
        <v>120420.78018269637</v>
      </c>
      <c r="I30" s="84">
        <f t="shared" ref="I30:I31" si="4">+H30*G30</f>
        <v>740755.42384959687</v>
      </c>
      <c r="J30" s="32"/>
      <c r="K30" s="133" t="e">
        <f>+H30*#REF!</f>
        <v>#REF!</v>
      </c>
      <c r="L30" s="134" t="e">
        <f t="shared" si="1"/>
        <v>#REF!</v>
      </c>
    </row>
    <row r="31" spans="4:17" s="6" customFormat="1" x14ac:dyDescent="0.35">
      <c r="D31" s="36" t="s">
        <v>276</v>
      </c>
      <c r="E31" s="111" t="s">
        <v>294</v>
      </c>
      <c r="F31" s="108" t="s">
        <v>4</v>
      </c>
      <c r="G31" s="66">
        <v>15.030288000000002</v>
      </c>
      <c r="H31" s="109">
        <v>120420.78018269637</v>
      </c>
      <c r="I31" s="84">
        <f t="shared" si="4"/>
        <v>1809959.0073306193</v>
      </c>
      <c r="J31" s="32"/>
      <c r="K31" s="133" t="e">
        <f>+H31*#REF!</f>
        <v>#REF!</v>
      </c>
      <c r="L31" s="134" t="e">
        <f t="shared" si="1"/>
        <v>#REF!</v>
      </c>
    </row>
    <row r="32" spans="4:17" s="100" customFormat="1" x14ac:dyDescent="0.35">
      <c r="D32" s="36" t="s">
        <v>277</v>
      </c>
      <c r="E32" s="107" t="s">
        <v>196</v>
      </c>
      <c r="F32" s="108" t="s">
        <v>8</v>
      </c>
      <c r="G32" s="66">
        <v>2717.739</v>
      </c>
      <c r="H32" s="109">
        <v>78480</v>
      </c>
      <c r="I32" s="74">
        <f t="shared" si="0"/>
        <v>213288156.72</v>
      </c>
      <c r="J32" s="99"/>
      <c r="K32" s="133" t="e">
        <f>+H32*#REF!</f>
        <v>#REF!</v>
      </c>
      <c r="L32" s="134" t="e">
        <f t="shared" si="1"/>
        <v>#REF!</v>
      </c>
      <c r="N32" s="136">
        <f>+H32/0.15</f>
        <v>523200</v>
      </c>
      <c r="O32" s="136">
        <f>+N32*0.6</f>
        <v>313920</v>
      </c>
      <c r="P32" s="137">
        <f>+O32-180000</f>
        <v>133920</v>
      </c>
      <c r="Q32" s="136">
        <f>+P32*0.15</f>
        <v>20088</v>
      </c>
    </row>
    <row r="33" spans="4:12" s="100" customFormat="1" x14ac:dyDescent="0.35">
      <c r="D33" s="36" t="s">
        <v>278</v>
      </c>
      <c r="E33" s="111" t="s">
        <v>227</v>
      </c>
      <c r="F33" s="108" t="s">
        <v>4</v>
      </c>
      <c r="G33" s="66">
        <v>186.24349260000002</v>
      </c>
      <c r="H33" s="109">
        <v>120420.78018269637</v>
      </c>
      <c r="I33" s="84">
        <f t="shared" ref="I33" si="5">+H33*G33</f>
        <v>22427586.68284224</v>
      </c>
      <c r="J33" s="99"/>
      <c r="K33" s="133" t="e">
        <f>+H33*#REF!</f>
        <v>#REF!</v>
      </c>
      <c r="L33" s="134" t="e">
        <f t="shared" si="1"/>
        <v>#REF!</v>
      </c>
    </row>
    <row r="34" spans="4:12" s="6" customFormat="1" ht="16" thickBot="1" x14ac:dyDescent="0.4">
      <c r="D34" s="85" t="s">
        <v>279</v>
      </c>
      <c r="E34" s="86" t="s">
        <v>195</v>
      </c>
      <c r="F34" s="87" t="s">
        <v>8</v>
      </c>
      <c r="G34" s="117">
        <v>132.2088</v>
      </c>
      <c r="H34" s="88">
        <v>36126.234054808912</v>
      </c>
      <c r="I34" s="89">
        <f t="shared" si="0"/>
        <v>4776206.0529054208</v>
      </c>
      <c r="J34" s="32"/>
      <c r="K34" s="133" t="e">
        <f>+H34*#REF!</f>
        <v>#REF!</v>
      </c>
      <c r="L34" s="134" t="e">
        <f t="shared" si="1"/>
        <v>#REF!</v>
      </c>
    </row>
    <row r="35" spans="4:12" ht="16" thickBot="1" x14ac:dyDescent="0.4">
      <c r="D35" s="72">
        <v>3</v>
      </c>
      <c r="E35" s="374" t="s">
        <v>47</v>
      </c>
      <c r="F35" s="374"/>
      <c r="G35" s="374"/>
      <c r="H35" s="374"/>
      <c r="I35" s="73">
        <f>SUM(I36:I55)</f>
        <v>2207566037.0596404</v>
      </c>
      <c r="K35" s="133" t="e">
        <f>+H35*#REF!</f>
        <v>#REF!</v>
      </c>
      <c r="L35" s="134" t="e">
        <f t="shared" si="1"/>
        <v>#REF!</v>
      </c>
    </row>
    <row r="36" spans="4:12" s="6" customFormat="1" x14ac:dyDescent="0.35">
      <c r="D36" s="36" t="s">
        <v>74</v>
      </c>
      <c r="E36" s="111" t="s">
        <v>298</v>
      </c>
      <c r="F36" s="37" t="s">
        <v>8</v>
      </c>
      <c r="G36" s="66">
        <v>22.712832000000002</v>
      </c>
      <c r="H36" s="18">
        <v>80999.336961103443</v>
      </c>
      <c r="I36" s="31">
        <f t="shared" ref="I36:I55" si="6">+H36*G36</f>
        <v>1839724.3325089333</v>
      </c>
      <c r="J36" s="32"/>
      <c r="K36" s="133" t="e">
        <f>+H36*#REF!</f>
        <v>#REF!</v>
      </c>
      <c r="L36" s="134" t="e">
        <f t="shared" si="1"/>
        <v>#REF!</v>
      </c>
    </row>
    <row r="37" spans="4:12" s="6" customFormat="1" x14ac:dyDescent="0.35">
      <c r="D37" s="36" t="s">
        <v>75</v>
      </c>
      <c r="E37" s="111" t="s">
        <v>299</v>
      </c>
      <c r="F37" s="37" t="s">
        <v>4</v>
      </c>
      <c r="G37" s="66">
        <v>6.8138496000000002</v>
      </c>
      <c r="H37" s="18">
        <v>1426848.3296093021</v>
      </c>
      <c r="I37" s="31">
        <f t="shared" si="6"/>
        <v>9722329.9199690111</v>
      </c>
      <c r="J37" s="32"/>
      <c r="K37" s="133" t="e">
        <f>+H37*#REF!</f>
        <v>#REF!</v>
      </c>
      <c r="L37" s="134" t="e">
        <f t="shared" si="1"/>
        <v>#REF!</v>
      </c>
    </row>
    <row r="38" spans="4:12" s="6" customFormat="1" x14ac:dyDescent="0.35">
      <c r="D38" s="36" t="s">
        <v>76</v>
      </c>
      <c r="E38" s="111" t="s">
        <v>280</v>
      </c>
      <c r="F38" s="37" t="s">
        <v>4</v>
      </c>
      <c r="G38" s="66">
        <v>7.0303312799999995</v>
      </c>
      <c r="H38" s="18">
        <v>1625088.3281885828</v>
      </c>
      <c r="I38" s="31">
        <f t="shared" si="6"/>
        <v>11424909.306427099</v>
      </c>
      <c r="J38" s="32"/>
      <c r="K38" s="133" t="e">
        <f>+H38*#REF!</f>
        <v>#REF!</v>
      </c>
      <c r="L38" s="134" t="e">
        <f t="shared" si="1"/>
        <v>#REF!</v>
      </c>
    </row>
    <row r="39" spans="4:12" s="6" customFormat="1" x14ac:dyDescent="0.35">
      <c r="D39" s="36" t="s">
        <v>77</v>
      </c>
      <c r="E39" s="111" t="s">
        <v>281</v>
      </c>
      <c r="F39" s="37" t="s">
        <v>33</v>
      </c>
      <c r="G39" s="66">
        <v>1799.7435144000001</v>
      </c>
      <c r="H39" s="18">
        <v>13265.088</v>
      </c>
      <c r="I39" s="31">
        <f t="shared" si="6"/>
        <v>23873756.095945269</v>
      </c>
      <c r="J39" s="32"/>
      <c r="K39" s="133" t="e">
        <f>+H39*#REF!</f>
        <v>#REF!</v>
      </c>
      <c r="L39" s="134" t="e">
        <f t="shared" si="1"/>
        <v>#REF!</v>
      </c>
    </row>
    <row r="40" spans="4:12" s="6" customFormat="1" x14ac:dyDescent="0.35">
      <c r="D40" s="36" t="s">
        <v>78</v>
      </c>
      <c r="E40" s="111" t="s">
        <v>126</v>
      </c>
      <c r="F40" s="108" t="s">
        <v>8</v>
      </c>
      <c r="G40" s="66">
        <v>245.34701999999999</v>
      </c>
      <c r="H40" s="18">
        <v>80999.336961103443</v>
      </c>
      <c r="I40" s="31">
        <f t="shared" ref="I40:I58" si="7">+H40*G40</f>
        <v>19872945.945382584</v>
      </c>
      <c r="J40" s="32"/>
      <c r="K40" s="133" t="e">
        <f>+H40*#REF!</f>
        <v>#REF!</v>
      </c>
      <c r="L40" s="134" t="e">
        <f t="shared" si="1"/>
        <v>#REF!</v>
      </c>
    </row>
    <row r="41" spans="4:12" s="6" customFormat="1" x14ac:dyDescent="0.35">
      <c r="D41" s="138" t="s">
        <v>79</v>
      </c>
      <c r="E41" s="144" t="s">
        <v>192</v>
      </c>
      <c r="F41" s="140" t="s">
        <v>4</v>
      </c>
      <c r="G41" s="141">
        <v>225.42084000000003</v>
      </c>
      <c r="H41" s="145">
        <v>1209193.4996689002</v>
      </c>
      <c r="I41" s="146">
        <f t="shared" si="6"/>
        <v>272577414.41790324</v>
      </c>
      <c r="J41" s="32"/>
      <c r="K41" s="133" t="e">
        <f>+H41*#REF!</f>
        <v>#REF!</v>
      </c>
      <c r="L41" s="134" t="e">
        <f t="shared" si="1"/>
        <v>#REF!</v>
      </c>
    </row>
    <row r="42" spans="4:12" s="6" customFormat="1" x14ac:dyDescent="0.35">
      <c r="D42" s="36" t="s">
        <v>80</v>
      </c>
      <c r="E42" s="111" t="s">
        <v>127</v>
      </c>
      <c r="F42" s="108" t="s">
        <v>4</v>
      </c>
      <c r="G42" s="66">
        <v>158.51664</v>
      </c>
      <c r="H42" s="18">
        <v>1426848.3296093021</v>
      </c>
      <c r="I42" s="31">
        <f t="shared" si="6"/>
        <v>226179202.99927908</v>
      </c>
      <c r="J42" s="32"/>
      <c r="K42" s="133" t="e">
        <f>+H42*#REF!</f>
        <v>#REF!</v>
      </c>
      <c r="L42" s="134" t="e">
        <f t="shared" si="1"/>
        <v>#REF!</v>
      </c>
    </row>
    <row r="43" spans="4:12" s="6" customFormat="1" x14ac:dyDescent="0.35">
      <c r="D43" s="36" t="s">
        <v>81</v>
      </c>
      <c r="E43" s="111" t="s">
        <v>128</v>
      </c>
      <c r="F43" s="108" t="s">
        <v>4</v>
      </c>
      <c r="G43" s="66">
        <v>162.22176000000002</v>
      </c>
      <c r="H43" s="18">
        <v>1625088.3281885828</v>
      </c>
      <c r="I43" s="31">
        <f t="shared" si="6"/>
        <v>263624688.75420955</v>
      </c>
      <c r="J43" s="32"/>
      <c r="K43" s="133" t="e">
        <f>+H43*#REF!</f>
        <v>#REF!</v>
      </c>
      <c r="L43" s="134" t="e">
        <f t="shared" si="1"/>
        <v>#REF!</v>
      </c>
    </row>
    <row r="44" spans="4:12" s="6" customFormat="1" x14ac:dyDescent="0.35">
      <c r="D44" s="36" t="s">
        <v>191</v>
      </c>
      <c r="E44" s="111" t="s">
        <v>129</v>
      </c>
      <c r="F44" s="108" t="s">
        <v>33</v>
      </c>
      <c r="G44" s="66">
        <v>68957.472600000008</v>
      </c>
      <c r="H44" s="18">
        <v>13265.088</v>
      </c>
      <c r="I44" s="31">
        <f t="shared" si="6"/>
        <v>914726942.2965889</v>
      </c>
      <c r="J44" s="32"/>
      <c r="K44" s="133" t="e">
        <f>+H44*#REF!</f>
        <v>#REF!</v>
      </c>
      <c r="L44" s="134" t="e">
        <f t="shared" si="1"/>
        <v>#REF!</v>
      </c>
    </row>
    <row r="45" spans="4:12" s="6" customFormat="1" x14ac:dyDescent="0.35">
      <c r="D45" s="36" t="s">
        <v>205</v>
      </c>
      <c r="E45" s="111" t="s">
        <v>282</v>
      </c>
      <c r="F45" s="108" t="s">
        <v>8</v>
      </c>
      <c r="G45" s="66">
        <v>11.829600000000001</v>
      </c>
      <c r="H45" s="18">
        <v>80999.336961103443</v>
      </c>
      <c r="I45" s="31">
        <f t="shared" si="7"/>
        <v>958189.7565150694</v>
      </c>
      <c r="J45" s="32"/>
      <c r="K45" s="133" t="e">
        <f>+H45*#REF!</f>
        <v>#REF!</v>
      </c>
      <c r="L45" s="134" t="e">
        <f t="shared" si="1"/>
        <v>#REF!</v>
      </c>
    </row>
    <row r="46" spans="4:12" s="6" customFormat="1" x14ac:dyDescent="0.35">
      <c r="D46" s="36" t="s">
        <v>206</v>
      </c>
      <c r="E46" s="111" t="s">
        <v>318</v>
      </c>
      <c r="F46" s="37" t="s">
        <v>4</v>
      </c>
      <c r="G46" s="66">
        <v>23.943110400000002</v>
      </c>
      <c r="H46" s="18">
        <v>1625088.3281885828</v>
      </c>
      <c r="I46" s="31">
        <f t="shared" si="6"/>
        <v>38909669.251570672</v>
      </c>
      <c r="J46" s="32"/>
      <c r="K46" s="133" t="e">
        <f>+H46*#REF!</f>
        <v>#REF!</v>
      </c>
      <c r="L46" s="134" t="e">
        <f t="shared" si="1"/>
        <v>#REF!</v>
      </c>
    </row>
    <row r="47" spans="4:12" s="6" customFormat="1" x14ac:dyDescent="0.35">
      <c r="D47" s="36" t="s">
        <v>207</v>
      </c>
      <c r="E47" s="111" t="s">
        <v>283</v>
      </c>
      <c r="F47" s="37" t="s">
        <v>33</v>
      </c>
      <c r="G47" s="66">
        <v>3112.6043520000007</v>
      </c>
      <c r="H47" s="18">
        <v>13265.088</v>
      </c>
      <c r="I47" s="31">
        <f t="shared" si="6"/>
        <v>41288970.638462983</v>
      </c>
      <c r="J47" s="32"/>
      <c r="K47" s="133" t="e">
        <f>+H47*#REF!</f>
        <v>#REF!</v>
      </c>
      <c r="L47" s="134" t="e">
        <f t="shared" si="1"/>
        <v>#REF!</v>
      </c>
    </row>
    <row r="48" spans="4:12" s="6" customFormat="1" x14ac:dyDescent="0.35">
      <c r="D48" s="36" t="s">
        <v>208</v>
      </c>
      <c r="E48" s="111" t="s">
        <v>284</v>
      </c>
      <c r="F48" s="37" t="s">
        <v>8</v>
      </c>
      <c r="G48" s="66">
        <v>8.5173120000000004</v>
      </c>
      <c r="H48" s="18">
        <v>80999.336961103443</v>
      </c>
      <c r="I48" s="31">
        <f t="shared" si="6"/>
        <v>689896.62469084992</v>
      </c>
      <c r="J48" s="32"/>
      <c r="K48" s="133" t="e">
        <f>+H48*#REF!</f>
        <v>#REF!</v>
      </c>
      <c r="L48" s="134" t="e">
        <f t="shared" si="1"/>
        <v>#REF!</v>
      </c>
    </row>
    <row r="49" spans="4:15" s="6" customFormat="1" x14ac:dyDescent="0.35">
      <c r="D49" s="36" t="s">
        <v>209</v>
      </c>
      <c r="E49" s="111" t="s">
        <v>285</v>
      </c>
      <c r="F49" s="37" t="s">
        <v>4</v>
      </c>
      <c r="G49" s="66">
        <v>2.5551936000000004</v>
      </c>
      <c r="H49" s="18">
        <v>1625088.3281885828</v>
      </c>
      <c r="I49" s="31">
        <f t="shared" si="7"/>
        <v>4152415.2956221672</v>
      </c>
      <c r="J49" s="32"/>
      <c r="K49" s="133" t="e">
        <f>+H49*#REF!</f>
        <v>#REF!</v>
      </c>
      <c r="L49" s="134" t="e">
        <f t="shared" si="1"/>
        <v>#REF!</v>
      </c>
    </row>
    <row r="50" spans="4:15" s="6" customFormat="1" x14ac:dyDescent="0.35">
      <c r="D50" s="36" t="s">
        <v>210</v>
      </c>
      <c r="E50" s="111" t="s">
        <v>310</v>
      </c>
      <c r="F50" s="37" t="s">
        <v>4</v>
      </c>
      <c r="G50" s="66">
        <v>2.2003055999999996</v>
      </c>
      <c r="H50" s="18">
        <v>1625088.3281885828</v>
      </c>
      <c r="I50" s="31">
        <f t="shared" si="6"/>
        <v>3575690.9490079759</v>
      </c>
      <c r="J50" s="32"/>
      <c r="K50" s="133" t="e">
        <f>+H50*#REF!</f>
        <v>#REF!</v>
      </c>
      <c r="L50" s="134" t="e">
        <f t="shared" si="1"/>
        <v>#REF!</v>
      </c>
    </row>
    <row r="51" spans="4:15" s="6" customFormat="1" x14ac:dyDescent="0.35">
      <c r="D51" s="36" t="s">
        <v>211</v>
      </c>
      <c r="E51" s="111" t="s">
        <v>286</v>
      </c>
      <c r="F51" s="37" t="s">
        <v>33</v>
      </c>
      <c r="G51" s="66">
        <v>618.21489600000007</v>
      </c>
      <c r="H51" s="18">
        <v>13265.088</v>
      </c>
      <c r="I51" s="31">
        <f t="shared" si="6"/>
        <v>8200674.9983508484</v>
      </c>
      <c r="J51" s="32"/>
      <c r="K51" s="133" t="e">
        <f>+H51*#REF!</f>
        <v>#REF!</v>
      </c>
      <c r="L51" s="134" t="e">
        <f t="shared" si="1"/>
        <v>#REF!</v>
      </c>
    </row>
    <row r="52" spans="4:15" s="6" customFormat="1" x14ac:dyDescent="0.35">
      <c r="D52" s="36" t="s">
        <v>212</v>
      </c>
      <c r="E52" s="38" t="s">
        <v>52</v>
      </c>
      <c r="F52" s="37" t="s">
        <v>8</v>
      </c>
      <c r="G52" s="66">
        <v>47.318400000000004</v>
      </c>
      <c r="H52" s="18">
        <v>80999.336961103443</v>
      </c>
      <c r="I52" s="31">
        <f t="shared" si="6"/>
        <v>3832759.0260602776</v>
      </c>
      <c r="J52" s="32"/>
      <c r="K52" s="133" t="e">
        <f>+H52*#REF!</f>
        <v>#REF!</v>
      </c>
      <c r="L52" s="134" t="e">
        <f t="shared" si="1"/>
        <v>#REF!</v>
      </c>
    </row>
    <row r="53" spans="4:15" s="6" customFormat="1" x14ac:dyDescent="0.35">
      <c r="D53" s="36" t="s">
        <v>213</v>
      </c>
      <c r="E53" s="28" t="s">
        <v>317</v>
      </c>
      <c r="F53" s="37" t="s">
        <v>4</v>
      </c>
      <c r="G53" s="66">
        <v>95.772441600000008</v>
      </c>
      <c r="H53" s="18">
        <v>1625088.3281885828</v>
      </c>
      <c r="I53" s="31">
        <f t="shared" si="6"/>
        <v>155638677.00628269</v>
      </c>
      <c r="J53" s="32"/>
      <c r="K53" s="133" t="e">
        <f>+H53*#REF!</f>
        <v>#REF!</v>
      </c>
      <c r="L53" s="134" t="e">
        <f t="shared" si="1"/>
        <v>#REF!</v>
      </c>
    </row>
    <row r="54" spans="4:15" s="6" customFormat="1" x14ac:dyDescent="0.35">
      <c r="D54" s="36" t="s">
        <v>295</v>
      </c>
      <c r="E54" s="28" t="s">
        <v>51</v>
      </c>
      <c r="F54" s="37" t="s">
        <v>33</v>
      </c>
      <c r="G54" s="66">
        <v>12450.417408000003</v>
      </c>
      <c r="H54" s="18">
        <v>13265.088</v>
      </c>
      <c r="I54" s="31">
        <f t="shared" si="7"/>
        <v>165155882.55385193</v>
      </c>
      <c r="J54" s="32"/>
      <c r="K54" s="133" t="e">
        <f>+H54*#REF!</f>
        <v>#REF!</v>
      </c>
      <c r="L54" s="134" t="e">
        <f t="shared" si="1"/>
        <v>#REF!</v>
      </c>
    </row>
    <row r="55" spans="4:15" s="6" customFormat="1" ht="16" thickBot="1" x14ac:dyDescent="0.4">
      <c r="D55" s="36" t="s">
        <v>296</v>
      </c>
      <c r="E55" s="39" t="s">
        <v>198</v>
      </c>
      <c r="F55" s="34" t="s">
        <v>4</v>
      </c>
      <c r="G55" s="98">
        <v>482.08329151999988</v>
      </c>
      <c r="H55" s="18">
        <v>85714.01999999999</v>
      </c>
      <c r="I55" s="31">
        <f t="shared" si="6"/>
        <v>41321296.891011097</v>
      </c>
      <c r="J55" s="32"/>
      <c r="K55" s="133" t="e">
        <f>+H55*#REF!</f>
        <v>#REF!</v>
      </c>
      <c r="L55" s="134" t="e">
        <f t="shared" si="1"/>
        <v>#REF!</v>
      </c>
    </row>
    <row r="56" spans="4:15" s="6" customFormat="1" ht="16" thickBot="1" x14ac:dyDescent="0.4">
      <c r="D56" s="12">
        <v>4</v>
      </c>
      <c r="E56" s="357" t="s">
        <v>39</v>
      </c>
      <c r="F56" s="357"/>
      <c r="G56" s="357"/>
      <c r="H56" s="357"/>
      <c r="I56" s="13">
        <f>SUM(I57:I66)</f>
        <v>193748742.7460874</v>
      </c>
      <c r="J56" s="32"/>
      <c r="K56" s="133" t="e">
        <f>+H56*#REF!</f>
        <v>#REF!</v>
      </c>
      <c r="L56" s="134" t="e">
        <f t="shared" si="1"/>
        <v>#REF!</v>
      </c>
    </row>
    <row r="57" spans="4:15" s="6" customFormat="1" x14ac:dyDescent="0.35">
      <c r="D57" s="29" t="s">
        <v>60</v>
      </c>
      <c r="E57" s="111" t="s">
        <v>297</v>
      </c>
      <c r="F57" s="37" t="s">
        <v>4</v>
      </c>
      <c r="G57" s="69">
        <v>3.1619999999999999</v>
      </c>
      <c r="H57" s="70">
        <v>2040784.5120000001</v>
      </c>
      <c r="I57" s="31">
        <f t="shared" si="7"/>
        <v>6452960.6269439999</v>
      </c>
      <c r="J57" s="32"/>
      <c r="K57" s="133" t="e">
        <f>+H57*#REF!</f>
        <v>#REF!</v>
      </c>
      <c r="L57" s="134" t="e">
        <f t="shared" si="1"/>
        <v>#REF!</v>
      </c>
    </row>
    <row r="58" spans="4:15" s="6" customFormat="1" x14ac:dyDescent="0.35">
      <c r="D58" s="29" t="s">
        <v>61</v>
      </c>
      <c r="E58" s="111" t="s">
        <v>300</v>
      </c>
      <c r="F58" s="37" t="s">
        <v>4</v>
      </c>
      <c r="G58" s="66">
        <v>9.1235789999999994</v>
      </c>
      <c r="H58" s="70">
        <v>2040784.5120000001</v>
      </c>
      <c r="I58" s="31">
        <f t="shared" si="7"/>
        <v>18619258.717208449</v>
      </c>
      <c r="J58" s="32"/>
      <c r="K58" s="133" t="e">
        <f>+H58*#REF!</f>
        <v>#REF!</v>
      </c>
      <c r="L58" s="134" t="e">
        <f t="shared" si="1"/>
        <v>#REF!</v>
      </c>
    </row>
    <row r="59" spans="4:15" s="6" customFormat="1" x14ac:dyDescent="0.35">
      <c r="D59" s="29" t="s">
        <v>214</v>
      </c>
      <c r="E59" s="111" t="s">
        <v>301</v>
      </c>
      <c r="F59" s="37" t="s">
        <v>33</v>
      </c>
      <c r="G59" s="66">
        <v>1740.140112</v>
      </c>
      <c r="H59" s="18">
        <v>13264.787563829679</v>
      </c>
      <c r="I59" s="31">
        <f>+H59*G59</f>
        <v>23082588.916978784</v>
      </c>
      <c r="J59" s="32"/>
      <c r="K59" s="133" t="e">
        <f>+H59*#REF!</f>
        <v>#REF!</v>
      </c>
      <c r="L59" s="134" t="e">
        <f t="shared" si="1"/>
        <v>#REF!</v>
      </c>
    </row>
    <row r="60" spans="4:15" s="6" customFormat="1" x14ac:dyDescent="0.35">
      <c r="D60" s="29" t="s">
        <v>215</v>
      </c>
      <c r="E60" s="118" t="s">
        <v>304</v>
      </c>
      <c r="F60" s="37" t="s">
        <v>8</v>
      </c>
      <c r="G60" s="115">
        <v>273.63079999999997</v>
      </c>
      <c r="H60" s="18">
        <v>390816</v>
      </c>
      <c r="I60" s="31">
        <f>+H60*G60</f>
        <v>106939294.73279999</v>
      </c>
      <c r="J60" s="32"/>
      <c r="K60" s="133" t="e">
        <f>+H60*#REF!</f>
        <v>#REF!</v>
      </c>
      <c r="L60" s="134" t="e">
        <f t="shared" si="1"/>
        <v>#REF!</v>
      </c>
      <c r="M60" s="6">
        <f>+G60*18</f>
        <v>4925.3543999999993</v>
      </c>
      <c r="N60" s="147">
        <f>+M60*22000</f>
        <v>108357796.79999998</v>
      </c>
    </row>
    <row r="61" spans="4:15" s="6" customFormat="1" x14ac:dyDescent="0.35">
      <c r="D61" s="29" t="s">
        <v>216</v>
      </c>
      <c r="E61" s="118" t="s">
        <v>316</v>
      </c>
      <c r="F61" s="37" t="s">
        <v>8</v>
      </c>
      <c r="G61" s="69">
        <v>32.8538</v>
      </c>
      <c r="H61" s="70">
        <v>390816</v>
      </c>
      <c r="I61" s="31">
        <f t="shared" ref="I61" si="8">+H61*G61</f>
        <v>12839790.7008</v>
      </c>
      <c r="J61" s="32"/>
      <c r="K61" s="133" t="e">
        <f>+H61*#REF!</f>
        <v>#REF!</v>
      </c>
      <c r="L61" s="134" t="e">
        <f t="shared" si="1"/>
        <v>#REF!</v>
      </c>
    </row>
    <row r="62" spans="4:15" s="6" customFormat="1" x14ac:dyDescent="0.35">
      <c r="D62" s="29" t="s">
        <v>217</v>
      </c>
      <c r="E62" s="111" t="s">
        <v>305</v>
      </c>
      <c r="F62" s="37" t="s">
        <v>4</v>
      </c>
      <c r="G62" s="69">
        <v>1.1857499999999999</v>
      </c>
      <c r="H62" s="70">
        <v>2040784.5120000001</v>
      </c>
      <c r="I62" s="31">
        <f t="shared" ref="I62:I63" si="9">+H62*G62</f>
        <v>2419860.2351039997</v>
      </c>
      <c r="J62" s="32"/>
      <c r="K62" s="133" t="e">
        <f>+H62*#REF!</f>
        <v>#REF!</v>
      </c>
      <c r="L62" s="134" t="e">
        <f t="shared" si="1"/>
        <v>#REF!</v>
      </c>
    </row>
    <row r="63" spans="4:15" s="6" customFormat="1" x14ac:dyDescent="0.35">
      <c r="D63" s="29" t="s">
        <v>218</v>
      </c>
      <c r="E63" s="111" t="s">
        <v>306</v>
      </c>
      <c r="F63" s="37" t="s">
        <v>4</v>
      </c>
      <c r="G63" s="66">
        <v>2.7204980000000001</v>
      </c>
      <c r="H63" s="70">
        <v>2040784.5120000001</v>
      </c>
      <c r="I63" s="31">
        <f t="shared" si="9"/>
        <v>5551950.1833269764</v>
      </c>
      <c r="J63" s="32"/>
      <c r="K63" s="133" t="e">
        <f>+H63*#REF!</f>
        <v>#REF!</v>
      </c>
      <c r="L63" s="134" t="e">
        <f t="shared" si="1"/>
        <v>#REF!</v>
      </c>
    </row>
    <row r="64" spans="4:15" s="6" customFormat="1" x14ac:dyDescent="0.35">
      <c r="D64" s="29" t="s">
        <v>219</v>
      </c>
      <c r="E64" s="111" t="s">
        <v>307</v>
      </c>
      <c r="F64" s="37" t="s">
        <v>33</v>
      </c>
      <c r="G64" s="66">
        <v>562.84449399999994</v>
      </c>
      <c r="H64" s="18">
        <v>13264.787563829679</v>
      </c>
      <c r="I64" s="31">
        <f>+H64*G64</f>
        <v>7466012.6443812074</v>
      </c>
      <c r="J64" s="32"/>
      <c r="K64" s="133" t="e">
        <f>+H64*#REF!</f>
        <v>#REF!</v>
      </c>
      <c r="L64" s="134" t="e">
        <f t="shared" si="1"/>
        <v>#REF!</v>
      </c>
      <c r="O64" s="6">
        <v>2700</v>
      </c>
    </row>
    <row r="65" spans="4:12" s="6" customFormat="1" x14ac:dyDescent="0.35">
      <c r="D65" s="29" t="s">
        <v>220</v>
      </c>
      <c r="E65" s="41" t="s">
        <v>302</v>
      </c>
      <c r="F65" s="30" t="s">
        <v>8</v>
      </c>
      <c r="G65" s="67">
        <v>34.968000000000004</v>
      </c>
      <c r="H65" s="18">
        <v>177018.408</v>
      </c>
      <c r="I65" s="31">
        <f>+H65*G65</f>
        <v>6189979.6909440001</v>
      </c>
      <c r="J65" s="32"/>
      <c r="K65" s="133" t="e">
        <f>+H65*#REF!</f>
        <v>#REF!</v>
      </c>
      <c r="L65" s="134" t="e">
        <f t="shared" si="1"/>
        <v>#REF!</v>
      </c>
    </row>
    <row r="66" spans="4:12" s="6" customFormat="1" ht="16" thickBot="1" x14ac:dyDescent="0.4">
      <c r="D66" s="29" t="s">
        <v>221</v>
      </c>
      <c r="E66" s="42" t="s">
        <v>315</v>
      </c>
      <c r="F66" s="37" t="s">
        <v>8</v>
      </c>
      <c r="G66" s="67">
        <v>10.713600000000001</v>
      </c>
      <c r="H66" s="18">
        <v>390816</v>
      </c>
      <c r="I66" s="31">
        <f>+H66*G66</f>
        <v>4187046.2976000006</v>
      </c>
      <c r="J66" s="32"/>
      <c r="K66" s="133" t="e">
        <f>+H66*#REF!</f>
        <v>#REF!</v>
      </c>
      <c r="L66" s="134" t="e">
        <f t="shared" si="1"/>
        <v>#REF!</v>
      </c>
    </row>
    <row r="67" spans="4:12" s="6" customFormat="1" ht="16" thickBot="1" x14ac:dyDescent="0.4">
      <c r="D67" s="12">
        <v>5</v>
      </c>
      <c r="E67" s="357" t="s">
        <v>50</v>
      </c>
      <c r="F67" s="357"/>
      <c r="G67" s="357"/>
      <c r="H67" s="357"/>
      <c r="I67" s="13">
        <f>SUM(I68:I70)</f>
        <v>476640259.8525399</v>
      </c>
      <c r="J67" s="32"/>
      <c r="K67" s="133" t="e">
        <f>+H67*#REF!</f>
        <v>#REF!</v>
      </c>
      <c r="L67" s="134" t="e">
        <f t="shared" si="1"/>
        <v>#REF!</v>
      </c>
    </row>
    <row r="68" spans="4:12" s="6" customFormat="1" ht="31" x14ac:dyDescent="0.35">
      <c r="D68" s="29" t="s">
        <v>82</v>
      </c>
      <c r="E68" s="41" t="s">
        <v>55</v>
      </c>
      <c r="F68" s="30" t="s">
        <v>8</v>
      </c>
      <c r="G68" s="67">
        <v>323.36223999999999</v>
      </c>
      <c r="H68" s="18">
        <v>177018.408</v>
      </c>
      <c r="I68" s="31">
        <f>+H68*G68</f>
        <v>57241068.932113916</v>
      </c>
      <c r="J68" s="32"/>
      <c r="K68" s="133" t="e">
        <f>+H68*#REF!</f>
        <v>#REF!</v>
      </c>
      <c r="L68" s="134" t="e">
        <f t="shared" si="1"/>
        <v>#REF!</v>
      </c>
    </row>
    <row r="69" spans="4:12" s="6" customFormat="1" x14ac:dyDescent="0.35">
      <c r="D69" s="29">
        <v>5.2</v>
      </c>
      <c r="E69" s="24" t="s">
        <v>309</v>
      </c>
      <c r="F69" s="37" t="s">
        <v>8</v>
      </c>
      <c r="G69" s="66">
        <v>117.4838</v>
      </c>
      <c r="H69" s="18">
        <v>202186.49501199881</v>
      </c>
      <c r="I69" s="31">
        <f t="shared" ref="I69" si="10">+H69*G69</f>
        <v>23753637.742690668</v>
      </c>
      <c r="J69" s="32"/>
      <c r="K69" s="133" t="e">
        <f>+H69*#REF!</f>
        <v>#REF!</v>
      </c>
      <c r="L69" s="134" t="e">
        <f t="shared" si="1"/>
        <v>#REF!</v>
      </c>
    </row>
    <row r="70" spans="4:12" s="6" customFormat="1" ht="16" thickBot="1" x14ac:dyDescent="0.4">
      <c r="D70" s="29" t="s">
        <v>222</v>
      </c>
      <c r="E70" s="43" t="s">
        <v>132</v>
      </c>
      <c r="F70" s="34" t="s">
        <v>7</v>
      </c>
      <c r="G70" s="66">
        <v>431.2038</v>
      </c>
      <c r="H70" s="18">
        <v>917537.26005599985</v>
      </c>
      <c r="I70" s="31">
        <f>+H70*G70</f>
        <v>395645553.17773533</v>
      </c>
      <c r="J70" s="32"/>
      <c r="K70" s="133" t="e">
        <f>+H70*#REF!</f>
        <v>#REF!</v>
      </c>
      <c r="L70" s="134" t="e">
        <f t="shared" si="1"/>
        <v>#REF!</v>
      </c>
    </row>
    <row r="71" spans="4:12" s="6" customFormat="1" ht="16" thickBot="1" x14ac:dyDescent="0.4">
      <c r="D71" s="12">
        <v>6</v>
      </c>
      <c r="E71" s="357" t="s">
        <v>11</v>
      </c>
      <c r="F71" s="357"/>
      <c r="G71" s="357"/>
      <c r="H71" s="357"/>
      <c r="I71" s="13">
        <f>SUM(I72:I74)</f>
        <v>35702277.221999995</v>
      </c>
      <c r="K71" s="133" t="e">
        <f>+H71*#REF!</f>
        <v>#REF!</v>
      </c>
      <c r="L71" s="134" t="e">
        <f t="shared" si="1"/>
        <v>#REF!</v>
      </c>
    </row>
    <row r="72" spans="4:12" s="6" customFormat="1" x14ac:dyDescent="0.35">
      <c r="D72" s="29" t="s">
        <v>83</v>
      </c>
      <c r="E72" s="44" t="s">
        <v>25</v>
      </c>
      <c r="F72" s="30" t="s">
        <v>8</v>
      </c>
      <c r="G72" s="67">
        <v>190.31891999999999</v>
      </c>
      <c r="H72" s="18">
        <v>132396</v>
      </c>
      <c r="I72" s="31">
        <f t="shared" si="0"/>
        <v>25197463.732319999</v>
      </c>
      <c r="J72" s="32"/>
      <c r="K72" s="133" t="e">
        <f>+H72*#REF!</f>
        <v>#REF!</v>
      </c>
      <c r="L72" s="134" t="e">
        <f t="shared" si="1"/>
        <v>#REF!</v>
      </c>
    </row>
    <row r="73" spans="4:12" s="6" customFormat="1" x14ac:dyDescent="0.35">
      <c r="D73" s="46" t="s">
        <v>84</v>
      </c>
      <c r="E73" s="110" t="s">
        <v>308</v>
      </c>
      <c r="F73" s="47" t="s">
        <v>8</v>
      </c>
      <c r="G73" s="113">
        <v>117.4838</v>
      </c>
      <c r="H73" s="18">
        <v>53295.6</v>
      </c>
      <c r="I73" s="31">
        <f t="shared" si="0"/>
        <v>6261369.6112799998</v>
      </c>
      <c r="J73" s="32"/>
      <c r="K73" s="133" t="e">
        <f>+H73*#REF!</f>
        <v>#REF!</v>
      </c>
      <c r="L73" s="134" t="e">
        <f t="shared" si="1"/>
        <v>#REF!</v>
      </c>
    </row>
    <row r="74" spans="4:12" s="6" customFormat="1" ht="16" thickBot="1" x14ac:dyDescent="0.4">
      <c r="D74" s="33" t="s">
        <v>303</v>
      </c>
      <c r="E74" s="40" t="s">
        <v>26</v>
      </c>
      <c r="F74" s="34" t="s">
        <v>8</v>
      </c>
      <c r="G74" s="114">
        <v>96.670399999999987</v>
      </c>
      <c r="H74" s="18">
        <v>43896</v>
      </c>
      <c r="I74" s="35">
        <f t="shared" si="0"/>
        <v>4243443.8783999998</v>
      </c>
      <c r="J74" s="32"/>
      <c r="K74" s="133" t="e">
        <f>+H74*#REF!</f>
        <v>#REF!</v>
      </c>
      <c r="L74" s="134" t="e">
        <f t="shared" si="1"/>
        <v>#REF!</v>
      </c>
    </row>
    <row r="75" spans="4:12" s="6" customFormat="1" ht="16" thickBot="1" x14ac:dyDescent="0.4">
      <c r="D75" s="12">
        <v>7</v>
      </c>
      <c r="E75" s="357" t="s">
        <v>133</v>
      </c>
      <c r="F75" s="357"/>
      <c r="G75" s="357"/>
      <c r="H75" s="357"/>
      <c r="I75" s="13">
        <f>SUM(I76:I129)</f>
        <v>185732570.70000002</v>
      </c>
      <c r="J75" s="45"/>
      <c r="K75" s="133" t="e">
        <f>+H75*#REF!</f>
        <v>#REF!</v>
      </c>
      <c r="L75" s="134" t="e">
        <f t="shared" si="1"/>
        <v>#REF!</v>
      </c>
    </row>
    <row r="76" spans="4:12" s="6" customFormat="1" x14ac:dyDescent="0.35">
      <c r="D76" s="29"/>
      <c r="E76" s="119" t="s">
        <v>321</v>
      </c>
      <c r="F76" s="30"/>
      <c r="G76" s="67"/>
      <c r="H76" s="18"/>
      <c r="I76" s="31"/>
      <c r="J76" s="32"/>
      <c r="K76" s="133" t="e">
        <f>+H76*#REF!</f>
        <v>#REF!</v>
      </c>
      <c r="L76" s="134" t="e">
        <f t="shared" ref="L76:L139" si="11">+G76*K76</f>
        <v>#REF!</v>
      </c>
    </row>
    <row r="77" spans="4:12" s="6" customFormat="1" x14ac:dyDescent="0.35">
      <c r="D77" s="29"/>
      <c r="E77" s="44" t="s">
        <v>338</v>
      </c>
      <c r="F77" s="30" t="s">
        <v>188</v>
      </c>
      <c r="G77" s="67">
        <v>22</v>
      </c>
      <c r="H77" s="18">
        <v>385125.3</v>
      </c>
      <c r="I77" s="31">
        <f t="shared" ref="I77:I129" si="12">+H77*G77</f>
        <v>8472756.5999999996</v>
      </c>
      <c r="J77" s="32"/>
      <c r="K77" s="133" t="e">
        <f>+H77*#REF!</f>
        <v>#REF!</v>
      </c>
      <c r="L77" s="134" t="e">
        <f t="shared" si="11"/>
        <v>#REF!</v>
      </c>
    </row>
    <row r="78" spans="4:12" s="6" customFormat="1" x14ac:dyDescent="0.35">
      <c r="D78" s="29"/>
      <c r="E78" s="44" t="s">
        <v>155</v>
      </c>
      <c r="F78" s="30" t="s">
        <v>7</v>
      </c>
      <c r="G78" s="67">
        <v>287</v>
      </c>
      <c r="H78" s="18">
        <v>73106.55</v>
      </c>
      <c r="I78" s="31">
        <f t="shared" si="12"/>
        <v>20981579.850000001</v>
      </c>
      <c r="J78" s="32"/>
      <c r="K78" s="133" t="e">
        <f>+H78*#REF!</f>
        <v>#REF!</v>
      </c>
      <c r="L78" s="134" t="e">
        <f t="shared" si="11"/>
        <v>#REF!</v>
      </c>
    </row>
    <row r="79" spans="4:12" s="6" customFormat="1" x14ac:dyDescent="0.35">
      <c r="D79" s="29"/>
      <c r="E79" s="44" t="s">
        <v>322</v>
      </c>
      <c r="F79" s="30" t="s">
        <v>7</v>
      </c>
      <c r="G79" s="67">
        <v>71</v>
      </c>
      <c r="H79" s="18">
        <v>152531.1</v>
      </c>
      <c r="I79" s="31">
        <f t="shared" si="12"/>
        <v>10829708.1</v>
      </c>
      <c r="J79" s="32"/>
      <c r="K79" s="133" t="e">
        <f>+H79*#REF!</f>
        <v>#REF!</v>
      </c>
      <c r="L79" s="134" t="e">
        <f t="shared" si="11"/>
        <v>#REF!</v>
      </c>
    </row>
    <row r="80" spans="4:12" s="6" customFormat="1" x14ac:dyDescent="0.35">
      <c r="D80" s="29"/>
      <c r="E80" s="44" t="s">
        <v>156</v>
      </c>
      <c r="F80" s="30" t="s">
        <v>7</v>
      </c>
      <c r="G80" s="67">
        <v>43</v>
      </c>
      <c r="H80" s="18">
        <v>140795.54999999999</v>
      </c>
      <c r="I80" s="31">
        <f t="shared" si="12"/>
        <v>6054208.6499999994</v>
      </c>
      <c r="J80" s="32"/>
      <c r="K80" s="133" t="e">
        <f>+H80*#REF!</f>
        <v>#REF!</v>
      </c>
      <c r="L80" s="134" t="e">
        <f t="shared" si="11"/>
        <v>#REF!</v>
      </c>
    </row>
    <row r="81" spans="4:12" s="6" customFormat="1" x14ac:dyDescent="0.35">
      <c r="D81" s="29"/>
      <c r="E81" s="44" t="s">
        <v>157</v>
      </c>
      <c r="F81" s="30" t="s">
        <v>10</v>
      </c>
      <c r="G81" s="67">
        <v>2</v>
      </c>
      <c r="H81" s="18">
        <v>708342.3</v>
      </c>
      <c r="I81" s="31">
        <f t="shared" si="12"/>
        <v>1416684.6</v>
      </c>
      <c r="J81" s="32"/>
      <c r="K81" s="133" t="e">
        <f>+H81*#REF!</f>
        <v>#REF!</v>
      </c>
      <c r="L81" s="134" t="e">
        <f t="shared" si="11"/>
        <v>#REF!</v>
      </c>
    </row>
    <row r="82" spans="4:12" s="6" customFormat="1" x14ac:dyDescent="0.35">
      <c r="D82" s="29"/>
      <c r="E82" s="44" t="s">
        <v>323</v>
      </c>
      <c r="F82" s="30" t="s">
        <v>10</v>
      </c>
      <c r="G82" s="67">
        <v>1</v>
      </c>
      <c r="H82" s="18">
        <v>2440137.15</v>
      </c>
      <c r="I82" s="31">
        <f t="shared" si="12"/>
        <v>2440137.15</v>
      </c>
      <c r="J82" s="32"/>
      <c r="K82" s="133" t="e">
        <f>+H82*#REF!</f>
        <v>#REF!</v>
      </c>
      <c r="L82" s="134" t="e">
        <f t="shared" si="11"/>
        <v>#REF!</v>
      </c>
    </row>
    <row r="83" spans="4:12" s="6" customFormat="1" x14ac:dyDescent="0.35">
      <c r="D83" s="29"/>
      <c r="E83" s="44" t="s">
        <v>158</v>
      </c>
      <c r="F83" s="30" t="s">
        <v>7</v>
      </c>
      <c r="G83" s="67">
        <v>401</v>
      </c>
      <c r="H83" s="18">
        <v>23174.1</v>
      </c>
      <c r="I83" s="31">
        <f t="shared" si="12"/>
        <v>9292814.0999999996</v>
      </c>
      <c r="J83" s="32"/>
      <c r="K83" s="133" t="e">
        <f>+H83*#REF!</f>
        <v>#REF!</v>
      </c>
      <c r="L83" s="134" t="e">
        <f t="shared" si="11"/>
        <v>#REF!</v>
      </c>
    </row>
    <row r="84" spans="4:12" s="6" customFormat="1" x14ac:dyDescent="0.35">
      <c r="D84" s="29"/>
      <c r="E84" s="44" t="s">
        <v>159</v>
      </c>
      <c r="F84" s="30" t="s">
        <v>7</v>
      </c>
      <c r="G84" s="67">
        <v>401</v>
      </c>
      <c r="H84" s="18">
        <v>42357.599999999999</v>
      </c>
      <c r="I84" s="31">
        <f t="shared" si="12"/>
        <v>16985397.599999998</v>
      </c>
      <c r="J84" s="32"/>
      <c r="K84" s="133" t="e">
        <f>+H84*#REF!</f>
        <v>#REF!</v>
      </c>
      <c r="L84" s="134" t="e">
        <f t="shared" si="11"/>
        <v>#REF!</v>
      </c>
    </row>
    <row r="85" spans="4:12" s="6" customFormat="1" x14ac:dyDescent="0.35">
      <c r="D85" s="29"/>
      <c r="E85" s="44" t="s">
        <v>160</v>
      </c>
      <c r="F85" s="30" t="s">
        <v>7</v>
      </c>
      <c r="G85" s="67">
        <v>401</v>
      </c>
      <c r="H85" s="18">
        <v>25347.599999999999</v>
      </c>
      <c r="I85" s="31">
        <f t="shared" si="12"/>
        <v>10164387.6</v>
      </c>
      <c r="J85" s="32"/>
      <c r="K85" s="133" t="e">
        <f>+H85*#REF!</f>
        <v>#REF!</v>
      </c>
      <c r="L85" s="134" t="e">
        <f t="shared" si="11"/>
        <v>#REF!</v>
      </c>
    </row>
    <row r="86" spans="4:12" s="6" customFormat="1" x14ac:dyDescent="0.35">
      <c r="D86" s="29"/>
      <c r="E86" s="44" t="s">
        <v>161</v>
      </c>
      <c r="F86" s="30" t="s">
        <v>7</v>
      </c>
      <c r="G86" s="67">
        <v>401</v>
      </c>
      <c r="H86" s="18">
        <v>27526.5</v>
      </c>
      <c r="I86" s="31">
        <f t="shared" si="12"/>
        <v>11038126.5</v>
      </c>
      <c r="J86" s="32"/>
      <c r="K86" s="133" t="e">
        <f>+H86*#REF!</f>
        <v>#REF!</v>
      </c>
      <c r="L86" s="134" t="e">
        <f t="shared" si="11"/>
        <v>#REF!</v>
      </c>
    </row>
    <row r="87" spans="4:12" s="6" customFormat="1" x14ac:dyDescent="0.35">
      <c r="D87" s="29"/>
      <c r="E87" s="119" t="s">
        <v>335</v>
      </c>
      <c r="F87" s="30" t="s">
        <v>337</v>
      </c>
      <c r="G87" s="67"/>
      <c r="H87" s="18"/>
      <c r="I87" s="31"/>
      <c r="J87" s="32"/>
      <c r="K87" s="133" t="e">
        <f>+H87*#REF!</f>
        <v>#REF!</v>
      </c>
      <c r="L87" s="134" t="e">
        <f t="shared" si="11"/>
        <v>#REF!</v>
      </c>
    </row>
    <row r="88" spans="4:12" s="6" customFormat="1" x14ac:dyDescent="0.35">
      <c r="D88" s="29"/>
      <c r="E88" s="44" t="s">
        <v>162</v>
      </c>
      <c r="F88" s="30" t="s">
        <v>188</v>
      </c>
      <c r="G88" s="67">
        <v>18</v>
      </c>
      <c r="H88" s="18">
        <v>106947</v>
      </c>
      <c r="I88" s="31">
        <f t="shared" si="12"/>
        <v>1925046</v>
      </c>
      <c r="J88" s="32"/>
      <c r="K88" s="133" t="e">
        <f>+H88*#REF!</f>
        <v>#REF!</v>
      </c>
      <c r="L88" s="134" t="e">
        <f t="shared" si="11"/>
        <v>#REF!</v>
      </c>
    </row>
    <row r="89" spans="4:12" s="6" customFormat="1" x14ac:dyDescent="0.35">
      <c r="D89" s="29"/>
      <c r="E89" s="44" t="s">
        <v>163</v>
      </c>
      <c r="F89" s="30" t="s">
        <v>188</v>
      </c>
      <c r="G89" s="67">
        <v>6</v>
      </c>
      <c r="H89" s="18">
        <v>104309.1</v>
      </c>
      <c r="I89" s="31">
        <f t="shared" si="12"/>
        <v>625854.60000000009</v>
      </c>
      <c r="J89" s="32"/>
      <c r="K89" s="133" t="e">
        <f>+H89*#REF!</f>
        <v>#REF!</v>
      </c>
      <c r="L89" s="134" t="e">
        <f t="shared" si="11"/>
        <v>#REF!</v>
      </c>
    </row>
    <row r="90" spans="4:12" s="6" customFormat="1" x14ac:dyDescent="0.35">
      <c r="D90" s="29"/>
      <c r="E90" s="44" t="s">
        <v>164</v>
      </c>
      <c r="F90" s="30" t="s">
        <v>188</v>
      </c>
      <c r="G90" s="67">
        <v>4</v>
      </c>
      <c r="H90" s="18">
        <v>143877.6</v>
      </c>
      <c r="I90" s="31">
        <f t="shared" si="12"/>
        <v>575510.4</v>
      </c>
      <c r="J90" s="32"/>
      <c r="K90" s="133" t="e">
        <f>+H90*#REF!</f>
        <v>#REF!</v>
      </c>
      <c r="L90" s="134" t="e">
        <f t="shared" si="11"/>
        <v>#REF!</v>
      </c>
    </row>
    <row r="91" spans="4:12" s="6" customFormat="1" x14ac:dyDescent="0.35">
      <c r="D91" s="29"/>
      <c r="E91" s="44" t="s">
        <v>165</v>
      </c>
      <c r="F91" s="30" t="s">
        <v>188</v>
      </c>
      <c r="G91" s="67">
        <v>12</v>
      </c>
      <c r="H91" s="18">
        <v>135396.9</v>
      </c>
      <c r="I91" s="31">
        <f t="shared" si="12"/>
        <v>1624762.7999999998</v>
      </c>
      <c r="J91" s="32"/>
      <c r="K91" s="133" t="e">
        <f>+H91*#REF!</f>
        <v>#REF!</v>
      </c>
      <c r="L91" s="134" t="e">
        <f t="shared" si="11"/>
        <v>#REF!</v>
      </c>
    </row>
    <row r="92" spans="4:12" s="6" customFormat="1" x14ac:dyDescent="0.35">
      <c r="D92" s="29"/>
      <c r="E92" s="44" t="s">
        <v>166</v>
      </c>
      <c r="F92" s="30" t="s">
        <v>188</v>
      </c>
      <c r="G92" s="67">
        <v>2</v>
      </c>
      <c r="H92" s="18">
        <v>83034.45</v>
      </c>
      <c r="I92" s="31">
        <f t="shared" si="12"/>
        <v>166068.9</v>
      </c>
      <c r="J92" s="32"/>
      <c r="K92" s="133" t="e">
        <f>+H92*#REF!</f>
        <v>#REF!</v>
      </c>
      <c r="L92" s="134" t="e">
        <f t="shared" si="11"/>
        <v>#REF!</v>
      </c>
    </row>
    <row r="93" spans="4:12" s="6" customFormat="1" x14ac:dyDescent="0.35">
      <c r="D93" s="29"/>
      <c r="E93" s="44" t="s">
        <v>167</v>
      </c>
      <c r="F93" s="30" t="s">
        <v>7</v>
      </c>
      <c r="G93" s="67">
        <v>48</v>
      </c>
      <c r="H93" s="18">
        <v>40250.25</v>
      </c>
      <c r="I93" s="31">
        <f t="shared" si="12"/>
        <v>1932012</v>
      </c>
      <c r="J93" s="32"/>
      <c r="K93" s="133" t="e">
        <f>+H93*#REF!</f>
        <v>#REF!</v>
      </c>
      <c r="L93" s="134" t="e">
        <f t="shared" si="11"/>
        <v>#REF!</v>
      </c>
    </row>
    <row r="94" spans="4:12" s="6" customFormat="1" x14ac:dyDescent="0.35">
      <c r="D94" s="29"/>
      <c r="E94" s="44" t="s">
        <v>168</v>
      </c>
      <c r="F94" s="30" t="s">
        <v>7</v>
      </c>
      <c r="G94" s="67">
        <v>95</v>
      </c>
      <c r="H94" s="18">
        <v>72847.350000000006</v>
      </c>
      <c r="I94" s="31">
        <f t="shared" si="12"/>
        <v>6920498.2500000009</v>
      </c>
      <c r="J94" s="32"/>
      <c r="K94" s="133" t="e">
        <f>+H94*#REF!</f>
        <v>#REF!</v>
      </c>
      <c r="L94" s="134" t="e">
        <f t="shared" si="11"/>
        <v>#REF!</v>
      </c>
    </row>
    <row r="95" spans="4:12" s="6" customFormat="1" x14ac:dyDescent="0.35">
      <c r="D95" s="29"/>
      <c r="E95" s="44" t="s">
        <v>169</v>
      </c>
      <c r="F95" s="30" t="s">
        <v>7</v>
      </c>
      <c r="G95" s="67">
        <v>30</v>
      </c>
      <c r="H95" s="18">
        <v>37462.5</v>
      </c>
      <c r="I95" s="31">
        <f t="shared" si="12"/>
        <v>1123875</v>
      </c>
      <c r="J95" s="32"/>
      <c r="K95" s="133" t="e">
        <f>+H95*#REF!</f>
        <v>#REF!</v>
      </c>
      <c r="L95" s="134" t="e">
        <f t="shared" si="11"/>
        <v>#REF!</v>
      </c>
    </row>
    <row r="96" spans="4:12" s="6" customFormat="1" x14ac:dyDescent="0.35">
      <c r="D96" s="29"/>
      <c r="E96" s="44" t="s">
        <v>170</v>
      </c>
      <c r="F96" s="30" t="s">
        <v>10</v>
      </c>
      <c r="G96" s="67">
        <v>3</v>
      </c>
      <c r="H96" s="18">
        <v>509877.44999999995</v>
      </c>
      <c r="I96" s="31">
        <f t="shared" si="12"/>
        <v>1529632.3499999999</v>
      </c>
      <c r="J96" s="32"/>
      <c r="K96" s="133" t="e">
        <f>+H96*#REF!</f>
        <v>#REF!</v>
      </c>
      <c r="L96" s="134" t="e">
        <f t="shared" si="11"/>
        <v>#REF!</v>
      </c>
    </row>
    <row r="97" spans="4:12" s="6" customFormat="1" x14ac:dyDescent="0.35">
      <c r="D97" s="29"/>
      <c r="E97" s="44" t="s">
        <v>171</v>
      </c>
      <c r="F97" s="30" t="s">
        <v>10</v>
      </c>
      <c r="G97" s="67">
        <v>2</v>
      </c>
      <c r="H97" s="18">
        <v>708342.3</v>
      </c>
      <c r="I97" s="31">
        <f t="shared" si="12"/>
        <v>1416684.6</v>
      </c>
      <c r="J97" s="32"/>
      <c r="K97" s="133" t="e">
        <f>+H97*#REF!</f>
        <v>#REF!</v>
      </c>
      <c r="L97" s="134" t="e">
        <f t="shared" si="11"/>
        <v>#REF!</v>
      </c>
    </row>
    <row r="98" spans="4:12" s="6" customFormat="1" x14ac:dyDescent="0.35">
      <c r="D98" s="29"/>
      <c r="E98" s="44" t="s">
        <v>158</v>
      </c>
      <c r="F98" s="30" t="s">
        <v>7</v>
      </c>
      <c r="G98" s="67">
        <v>144</v>
      </c>
      <c r="H98" s="18">
        <v>23174.1</v>
      </c>
      <c r="I98" s="31">
        <f t="shared" si="12"/>
        <v>3337070.4</v>
      </c>
      <c r="J98" s="32"/>
      <c r="K98" s="133" t="e">
        <f>+H98*#REF!</f>
        <v>#REF!</v>
      </c>
      <c r="L98" s="134" t="e">
        <f t="shared" si="11"/>
        <v>#REF!</v>
      </c>
    </row>
    <row r="99" spans="4:12" s="6" customFormat="1" x14ac:dyDescent="0.35">
      <c r="D99" s="29"/>
      <c r="E99" s="44" t="s">
        <v>159</v>
      </c>
      <c r="F99" s="30" t="s">
        <v>7</v>
      </c>
      <c r="G99" s="67">
        <v>144</v>
      </c>
      <c r="H99" s="18">
        <v>42357.599999999999</v>
      </c>
      <c r="I99" s="31">
        <f t="shared" si="12"/>
        <v>6099494.3999999994</v>
      </c>
      <c r="J99" s="32"/>
      <c r="K99" s="133" t="e">
        <f>+H99*#REF!</f>
        <v>#REF!</v>
      </c>
      <c r="L99" s="134" t="e">
        <f t="shared" si="11"/>
        <v>#REF!</v>
      </c>
    </row>
    <row r="100" spans="4:12" s="6" customFormat="1" x14ac:dyDescent="0.35">
      <c r="D100" s="29"/>
      <c r="E100" s="44" t="s">
        <v>160</v>
      </c>
      <c r="F100" s="30" t="s">
        <v>7</v>
      </c>
      <c r="G100" s="67">
        <v>144</v>
      </c>
      <c r="H100" s="18">
        <v>25347.599999999999</v>
      </c>
      <c r="I100" s="31">
        <f t="shared" si="12"/>
        <v>3650054.4</v>
      </c>
      <c r="J100" s="32"/>
      <c r="K100" s="133" t="e">
        <f>+H100*#REF!</f>
        <v>#REF!</v>
      </c>
      <c r="L100" s="134" t="e">
        <f t="shared" si="11"/>
        <v>#REF!</v>
      </c>
    </row>
    <row r="101" spans="4:12" s="6" customFormat="1" x14ac:dyDescent="0.35">
      <c r="D101" s="29"/>
      <c r="E101" s="44" t="s">
        <v>172</v>
      </c>
      <c r="F101" s="30" t="s">
        <v>7</v>
      </c>
      <c r="G101" s="67">
        <v>144</v>
      </c>
      <c r="H101" s="18">
        <v>27526.5</v>
      </c>
      <c r="I101" s="31">
        <f t="shared" si="12"/>
        <v>3963816</v>
      </c>
      <c r="J101" s="32"/>
      <c r="K101" s="133" t="e">
        <f>+H101*#REF!</f>
        <v>#REF!</v>
      </c>
      <c r="L101" s="134" t="e">
        <f t="shared" si="11"/>
        <v>#REF!</v>
      </c>
    </row>
    <row r="102" spans="4:12" s="6" customFormat="1" x14ac:dyDescent="0.35">
      <c r="D102" s="29"/>
      <c r="E102" s="119" t="s">
        <v>133</v>
      </c>
      <c r="F102" s="30" t="s">
        <v>337</v>
      </c>
      <c r="G102" s="67"/>
      <c r="H102" s="18"/>
      <c r="I102" s="31"/>
      <c r="J102" s="32"/>
      <c r="K102" s="133" t="e">
        <f>+H102*#REF!</f>
        <v>#REF!</v>
      </c>
      <c r="L102" s="134" t="e">
        <f t="shared" si="11"/>
        <v>#REF!</v>
      </c>
    </row>
    <row r="103" spans="4:12" s="6" customFormat="1" x14ac:dyDescent="0.35">
      <c r="D103" s="29"/>
      <c r="E103" s="44" t="s">
        <v>173</v>
      </c>
      <c r="F103" s="30" t="s">
        <v>188</v>
      </c>
      <c r="G103" s="67">
        <v>37</v>
      </c>
      <c r="H103" s="18">
        <v>91864.8</v>
      </c>
      <c r="I103" s="31">
        <f t="shared" si="12"/>
        <v>3398997.6</v>
      </c>
      <c r="J103" s="32"/>
      <c r="K103" s="133" t="e">
        <f>+H103*#REF!</f>
        <v>#REF!</v>
      </c>
      <c r="L103" s="134" t="e">
        <f t="shared" si="11"/>
        <v>#REF!</v>
      </c>
    </row>
    <row r="104" spans="4:12" s="6" customFormat="1" x14ac:dyDescent="0.35">
      <c r="D104" s="29"/>
      <c r="E104" s="44" t="s">
        <v>174</v>
      </c>
      <c r="F104" s="30" t="s">
        <v>188</v>
      </c>
      <c r="G104" s="67">
        <v>1</v>
      </c>
      <c r="H104" s="18">
        <v>180627.3</v>
      </c>
      <c r="I104" s="31">
        <f t="shared" si="12"/>
        <v>180627.3</v>
      </c>
      <c r="J104" s="32"/>
      <c r="K104" s="133" t="e">
        <f>+H104*#REF!</f>
        <v>#REF!</v>
      </c>
      <c r="L104" s="134" t="e">
        <f t="shared" si="11"/>
        <v>#REF!</v>
      </c>
    </row>
    <row r="105" spans="4:12" s="6" customFormat="1" x14ac:dyDescent="0.35">
      <c r="D105" s="29"/>
      <c r="E105" s="44" t="s">
        <v>175</v>
      </c>
      <c r="F105" s="30" t="s">
        <v>7</v>
      </c>
      <c r="G105" s="67">
        <v>149</v>
      </c>
      <c r="H105" s="18">
        <v>17136.900000000001</v>
      </c>
      <c r="I105" s="31">
        <f t="shared" si="12"/>
        <v>2553398.1</v>
      </c>
      <c r="J105" s="32"/>
      <c r="K105" s="133" t="e">
        <f>+H105*#REF!</f>
        <v>#REF!</v>
      </c>
      <c r="L105" s="134" t="e">
        <f t="shared" si="11"/>
        <v>#REF!</v>
      </c>
    </row>
    <row r="106" spans="4:12" s="6" customFormat="1" x14ac:dyDescent="0.35">
      <c r="D106" s="29"/>
      <c r="E106" s="44" t="s">
        <v>176</v>
      </c>
      <c r="F106" s="30" t="s">
        <v>7</v>
      </c>
      <c r="G106" s="67">
        <v>75</v>
      </c>
      <c r="H106" s="18">
        <v>19970.55</v>
      </c>
      <c r="I106" s="31">
        <f t="shared" si="12"/>
        <v>1497791.25</v>
      </c>
      <c r="J106" s="32"/>
      <c r="K106" s="133" t="e">
        <f>+H106*#REF!</f>
        <v>#REF!</v>
      </c>
      <c r="L106" s="134" t="e">
        <f t="shared" si="11"/>
        <v>#REF!</v>
      </c>
    </row>
    <row r="107" spans="4:12" s="6" customFormat="1" x14ac:dyDescent="0.35">
      <c r="D107" s="29"/>
      <c r="E107" s="44" t="s">
        <v>177</v>
      </c>
      <c r="F107" s="30" t="s">
        <v>7</v>
      </c>
      <c r="G107" s="67">
        <v>61</v>
      </c>
      <c r="H107" s="18">
        <v>20686.05</v>
      </c>
      <c r="I107" s="31">
        <f t="shared" si="12"/>
        <v>1261849.05</v>
      </c>
      <c r="J107" s="32"/>
      <c r="K107" s="133" t="e">
        <f>+H107*#REF!</f>
        <v>#REF!</v>
      </c>
      <c r="L107" s="134" t="e">
        <f t="shared" si="11"/>
        <v>#REF!</v>
      </c>
    </row>
    <row r="108" spans="4:12" s="6" customFormat="1" x14ac:dyDescent="0.35">
      <c r="D108" s="29"/>
      <c r="E108" s="44" t="s">
        <v>178</v>
      </c>
      <c r="F108" s="30" t="s">
        <v>7</v>
      </c>
      <c r="G108" s="67">
        <v>22</v>
      </c>
      <c r="H108" s="18">
        <v>38061.9</v>
      </c>
      <c r="I108" s="31">
        <f t="shared" si="12"/>
        <v>837361.8</v>
      </c>
      <c r="J108" s="32"/>
      <c r="K108" s="133" t="e">
        <f>+H108*#REF!</f>
        <v>#REF!</v>
      </c>
      <c r="L108" s="134" t="e">
        <f t="shared" si="11"/>
        <v>#REF!</v>
      </c>
    </row>
    <row r="109" spans="4:12" s="6" customFormat="1" x14ac:dyDescent="0.35">
      <c r="D109" s="29"/>
      <c r="E109" s="44" t="s">
        <v>179</v>
      </c>
      <c r="F109" s="30" t="s">
        <v>7</v>
      </c>
      <c r="G109" s="67">
        <v>30</v>
      </c>
      <c r="H109" s="18">
        <v>49492.35</v>
      </c>
      <c r="I109" s="31">
        <f t="shared" si="12"/>
        <v>1484770.5</v>
      </c>
      <c r="J109" s="32"/>
      <c r="K109" s="133" t="e">
        <f>+H109*#REF!</f>
        <v>#REF!</v>
      </c>
      <c r="L109" s="134" t="e">
        <f t="shared" si="11"/>
        <v>#REF!</v>
      </c>
    </row>
    <row r="110" spans="4:12" s="6" customFormat="1" x14ac:dyDescent="0.35">
      <c r="D110" s="29"/>
      <c r="E110" s="44" t="s">
        <v>180</v>
      </c>
      <c r="F110" s="30" t="s">
        <v>7</v>
      </c>
      <c r="G110" s="67">
        <v>30</v>
      </c>
      <c r="H110" s="18">
        <v>96071.4</v>
      </c>
      <c r="I110" s="31">
        <f t="shared" si="12"/>
        <v>2882142</v>
      </c>
      <c r="J110" s="32"/>
      <c r="K110" s="133" t="e">
        <f>+H110*#REF!</f>
        <v>#REF!</v>
      </c>
      <c r="L110" s="134" t="e">
        <f t="shared" si="11"/>
        <v>#REF!</v>
      </c>
    </row>
    <row r="111" spans="4:12" s="6" customFormat="1" x14ac:dyDescent="0.35">
      <c r="D111" s="29"/>
      <c r="E111" s="44" t="s">
        <v>324</v>
      </c>
      <c r="F111" s="30" t="s">
        <v>7</v>
      </c>
      <c r="G111" s="67">
        <v>11</v>
      </c>
      <c r="H111" s="18">
        <v>170068.95</v>
      </c>
      <c r="I111" s="31">
        <f t="shared" si="12"/>
        <v>1870758.4500000002</v>
      </c>
      <c r="J111" s="32"/>
      <c r="K111" s="133" t="e">
        <f>+H111*#REF!</f>
        <v>#REF!</v>
      </c>
      <c r="L111" s="134" t="e">
        <f t="shared" si="11"/>
        <v>#REF!</v>
      </c>
    </row>
    <row r="112" spans="4:12" s="6" customFormat="1" x14ac:dyDescent="0.35">
      <c r="D112" s="29"/>
      <c r="E112" s="44" t="s">
        <v>181</v>
      </c>
      <c r="F112" s="30" t="s">
        <v>10</v>
      </c>
      <c r="G112" s="67">
        <v>2</v>
      </c>
      <c r="H112" s="18">
        <v>128899.35</v>
      </c>
      <c r="I112" s="31">
        <f t="shared" si="12"/>
        <v>257798.7</v>
      </c>
      <c r="J112" s="32"/>
      <c r="K112" s="133" t="e">
        <f>+H112*#REF!</f>
        <v>#REF!</v>
      </c>
      <c r="L112" s="134" t="e">
        <f t="shared" si="11"/>
        <v>#REF!</v>
      </c>
    </row>
    <row r="113" spans="4:12" s="6" customFormat="1" x14ac:dyDescent="0.35">
      <c r="D113" s="29"/>
      <c r="E113" s="44" t="s">
        <v>182</v>
      </c>
      <c r="F113" s="30" t="s">
        <v>10</v>
      </c>
      <c r="G113" s="67">
        <v>2</v>
      </c>
      <c r="H113" s="18">
        <v>170329.5</v>
      </c>
      <c r="I113" s="31">
        <f t="shared" si="12"/>
        <v>340659</v>
      </c>
      <c r="J113" s="32"/>
      <c r="K113" s="133" t="e">
        <f>+H113*#REF!</f>
        <v>#REF!</v>
      </c>
      <c r="L113" s="134" t="e">
        <f t="shared" si="11"/>
        <v>#REF!</v>
      </c>
    </row>
    <row r="114" spans="4:12" s="6" customFormat="1" x14ac:dyDescent="0.35">
      <c r="D114" s="29"/>
      <c r="E114" s="44" t="s">
        <v>183</v>
      </c>
      <c r="F114" s="30" t="s">
        <v>10</v>
      </c>
      <c r="G114" s="67">
        <v>2</v>
      </c>
      <c r="H114" s="18">
        <v>208502.1</v>
      </c>
      <c r="I114" s="31">
        <f t="shared" si="12"/>
        <v>417004.2</v>
      </c>
      <c r="J114" s="32"/>
      <c r="K114" s="133" t="e">
        <f>+H114*#REF!</f>
        <v>#REF!</v>
      </c>
      <c r="L114" s="134" t="e">
        <f t="shared" si="11"/>
        <v>#REF!</v>
      </c>
    </row>
    <row r="115" spans="4:12" s="6" customFormat="1" x14ac:dyDescent="0.35">
      <c r="D115" s="29"/>
      <c r="E115" s="44" t="s">
        <v>184</v>
      </c>
      <c r="F115" s="30" t="s">
        <v>10</v>
      </c>
      <c r="G115" s="67">
        <v>1</v>
      </c>
      <c r="H115" s="18">
        <v>378010.8</v>
      </c>
      <c r="I115" s="31">
        <f t="shared" si="12"/>
        <v>378010.8</v>
      </c>
      <c r="J115" s="32"/>
      <c r="K115" s="133" t="e">
        <f>+H115*#REF!</f>
        <v>#REF!</v>
      </c>
      <c r="L115" s="134" t="e">
        <f t="shared" si="11"/>
        <v>#REF!</v>
      </c>
    </row>
    <row r="116" spans="4:12" s="6" customFormat="1" x14ac:dyDescent="0.35">
      <c r="D116" s="29"/>
      <c r="E116" s="119" t="s">
        <v>336</v>
      </c>
      <c r="F116" s="30" t="s">
        <v>337</v>
      </c>
      <c r="G116" s="67"/>
      <c r="H116" s="18"/>
      <c r="I116" s="31"/>
      <c r="J116" s="32"/>
      <c r="K116" s="133" t="e">
        <f>+H116*#REF!</f>
        <v>#REF!</v>
      </c>
      <c r="L116" s="134" t="e">
        <f t="shared" si="11"/>
        <v>#REF!</v>
      </c>
    </row>
    <row r="117" spans="4:12" s="6" customFormat="1" x14ac:dyDescent="0.35">
      <c r="D117" s="29"/>
      <c r="E117" s="44" t="s">
        <v>325</v>
      </c>
      <c r="F117" s="30" t="s">
        <v>7</v>
      </c>
      <c r="G117" s="67">
        <v>4</v>
      </c>
      <c r="H117" s="18">
        <v>96071.4</v>
      </c>
      <c r="I117" s="31">
        <f t="shared" si="12"/>
        <v>384285.6</v>
      </c>
      <c r="J117" s="32"/>
      <c r="K117" s="133" t="e">
        <f>+H117*#REF!</f>
        <v>#REF!</v>
      </c>
      <c r="L117" s="134" t="e">
        <f t="shared" si="11"/>
        <v>#REF!</v>
      </c>
    </row>
    <row r="118" spans="4:12" s="6" customFormat="1" x14ac:dyDescent="0.35">
      <c r="D118" s="29"/>
      <c r="E118" s="120" t="s">
        <v>185</v>
      </c>
      <c r="F118" s="30" t="s">
        <v>337</v>
      </c>
      <c r="G118" s="67"/>
      <c r="H118" s="18"/>
      <c r="I118" s="31"/>
      <c r="J118" s="32"/>
      <c r="K118" s="133" t="e">
        <f>+H118*#REF!</f>
        <v>#REF!</v>
      </c>
      <c r="L118" s="134" t="e">
        <f t="shared" si="11"/>
        <v>#REF!</v>
      </c>
    </row>
    <row r="119" spans="4:12" s="6" customFormat="1" x14ac:dyDescent="0.35">
      <c r="D119" s="29"/>
      <c r="E119" s="44" t="s">
        <v>326</v>
      </c>
      <c r="F119" s="30" t="s">
        <v>10</v>
      </c>
      <c r="G119" s="67">
        <v>1</v>
      </c>
      <c r="H119" s="18">
        <v>1911084.3</v>
      </c>
      <c r="I119" s="31">
        <f t="shared" si="12"/>
        <v>1911084.3</v>
      </c>
      <c r="J119" s="32"/>
      <c r="K119" s="133" t="e">
        <f>+H119*#REF!</f>
        <v>#REF!</v>
      </c>
      <c r="L119" s="134" t="e">
        <f t="shared" si="11"/>
        <v>#REF!</v>
      </c>
    </row>
    <row r="120" spans="4:12" s="6" customFormat="1" x14ac:dyDescent="0.35">
      <c r="D120" s="29"/>
      <c r="E120" s="120" t="s">
        <v>186</v>
      </c>
      <c r="F120" s="30" t="s">
        <v>337</v>
      </c>
      <c r="G120" s="67"/>
      <c r="H120" s="18"/>
      <c r="I120" s="31"/>
      <c r="J120" s="32"/>
      <c r="K120" s="133" t="e">
        <f>+H120*#REF!</f>
        <v>#REF!</v>
      </c>
      <c r="L120" s="134" t="e">
        <f t="shared" si="11"/>
        <v>#REF!</v>
      </c>
    </row>
    <row r="121" spans="4:12" s="6" customFormat="1" x14ac:dyDescent="0.35">
      <c r="D121" s="29"/>
      <c r="E121" s="44" t="s">
        <v>187</v>
      </c>
      <c r="F121" s="30" t="s">
        <v>7</v>
      </c>
      <c r="G121" s="67">
        <v>4</v>
      </c>
      <c r="H121" s="18">
        <v>20686.05</v>
      </c>
      <c r="I121" s="31">
        <f t="shared" si="12"/>
        <v>82744.2</v>
      </c>
      <c r="J121" s="32"/>
      <c r="K121" s="133" t="e">
        <f>+H121*#REF!</f>
        <v>#REF!</v>
      </c>
      <c r="L121" s="134" t="e">
        <f t="shared" si="11"/>
        <v>#REF!</v>
      </c>
    </row>
    <row r="122" spans="4:12" s="6" customFormat="1" x14ac:dyDescent="0.35">
      <c r="D122" s="29"/>
      <c r="E122" s="44" t="s">
        <v>327</v>
      </c>
      <c r="F122" s="30" t="s">
        <v>7</v>
      </c>
      <c r="G122" s="67">
        <v>4</v>
      </c>
      <c r="H122" s="18">
        <v>226147.95</v>
      </c>
      <c r="I122" s="31">
        <f t="shared" si="12"/>
        <v>904591.8</v>
      </c>
      <c r="J122" s="32"/>
      <c r="K122" s="133" t="e">
        <f>+H122*#REF!</f>
        <v>#REF!</v>
      </c>
      <c r="L122" s="134" t="e">
        <f t="shared" si="11"/>
        <v>#REF!</v>
      </c>
    </row>
    <row r="123" spans="4:12" s="6" customFormat="1" x14ac:dyDescent="0.35">
      <c r="D123" s="29"/>
      <c r="E123" s="120" t="s">
        <v>328</v>
      </c>
      <c r="F123" s="30" t="s">
        <v>337</v>
      </c>
      <c r="G123" s="67"/>
      <c r="H123" s="18"/>
      <c r="I123" s="31"/>
      <c r="J123" s="32"/>
      <c r="K123" s="133" t="e">
        <f>+H123*#REF!</f>
        <v>#REF!</v>
      </c>
      <c r="L123" s="134" t="e">
        <f t="shared" si="11"/>
        <v>#REF!</v>
      </c>
    </row>
    <row r="124" spans="4:12" s="6" customFormat="1" x14ac:dyDescent="0.35">
      <c r="D124" s="29"/>
      <c r="E124" s="44" t="s">
        <v>329</v>
      </c>
      <c r="F124" s="30" t="s">
        <v>10</v>
      </c>
      <c r="G124" s="67">
        <v>1</v>
      </c>
      <c r="H124" s="18">
        <v>170329.5</v>
      </c>
      <c r="I124" s="31">
        <f t="shared" si="12"/>
        <v>170329.5</v>
      </c>
      <c r="J124" s="32"/>
      <c r="K124" s="133" t="e">
        <f>+H124*#REF!</f>
        <v>#REF!</v>
      </c>
      <c r="L124" s="134" t="e">
        <f t="shared" si="11"/>
        <v>#REF!</v>
      </c>
    </row>
    <row r="125" spans="4:12" s="6" customFormat="1" x14ac:dyDescent="0.35">
      <c r="D125" s="29"/>
      <c r="E125" s="44" t="s">
        <v>330</v>
      </c>
      <c r="F125" s="30" t="s">
        <v>337</v>
      </c>
      <c r="G125" s="67"/>
      <c r="H125" s="18"/>
      <c r="I125" s="31"/>
      <c r="J125" s="32"/>
      <c r="K125" s="133" t="e">
        <f>+H125*#REF!</f>
        <v>#REF!</v>
      </c>
      <c r="L125" s="134" t="e">
        <f t="shared" si="11"/>
        <v>#REF!</v>
      </c>
    </row>
    <row r="126" spans="4:12" s="6" customFormat="1" x14ac:dyDescent="0.35">
      <c r="D126" s="29"/>
      <c r="E126" s="44" t="s">
        <v>331</v>
      </c>
      <c r="F126" s="30" t="s">
        <v>10</v>
      </c>
      <c r="G126" s="67">
        <v>1</v>
      </c>
      <c r="H126" s="18">
        <v>1655658.9</v>
      </c>
      <c r="I126" s="31">
        <f t="shared" si="12"/>
        <v>1655658.9</v>
      </c>
      <c r="J126" s="32"/>
      <c r="K126" s="133" t="e">
        <f>+H126*#REF!</f>
        <v>#REF!</v>
      </c>
      <c r="L126" s="134" t="e">
        <f t="shared" si="11"/>
        <v>#REF!</v>
      </c>
    </row>
    <row r="127" spans="4:12" s="6" customFormat="1" x14ac:dyDescent="0.35">
      <c r="D127" s="29"/>
      <c r="E127" s="120" t="s">
        <v>332</v>
      </c>
      <c r="F127" s="30" t="s">
        <v>337</v>
      </c>
      <c r="G127" s="67"/>
      <c r="H127" s="18"/>
      <c r="I127" s="31"/>
      <c r="J127" s="32"/>
      <c r="K127" s="133" t="e">
        <f>+H127*#REF!</f>
        <v>#REF!</v>
      </c>
      <c r="L127" s="134" t="e">
        <f t="shared" si="11"/>
        <v>#REF!</v>
      </c>
    </row>
    <row r="128" spans="4:12" s="6" customFormat="1" x14ac:dyDescent="0.35">
      <c r="D128" s="29"/>
      <c r="E128" s="44" t="s">
        <v>333</v>
      </c>
      <c r="F128" s="30" t="s">
        <v>10</v>
      </c>
      <c r="G128" s="67">
        <v>1</v>
      </c>
      <c r="H128" s="18">
        <v>291304.34999999998</v>
      </c>
      <c r="I128" s="31">
        <f t="shared" si="12"/>
        <v>291304.34999999998</v>
      </c>
      <c r="J128" s="32"/>
      <c r="K128" s="133" t="e">
        <f>+H128*#REF!</f>
        <v>#REF!</v>
      </c>
      <c r="L128" s="134" t="e">
        <f t="shared" si="11"/>
        <v>#REF!</v>
      </c>
    </row>
    <row r="129" spans="4:12" s="6" customFormat="1" ht="16" thickBot="1" x14ac:dyDescent="0.4">
      <c r="D129" s="29"/>
      <c r="E129" s="44" t="s">
        <v>334</v>
      </c>
      <c r="F129" s="30" t="s">
        <v>10</v>
      </c>
      <c r="G129" s="67">
        <v>1</v>
      </c>
      <c r="H129" s="18">
        <v>30405222.449999999</v>
      </c>
      <c r="I129" s="31">
        <f t="shared" si="12"/>
        <v>30405222.449999999</v>
      </c>
      <c r="J129" s="32"/>
      <c r="K129" s="133" t="e">
        <f>+H129*#REF!</f>
        <v>#REF!</v>
      </c>
      <c r="L129" s="134" t="e">
        <f t="shared" si="11"/>
        <v>#REF!</v>
      </c>
    </row>
    <row r="130" spans="4:12" s="6" customFormat="1" ht="16" thickBot="1" x14ac:dyDescent="0.4">
      <c r="D130" s="12">
        <v>8</v>
      </c>
      <c r="E130" s="358" t="s">
        <v>24</v>
      </c>
      <c r="F130" s="359"/>
      <c r="G130" s="359"/>
      <c r="H130" s="360"/>
      <c r="I130" s="13">
        <f>SUM(I131:I152)</f>
        <v>722190010.20829439</v>
      </c>
      <c r="J130" s="32"/>
      <c r="K130" s="133" t="e">
        <f>+H130*#REF!</f>
        <v>#REF!</v>
      </c>
      <c r="L130" s="134" t="e">
        <f t="shared" si="11"/>
        <v>#REF!</v>
      </c>
    </row>
    <row r="131" spans="4:12" s="6" customFormat="1" x14ac:dyDescent="0.35">
      <c r="D131" s="29" t="s">
        <v>85</v>
      </c>
      <c r="E131" s="44" t="s">
        <v>233</v>
      </c>
      <c r="F131" s="71" t="s">
        <v>231</v>
      </c>
      <c r="G131" s="103">
        <v>1</v>
      </c>
      <c r="H131" s="18">
        <v>2727780.7368029645</v>
      </c>
      <c r="I131" s="31">
        <f t="shared" si="0"/>
        <v>2727780.7368029645</v>
      </c>
      <c r="J131" s="32"/>
      <c r="K131" s="133" t="e">
        <f>+H131*#REF!</f>
        <v>#REF!</v>
      </c>
      <c r="L131" s="134" t="e">
        <f t="shared" si="11"/>
        <v>#REF!</v>
      </c>
    </row>
    <row r="132" spans="4:12" s="6" customFormat="1" x14ac:dyDescent="0.35">
      <c r="D132" s="36" t="s">
        <v>134</v>
      </c>
      <c r="E132" s="42" t="s">
        <v>234</v>
      </c>
      <c r="F132" s="101" t="s">
        <v>10</v>
      </c>
      <c r="G132" s="102">
        <v>1</v>
      </c>
      <c r="H132" s="75">
        <v>38632809.590524629</v>
      </c>
      <c r="I132" s="84">
        <f t="shared" si="0"/>
        <v>38632809.590524629</v>
      </c>
      <c r="J132" s="32"/>
      <c r="K132" s="133" t="e">
        <f>+H132*#REF!</f>
        <v>#REF!</v>
      </c>
      <c r="L132" s="134" t="e">
        <f t="shared" si="11"/>
        <v>#REF!</v>
      </c>
    </row>
    <row r="133" spans="4:12" s="6" customFormat="1" x14ac:dyDescent="0.35">
      <c r="D133" s="36" t="s">
        <v>135</v>
      </c>
      <c r="E133" s="42" t="s">
        <v>235</v>
      </c>
      <c r="F133" s="101" t="s">
        <v>232</v>
      </c>
      <c r="G133" s="102">
        <v>4</v>
      </c>
      <c r="H133" s="75">
        <v>303209.02072563267</v>
      </c>
      <c r="I133" s="84">
        <f t="shared" si="0"/>
        <v>1212836.0829025307</v>
      </c>
      <c r="J133" s="32"/>
      <c r="K133" s="133" t="e">
        <f>+H133*#REF!</f>
        <v>#REF!</v>
      </c>
      <c r="L133" s="134" t="e">
        <f t="shared" si="11"/>
        <v>#REF!</v>
      </c>
    </row>
    <row r="134" spans="4:12" s="6" customFormat="1" x14ac:dyDescent="0.35">
      <c r="D134" s="36" t="s">
        <v>136</v>
      </c>
      <c r="E134" s="42" t="s">
        <v>236</v>
      </c>
      <c r="F134" s="101" t="s">
        <v>10</v>
      </c>
      <c r="G134" s="102">
        <v>1</v>
      </c>
      <c r="H134" s="75">
        <v>284690.63709817466</v>
      </c>
      <c r="I134" s="84">
        <f t="shared" si="0"/>
        <v>284690.63709817466</v>
      </c>
      <c r="J134" s="32"/>
      <c r="K134" s="133" t="e">
        <f>+H134*#REF!</f>
        <v>#REF!</v>
      </c>
      <c r="L134" s="134" t="e">
        <f t="shared" si="11"/>
        <v>#REF!</v>
      </c>
    </row>
    <row r="135" spans="4:12" s="6" customFormat="1" x14ac:dyDescent="0.35">
      <c r="D135" s="36" t="s">
        <v>137</v>
      </c>
      <c r="E135" s="42" t="s">
        <v>237</v>
      </c>
      <c r="F135" s="101" t="s">
        <v>10</v>
      </c>
      <c r="G135" s="102">
        <v>7</v>
      </c>
      <c r="H135" s="75">
        <v>1737461.8325338573</v>
      </c>
      <c r="I135" s="84">
        <f t="shared" si="0"/>
        <v>12162232.827737002</v>
      </c>
      <c r="J135" s="32"/>
      <c r="K135" s="133" t="e">
        <f>+H135*#REF!</f>
        <v>#REF!</v>
      </c>
      <c r="L135" s="134" t="e">
        <f t="shared" si="11"/>
        <v>#REF!</v>
      </c>
    </row>
    <row r="136" spans="4:12" s="6" customFormat="1" x14ac:dyDescent="0.35">
      <c r="D136" s="36" t="s">
        <v>138</v>
      </c>
      <c r="E136" s="42" t="s">
        <v>238</v>
      </c>
      <c r="F136" s="101" t="s">
        <v>10</v>
      </c>
      <c r="G136" s="102">
        <v>1</v>
      </c>
      <c r="H136" s="75">
        <v>6020230.7157234335</v>
      </c>
      <c r="I136" s="84">
        <f t="shared" si="0"/>
        <v>6020230.7157234335</v>
      </c>
      <c r="J136" s="32"/>
      <c r="K136" s="133" t="e">
        <f>+H136*#REF!</f>
        <v>#REF!</v>
      </c>
      <c r="L136" s="134" t="e">
        <f t="shared" si="11"/>
        <v>#REF!</v>
      </c>
    </row>
    <row r="137" spans="4:12" s="6" customFormat="1" x14ac:dyDescent="0.35">
      <c r="D137" s="36" t="s">
        <v>139</v>
      </c>
      <c r="E137" s="42" t="s">
        <v>239</v>
      </c>
      <c r="F137" s="101" t="s">
        <v>10</v>
      </c>
      <c r="G137" s="102">
        <v>1</v>
      </c>
      <c r="H137" s="75">
        <v>1522926.8167304758</v>
      </c>
      <c r="I137" s="84">
        <f t="shared" si="0"/>
        <v>1522926.8167304758</v>
      </c>
      <c r="J137" s="32"/>
      <c r="K137" s="133" t="e">
        <f>+H137*#REF!</f>
        <v>#REF!</v>
      </c>
      <c r="L137" s="134" t="e">
        <f t="shared" si="11"/>
        <v>#REF!</v>
      </c>
    </row>
    <row r="138" spans="4:12" s="6" customFormat="1" x14ac:dyDescent="0.35">
      <c r="D138" s="36" t="s">
        <v>140</v>
      </c>
      <c r="E138" s="42" t="s">
        <v>240</v>
      </c>
      <c r="F138" s="101" t="s">
        <v>231</v>
      </c>
      <c r="G138" s="102">
        <v>1</v>
      </c>
      <c r="H138" s="75">
        <v>1769694.8635659516</v>
      </c>
      <c r="I138" s="84">
        <f t="shared" si="0"/>
        <v>1769694.8635659516</v>
      </c>
      <c r="J138" s="32"/>
      <c r="K138" s="133" t="e">
        <f>+H138*#REF!</f>
        <v>#REF!</v>
      </c>
      <c r="L138" s="134" t="e">
        <f t="shared" si="11"/>
        <v>#REF!</v>
      </c>
    </row>
    <row r="139" spans="4:12" s="6" customFormat="1" x14ac:dyDescent="0.35">
      <c r="D139" s="36" t="s">
        <v>141</v>
      </c>
      <c r="E139" s="42" t="s">
        <v>241</v>
      </c>
      <c r="F139" s="101" t="s">
        <v>10</v>
      </c>
      <c r="G139" s="102">
        <v>1</v>
      </c>
      <c r="H139" s="75">
        <v>8780183.9978465084</v>
      </c>
      <c r="I139" s="84">
        <f t="shared" si="0"/>
        <v>8780183.9978465084</v>
      </c>
      <c r="J139" s="32"/>
      <c r="K139" s="133" t="e">
        <f>+H139*#REF!</f>
        <v>#REF!</v>
      </c>
      <c r="L139" s="134" t="e">
        <f t="shared" si="11"/>
        <v>#REF!</v>
      </c>
    </row>
    <row r="140" spans="4:12" s="6" customFormat="1" x14ac:dyDescent="0.35">
      <c r="D140" s="36" t="s">
        <v>142</v>
      </c>
      <c r="E140" s="42" t="s">
        <v>242</v>
      </c>
      <c r="F140" s="101" t="s">
        <v>10</v>
      </c>
      <c r="G140" s="102">
        <v>1</v>
      </c>
      <c r="H140" s="75">
        <v>11706911.997128677</v>
      </c>
      <c r="I140" s="84">
        <f t="shared" si="0"/>
        <v>11706911.997128677</v>
      </c>
      <c r="J140" s="32"/>
      <c r="K140" s="133" t="e">
        <f>+H140*#REF!</f>
        <v>#REF!</v>
      </c>
      <c r="L140" s="134" t="e">
        <f t="shared" ref="L140:L203" si="13">+G140*K140</f>
        <v>#REF!</v>
      </c>
    </row>
    <row r="141" spans="4:12" s="6" customFormat="1" x14ac:dyDescent="0.35">
      <c r="D141" s="36" t="s">
        <v>143</v>
      </c>
      <c r="E141" s="42" t="s">
        <v>243</v>
      </c>
      <c r="F141" s="101" t="s">
        <v>10</v>
      </c>
      <c r="G141" s="102">
        <v>1</v>
      </c>
      <c r="H141" s="75">
        <v>2926727.9992821692</v>
      </c>
      <c r="I141" s="84">
        <f t="shared" si="0"/>
        <v>2926727.9992821692</v>
      </c>
      <c r="J141" s="32"/>
      <c r="K141" s="133" t="e">
        <f>+H141*#REF!</f>
        <v>#REF!</v>
      </c>
      <c r="L141" s="134" t="e">
        <f t="shared" si="13"/>
        <v>#REF!</v>
      </c>
    </row>
    <row r="142" spans="4:12" s="6" customFormat="1" x14ac:dyDescent="0.35">
      <c r="D142" s="36" t="s">
        <v>144</v>
      </c>
      <c r="E142" s="42" t="s">
        <v>244</v>
      </c>
      <c r="F142" s="101" t="s">
        <v>232</v>
      </c>
      <c r="G142" s="102">
        <v>345</v>
      </c>
      <c r="H142" s="75">
        <v>210256.13946843104</v>
      </c>
      <c r="I142" s="84">
        <f t="shared" si="0"/>
        <v>72538368.116608709</v>
      </c>
      <c r="J142" s="32"/>
      <c r="K142" s="133" t="e">
        <f>+H142*#REF!</f>
        <v>#REF!</v>
      </c>
      <c r="L142" s="134" t="e">
        <f t="shared" si="13"/>
        <v>#REF!</v>
      </c>
    </row>
    <row r="143" spans="4:12" s="6" customFormat="1" x14ac:dyDescent="0.35">
      <c r="D143" s="36" t="s">
        <v>145</v>
      </c>
      <c r="E143" s="42" t="s">
        <v>245</v>
      </c>
      <c r="F143" s="101" t="s">
        <v>232</v>
      </c>
      <c r="G143" s="102">
        <v>17</v>
      </c>
      <c r="H143" s="75">
        <v>718492.21230377723</v>
      </c>
      <c r="I143" s="84">
        <f t="shared" si="0"/>
        <v>12214367.609164212</v>
      </c>
      <c r="J143" s="32"/>
      <c r="K143" s="133" t="e">
        <f>+H143*#REF!</f>
        <v>#REF!</v>
      </c>
      <c r="L143" s="134" t="e">
        <f t="shared" si="13"/>
        <v>#REF!</v>
      </c>
    </row>
    <row r="144" spans="4:12" s="6" customFormat="1" x14ac:dyDescent="0.35">
      <c r="D144" s="36" t="s">
        <v>146</v>
      </c>
      <c r="E144" s="42" t="s">
        <v>246</v>
      </c>
      <c r="F144" s="101" t="s">
        <v>10</v>
      </c>
      <c r="G144" s="102">
        <v>2</v>
      </c>
      <c r="H144" s="75">
        <v>175603679.95693016</v>
      </c>
      <c r="I144" s="84">
        <f t="shared" si="0"/>
        <v>351207359.91386032</v>
      </c>
      <c r="J144" s="32"/>
      <c r="K144" s="133" t="e">
        <f>+H144*#REF!</f>
        <v>#REF!</v>
      </c>
      <c r="L144" s="134" t="e">
        <f t="shared" si="13"/>
        <v>#REF!</v>
      </c>
    </row>
    <row r="145" spans="4:12" s="6" customFormat="1" x14ac:dyDescent="0.35">
      <c r="D145" s="36" t="s">
        <v>147</v>
      </c>
      <c r="E145" s="42" t="s">
        <v>247</v>
      </c>
      <c r="F145" s="101" t="s">
        <v>10</v>
      </c>
      <c r="G145" s="102">
        <v>22</v>
      </c>
      <c r="H145" s="75">
        <v>6351975.3344420679</v>
      </c>
      <c r="I145" s="84">
        <f t="shared" si="0"/>
        <v>139743457.3577255</v>
      </c>
      <c r="J145" s="32"/>
      <c r="K145" s="133" t="e">
        <f>+H145*#REF!</f>
        <v>#REF!</v>
      </c>
      <c r="L145" s="134" t="e">
        <f t="shared" si="13"/>
        <v>#REF!</v>
      </c>
    </row>
    <row r="146" spans="4:12" s="6" customFormat="1" x14ac:dyDescent="0.35">
      <c r="D146" s="36" t="s">
        <v>148</v>
      </c>
      <c r="E146" s="42" t="s">
        <v>248</v>
      </c>
      <c r="F146" s="101" t="s">
        <v>10</v>
      </c>
      <c r="G146" s="102">
        <v>48</v>
      </c>
      <c r="H146" s="75">
        <v>546322.55986600497</v>
      </c>
      <c r="I146" s="84">
        <f t="shared" si="0"/>
        <v>26223482.873568237</v>
      </c>
      <c r="J146" s="32"/>
      <c r="K146" s="133" t="e">
        <f>+H146*#REF!</f>
        <v>#REF!</v>
      </c>
      <c r="L146" s="134" t="e">
        <f t="shared" si="13"/>
        <v>#REF!</v>
      </c>
    </row>
    <row r="147" spans="4:12" s="6" customFormat="1" x14ac:dyDescent="0.35">
      <c r="D147" s="36" t="s">
        <v>149</v>
      </c>
      <c r="E147" s="42" t="s">
        <v>249</v>
      </c>
      <c r="F147" s="101" t="s">
        <v>10</v>
      </c>
      <c r="G147" s="102">
        <v>12</v>
      </c>
      <c r="H147" s="75">
        <v>946308.71976790146</v>
      </c>
      <c r="I147" s="84">
        <f t="shared" si="0"/>
        <v>11355704.637214817</v>
      </c>
      <c r="J147" s="32"/>
      <c r="K147" s="133" t="e">
        <f>+H147*#REF!</f>
        <v>#REF!</v>
      </c>
      <c r="L147" s="134" t="e">
        <f t="shared" si="13"/>
        <v>#REF!</v>
      </c>
    </row>
    <row r="148" spans="4:12" s="6" customFormat="1" x14ac:dyDescent="0.35">
      <c r="D148" s="36" t="s">
        <v>150</v>
      </c>
      <c r="E148" s="42" t="s">
        <v>250</v>
      </c>
      <c r="F148" s="101" t="s">
        <v>10</v>
      </c>
      <c r="G148" s="102">
        <v>10</v>
      </c>
      <c r="H148" s="75">
        <v>292672.7999282169</v>
      </c>
      <c r="I148" s="84">
        <f t="shared" si="0"/>
        <v>2926727.9992821692</v>
      </c>
      <c r="J148" s="32"/>
      <c r="K148" s="133" t="e">
        <f>+H148*#REF!</f>
        <v>#REF!</v>
      </c>
      <c r="L148" s="134" t="e">
        <f t="shared" si="13"/>
        <v>#REF!</v>
      </c>
    </row>
    <row r="149" spans="4:12" s="6" customFormat="1" x14ac:dyDescent="0.35">
      <c r="D149" s="36" t="s">
        <v>151</v>
      </c>
      <c r="E149" s="42" t="s">
        <v>251</v>
      </c>
      <c r="F149" s="101" t="s">
        <v>10</v>
      </c>
      <c r="G149" s="102">
        <v>2</v>
      </c>
      <c r="H149" s="75">
        <v>829239.59979661449</v>
      </c>
      <c r="I149" s="84">
        <f t="shared" si="0"/>
        <v>1658479.199593229</v>
      </c>
      <c r="J149" s="32"/>
      <c r="K149" s="133" t="e">
        <f>+H149*#REF!</f>
        <v>#REF!</v>
      </c>
      <c r="L149" s="134" t="e">
        <f t="shared" si="13"/>
        <v>#REF!</v>
      </c>
    </row>
    <row r="150" spans="4:12" s="6" customFormat="1" x14ac:dyDescent="0.35">
      <c r="D150" s="36" t="s">
        <v>152</v>
      </c>
      <c r="E150" s="42" t="s">
        <v>252</v>
      </c>
      <c r="F150" s="101" t="s">
        <v>10</v>
      </c>
      <c r="G150" s="102">
        <v>7</v>
      </c>
      <c r="H150" s="75">
        <v>360963.11991146754</v>
      </c>
      <c r="I150" s="84">
        <f t="shared" si="0"/>
        <v>2526741.8393802727</v>
      </c>
      <c r="J150" s="32"/>
      <c r="K150" s="133" t="e">
        <f>+H150*#REF!</f>
        <v>#REF!</v>
      </c>
      <c r="L150" s="134" t="e">
        <f t="shared" si="13"/>
        <v>#REF!</v>
      </c>
    </row>
    <row r="151" spans="4:12" s="6" customFormat="1" x14ac:dyDescent="0.35">
      <c r="D151" s="36" t="s">
        <v>153</v>
      </c>
      <c r="E151" s="42" t="s">
        <v>253</v>
      </c>
      <c r="F151" s="101" t="s">
        <v>10</v>
      </c>
      <c r="G151" s="102">
        <v>5</v>
      </c>
      <c r="H151" s="75">
        <v>624368.63984686276</v>
      </c>
      <c r="I151" s="84">
        <f t="shared" si="0"/>
        <v>3121843.1992343138</v>
      </c>
      <c r="J151" s="32"/>
      <c r="K151" s="133" t="e">
        <f>+H151*#REF!</f>
        <v>#REF!</v>
      </c>
      <c r="L151" s="134" t="e">
        <f t="shared" si="13"/>
        <v>#REF!</v>
      </c>
    </row>
    <row r="152" spans="4:12" s="6" customFormat="1" ht="16" thickBot="1" x14ac:dyDescent="0.4">
      <c r="D152" s="33" t="s">
        <v>154</v>
      </c>
      <c r="E152" s="40" t="s">
        <v>254</v>
      </c>
      <c r="F152" s="104" t="s">
        <v>18</v>
      </c>
      <c r="G152" s="105">
        <v>1</v>
      </c>
      <c r="H152" s="106">
        <v>10926451.1973201</v>
      </c>
      <c r="I152" s="35">
        <f t="shared" si="0"/>
        <v>10926451.1973201</v>
      </c>
      <c r="J152" s="32"/>
      <c r="K152" s="133" t="e">
        <f>+H152*#REF!</f>
        <v>#REF!</v>
      </c>
      <c r="L152" s="134" t="e">
        <f t="shared" si="13"/>
        <v>#REF!</v>
      </c>
    </row>
    <row r="153" spans="4:12" s="6" customFormat="1" ht="16" thickBot="1" x14ac:dyDescent="0.4">
      <c r="D153" s="12">
        <v>9</v>
      </c>
      <c r="E153" s="357" t="s">
        <v>12</v>
      </c>
      <c r="F153" s="357"/>
      <c r="G153" s="357"/>
      <c r="H153" s="357"/>
      <c r="I153" s="13">
        <f>SUM(I154:I188)</f>
        <v>917184091.31558442</v>
      </c>
      <c r="J153" s="32"/>
      <c r="K153" s="133" t="e">
        <f>+H153*#REF!</f>
        <v>#REF!</v>
      </c>
      <c r="L153" s="134" t="e">
        <f t="shared" si="13"/>
        <v>#REF!</v>
      </c>
    </row>
    <row r="154" spans="4:12" s="6" customFormat="1" x14ac:dyDescent="0.35">
      <c r="D154" s="29" t="s">
        <v>86</v>
      </c>
      <c r="E154" s="49" t="s">
        <v>40</v>
      </c>
      <c r="F154" s="30" t="s">
        <v>8</v>
      </c>
      <c r="G154" s="67">
        <v>117.4838</v>
      </c>
      <c r="H154" s="18">
        <v>71897.884539462131</v>
      </c>
      <c r="I154" s="31">
        <f t="shared" si="0"/>
        <v>8446836.6876572613</v>
      </c>
      <c r="J154" s="32"/>
      <c r="K154" s="133" t="e">
        <f>+H154*#REF!</f>
        <v>#REF!</v>
      </c>
      <c r="L154" s="134" t="e">
        <f t="shared" si="13"/>
        <v>#REF!</v>
      </c>
    </row>
    <row r="155" spans="4:12" s="6" customFormat="1" x14ac:dyDescent="0.35">
      <c r="D155" s="29" t="s">
        <v>87</v>
      </c>
      <c r="E155" s="42" t="s">
        <v>30</v>
      </c>
      <c r="F155" s="37" t="s">
        <v>8</v>
      </c>
      <c r="G155" s="68">
        <v>323.36223999999999</v>
      </c>
      <c r="H155" s="18">
        <v>16992</v>
      </c>
      <c r="I155" s="31">
        <f t="shared" si="0"/>
        <v>5494571.1820799997</v>
      </c>
      <c r="J155" s="32"/>
      <c r="K155" s="133" t="e">
        <f>+H155*#REF!</f>
        <v>#REF!</v>
      </c>
      <c r="L155" s="134" t="e">
        <f t="shared" si="13"/>
        <v>#REF!</v>
      </c>
    </row>
    <row r="156" spans="4:12" s="6" customFormat="1" x14ac:dyDescent="0.35">
      <c r="D156" s="29" t="s">
        <v>88</v>
      </c>
      <c r="E156" s="42" t="s">
        <v>27</v>
      </c>
      <c r="F156" s="37" t="s">
        <v>8</v>
      </c>
      <c r="G156" s="68">
        <v>151.58752000000001</v>
      </c>
      <c r="H156" s="18">
        <v>14160</v>
      </c>
      <c r="I156" s="31">
        <f t="shared" si="0"/>
        <v>2146479.2831999999</v>
      </c>
      <c r="J156" s="32"/>
      <c r="K156" s="133" t="e">
        <f>+H156*#REF!</f>
        <v>#REF!</v>
      </c>
      <c r="L156" s="134" t="e">
        <f t="shared" si="13"/>
        <v>#REF!</v>
      </c>
    </row>
    <row r="157" spans="4:12" s="6" customFormat="1" x14ac:dyDescent="0.35">
      <c r="D157" s="29" t="s">
        <v>89</v>
      </c>
      <c r="E157" s="42" t="s">
        <v>28</v>
      </c>
      <c r="F157" s="37" t="s">
        <v>8</v>
      </c>
      <c r="G157" s="69">
        <v>171.77472</v>
      </c>
      <c r="H157" s="18">
        <v>23364</v>
      </c>
      <c r="I157" s="31">
        <f t="shared" si="0"/>
        <v>4013344.5580799999</v>
      </c>
      <c r="J157" s="50"/>
      <c r="K157" s="133" t="e">
        <f>+H157*#REF!</f>
        <v>#REF!</v>
      </c>
      <c r="L157" s="134" t="e">
        <f t="shared" si="13"/>
        <v>#REF!</v>
      </c>
    </row>
    <row r="158" spans="4:12" s="6" customFormat="1" x14ac:dyDescent="0.35">
      <c r="D158" s="29" t="s">
        <v>90</v>
      </c>
      <c r="E158" s="42" t="s">
        <v>29</v>
      </c>
      <c r="F158" s="37" t="s">
        <v>8</v>
      </c>
      <c r="G158" s="69">
        <v>117.4838</v>
      </c>
      <c r="H158" s="18">
        <v>167512.79999999996</v>
      </c>
      <c r="I158" s="31">
        <f t="shared" si="0"/>
        <v>19680040.292639997</v>
      </c>
      <c r="J158" s="32"/>
      <c r="K158" s="133" t="e">
        <f>+H158*#REF!</f>
        <v>#REF!</v>
      </c>
      <c r="L158" s="134" t="e">
        <f t="shared" si="13"/>
        <v>#REF!</v>
      </c>
    </row>
    <row r="159" spans="4:12" s="6" customFormat="1" x14ac:dyDescent="0.35">
      <c r="D159" s="29" t="s">
        <v>91</v>
      </c>
      <c r="E159" s="42" t="s">
        <v>31</v>
      </c>
      <c r="F159" s="37" t="s">
        <v>7</v>
      </c>
      <c r="G159" s="69">
        <v>46.993520000000004</v>
      </c>
      <c r="H159" s="18">
        <v>83756.39999999998</v>
      </c>
      <c r="I159" s="31">
        <f t="shared" si="0"/>
        <v>3936008.0585279996</v>
      </c>
      <c r="J159" s="32"/>
      <c r="K159" s="133" t="e">
        <f>+H159*#REF!</f>
        <v>#REF!</v>
      </c>
      <c r="L159" s="134" t="e">
        <f t="shared" si="13"/>
        <v>#REF!</v>
      </c>
    </row>
    <row r="160" spans="4:12" s="6" customFormat="1" x14ac:dyDescent="0.35">
      <c r="D160" s="29" t="s">
        <v>92</v>
      </c>
      <c r="E160" s="42" t="s">
        <v>130</v>
      </c>
      <c r="F160" s="37" t="s">
        <v>8</v>
      </c>
      <c r="G160" s="69">
        <v>214.49024</v>
      </c>
      <c r="H160" s="18">
        <v>167512.79999999996</v>
      </c>
      <c r="I160" s="31">
        <f t="shared" si="0"/>
        <v>35929860.675071992</v>
      </c>
      <c r="J160" s="32"/>
      <c r="K160" s="133" t="e">
        <f>+H160*#REF!</f>
        <v>#REF!</v>
      </c>
      <c r="L160" s="134" t="e">
        <f t="shared" si="13"/>
        <v>#REF!</v>
      </c>
    </row>
    <row r="161" spans="4:12" s="6" customFormat="1" x14ac:dyDescent="0.35">
      <c r="D161" s="29" t="s">
        <v>93</v>
      </c>
      <c r="E161" s="42" t="s">
        <v>270</v>
      </c>
      <c r="F161" s="37" t="s">
        <v>10</v>
      </c>
      <c r="G161" s="67">
        <v>15</v>
      </c>
      <c r="H161" s="18">
        <v>455400</v>
      </c>
      <c r="I161" s="31">
        <f t="shared" si="0"/>
        <v>6831000</v>
      </c>
      <c r="J161" s="32"/>
      <c r="K161" s="133" t="e">
        <f>+H161*#REF!</f>
        <v>#REF!</v>
      </c>
      <c r="L161" s="134" t="e">
        <f t="shared" si="13"/>
        <v>#REF!</v>
      </c>
    </row>
    <row r="162" spans="4:12" s="6" customFormat="1" x14ac:dyDescent="0.35">
      <c r="D162" s="29" t="s">
        <v>94</v>
      </c>
      <c r="E162" s="24" t="s">
        <v>271</v>
      </c>
      <c r="F162" s="37" t="s">
        <v>8</v>
      </c>
      <c r="G162" s="67">
        <v>10.713600000000001</v>
      </c>
      <c r="H162" s="18">
        <v>202186.49501199881</v>
      </c>
      <c r="I162" s="31">
        <f>+H162*G162</f>
        <v>2166145.2329605506</v>
      </c>
      <c r="J162" s="32"/>
      <c r="K162" s="133" t="e">
        <f>+H162*#REF!</f>
        <v>#REF!</v>
      </c>
      <c r="L162" s="134" t="e">
        <f t="shared" si="13"/>
        <v>#REF!</v>
      </c>
    </row>
    <row r="163" spans="4:12" s="6" customFormat="1" x14ac:dyDescent="0.35">
      <c r="D163" s="29" t="s">
        <v>95</v>
      </c>
      <c r="E163" s="42" t="s">
        <v>272</v>
      </c>
      <c r="F163" s="37" t="s">
        <v>7</v>
      </c>
      <c r="G163" s="67">
        <v>89.143600000000006</v>
      </c>
      <c r="H163" s="18">
        <v>709117.2</v>
      </c>
      <c r="I163" s="31">
        <f t="shared" ref="I163" si="14">+H163*G163</f>
        <v>63213260.029919997</v>
      </c>
      <c r="J163" s="32"/>
      <c r="K163" s="133" t="e">
        <f>+H163*#REF!</f>
        <v>#REF!</v>
      </c>
      <c r="L163" s="134" t="e">
        <f t="shared" si="13"/>
        <v>#REF!</v>
      </c>
    </row>
    <row r="164" spans="4:12" x14ac:dyDescent="0.35">
      <c r="D164" s="29" t="s">
        <v>96</v>
      </c>
      <c r="E164" s="24" t="s">
        <v>258</v>
      </c>
      <c r="F164" s="37" t="s">
        <v>8</v>
      </c>
      <c r="G164" s="67">
        <v>629.85180000000003</v>
      </c>
      <c r="H164" s="18">
        <v>147221.57338250004</v>
      </c>
      <c r="I164" s="31">
        <f t="shared" si="0"/>
        <v>92727772.993799746</v>
      </c>
      <c r="K164" s="133" t="e">
        <f>+H164*#REF!</f>
        <v>#REF!</v>
      </c>
      <c r="L164" s="134" t="e">
        <f t="shared" si="13"/>
        <v>#REF!</v>
      </c>
    </row>
    <row r="165" spans="4:12" x14ac:dyDescent="0.35">
      <c r="D165" s="29" t="s">
        <v>97</v>
      </c>
      <c r="E165" s="24" t="s">
        <v>259</v>
      </c>
      <c r="F165" s="37" t="s">
        <v>8</v>
      </c>
      <c r="G165" s="67">
        <v>61.541200000000003</v>
      </c>
      <c r="H165" s="18">
        <v>147221.57338250004</v>
      </c>
      <c r="I165" s="31">
        <f t="shared" ref="I165" si="15">+H165*G165</f>
        <v>9060192.2918471117</v>
      </c>
      <c r="K165" s="133" t="e">
        <f>+H165*#REF!</f>
        <v>#REF!</v>
      </c>
      <c r="L165" s="134" t="e">
        <f t="shared" si="13"/>
        <v>#REF!</v>
      </c>
    </row>
    <row r="166" spans="4:12" x14ac:dyDescent="0.35">
      <c r="D166" s="29" t="s">
        <v>98</v>
      </c>
      <c r="E166" s="24" t="s">
        <v>260</v>
      </c>
      <c r="F166" s="37" t="s">
        <v>8</v>
      </c>
      <c r="G166" s="67">
        <v>129.97059999999999</v>
      </c>
      <c r="H166" s="18">
        <v>147221.57338250004</v>
      </c>
      <c r="I166" s="31">
        <f t="shared" ref="I166:I168" si="16">+H166*G166</f>
        <v>19134476.225467559</v>
      </c>
      <c r="K166" s="133" t="e">
        <f>+H166*#REF!</f>
        <v>#REF!</v>
      </c>
      <c r="L166" s="134" t="e">
        <f t="shared" si="13"/>
        <v>#REF!</v>
      </c>
    </row>
    <row r="167" spans="4:12" x14ac:dyDescent="0.35">
      <c r="D167" s="29" t="s">
        <v>99</v>
      </c>
      <c r="E167" s="24" t="s">
        <v>266</v>
      </c>
      <c r="F167" s="37" t="s">
        <v>8</v>
      </c>
      <c r="G167" s="67">
        <v>81.413439999999994</v>
      </c>
      <c r="H167" s="18">
        <v>147221.57338250004</v>
      </c>
      <c r="I167" s="31">
        <f t="shared" si="16"/>
        <v>11985814.731281763</v>
      </c>
      <c r="K167" s="133" t="e">
        <f>+H167*#REF!</f>
        <v>#REF!</v>
      </c>
      <c r="L167" s="134" t="e">
        <f t="shared" si="13"/>
        <v>#REF!</v>
      </c>
    </row>
    <row r="168" spans="4:12" x14ac:dyDescent="0.35">
      <c r="D168" s="29" t="s">
        <v>100</v>
      </c>
      <c r="E168" s="24" t="s">
        <v>261</v>
      </c>
      <c r="F168" s="37" t="s">
        <v>8</v>
      </c>
      <c r="G168" s="67">
        <v>155.1054</v>
      </c>
      <c r="H168" s="18">
        <v>202186.49501199881</v>
      </c>
      <c r="I168" s="31">
        <f t="shared" si="16"/>
        <v>31360217.18343408</v>
      </c>
      <c r="K168" s="133" t="e">
        <f>+H168*#REF!</f>
        <v>#REF!</v>
      </c>
      <c r="L168" s="134" t="e">
        <f t="shared" si="13"/>
        <v>#REF!</v>
      </c>
    </row>
    <row r="169" spans="4:12" s="6" customFormat="1" x14ac:dyDescent="0.35">
      <c r="D169" s="29" t="s">
        <v>101</v>
      </c>
      <c r="E169" s="24" t="s">
        <v>262</v>
      </c>
      <c r="F169" s="37" t="s">
        <v>8</v>
      </c>
      <c r="G169" s="67">
        <v>70.866</v>
      </c>
      <c r="H169" s="18">
        <v>202186.49501199881</v>
      </c>
      <c r="I169" s="31">
        <f>+H169*G169</f>
        <v>14328148.155520307</v>
      </c>
      <c r="J169" s="32"/>
      <c r="K169" s="133" t="e">
        <f>+H169*#REF!</f>
        <v>#REF!</v>
      </c>
      <c r="L169" s="134" t="e">
        <f t="shared" si="13"/>
        <v>#REF!</v>
      </c>
    </row>
    <row r="170" spans="4:12" x14ac:dyDescent="0.35">
      <c r="D170" s="29" t="s">
        <v>102</v>
      </c>
      <c r="E170" s="51" t="s">
        <v>41</v>
      </c>
      <c r="F170" s="52" t="s">
        <v>8</v>
      </c>
      <c r="G170" s="67">
        <v>42.519599999999997</v>
      </c>
      <c r="H170" s="18">
        <v>40949.0801045423</v>
      </c>
      <c r="I170" s="31">
        <f t="shared" si="0"/>
        <v>1741138.5064130966</v>
      </c>
      <c r="K170" s="133" t="e">
        <f>+H170*#REF!</f>
        <v>#REF!</v>
      </c>
      <c r="L170" s="134" t="e">
        <f t="shared" si="13"/>
        <v>#REF!</v>
      </c>
    </row>
    <row r="171" spans="4:12" x14ac:dyDescent="0.35">
      <c r="D171" s="29" t="s">
        <v>103</v>
      </c>
      <c r="E171" s="51" t="s">
        <v>255</v>
      </c>
      <c r="F171" s="52" t="s">
        <v>8</v>
      </c>
      <c r="G171" s="67">
        <v>271.77390000000003</v>
      </c>
      <c r="H171" s="18">
        <v>12284.724031362688</v>
      </c>
      <c r="I171" s="31">
        <f t="shared" ref="I171" si="17">+H171*G171</f>
        <v>3338667.3604271603</v>
      </c>
      <c r="K171" s="133" t="e">
        <f>+H171*#REF!</f>
        <v>#REF!</v>
      </c>
      <c r="L171" s="134" t="e">
        <f t="shared" si="13"/>
        <v>#REF!</v>
      </c>
    </row>
    <row r="172" spans="4:12" s="6" customFormat="1" x14ac:dyDescent="0.35">
      <c r="D172" s="29" t="s">
        <v>104</v>
      </c>
      <c r="E172" s="28" t="s">
        <v>256</v>
      </c>
      <c r="F172" s="37" t="s">
        <v>7</v>
      </c>
      <c r="G172" s="67">
        <v>223.46040000000002</v>
      </c>
      <c r="H172" s="18">
        <v>108406.92995642655</v>
      </c>
      <c r="I172" s="31">
        <f t="shared" si="0"/>
        <v>24224655.930835061</v>
      </c>
      <c r="J172" s="32"/>
      <c r="K172" s="133" t="e">
        <f>+H172*#REF!</f>
        <v>#REF!</v>
      </c>
      <c r="L172" s="134" t="e">
        <f t="shared" si="13"/>
        <v>#REF!</v>
      </c>
    </row>
    <row r="173" spans="4:12" s="6" customFormat="1" x14ac:dyDescent="0.35">
      <c r="D173" s="29" t="s">
        <v>105</v>
      </c>
      <c r="E173" s="28" t="s">
        <v>257</v>
      </c>
      <c r="F173" s="37" t="s">
        <v>7</v>
      </c>
      <c r="G173" s="67">
        <v>334.34120000000001</v>
      </c>
      <c r="H173" s="18">
        <v>86725.54396514126</v>
      </c>
      <c r="I173" s="31">
        <f t="shared" ref="I173" si="18">+H173*G173</f>
        <v>28995922.439958088</v>
      </c>
      <c r="J173" s="32"/>
      <c r="K173" s="133" t="e">
        <f>+H173*#REF!</f>
        <v>#REF!</v>
      </c>
      <c r="L173" s="134" t="e">
        <f t="shared" si="13"/>
        <v>#REF!</v>
      </c>
    </row>
    <row r="174" spans="4:12" x14ac:dyDescent="0.35">
      <c r="D174" s="29" t="s">
        <v>106</v>
      </c>
      <c r="E174" s="51" t="s">
        <v>42</v>
      </c>
      <c r="F174" s="52" t="s">
        <v>10</v>
      </c>
      <c r="G174" s="67">
        <v>41</v>
      </c>
      <c r="H174" s="18">
        <v>98407.989803379402</v>
      </c>
      <c r="I174" s="31">
        <f t="shared" si="0"/>
        <v>4034727.5819385555</v>
      </c>
      <c r="K174" s="133" t="e">
        <f>+H174*#REF!</f>
        <v>#REF!</v>
      </c>
      <c r="L174" s="134" t="e">
        <f t="shared" si="13"/>
        <v>#REF!</v>
      </c>
    </row>
    <row r="175" spans="4:12" x14ac:dyDescent="0.35">
      <c r="D175" s="29" t="s">
        <v>107</v>
      </c>
      <c r="E175" s="42" t="s">
        <v>48</v>
      </c>
      <c r="F175" s="37" t="s">
        <v>10</v>
      </c>
      <c r="G175" s="67">
        <v>5</v>
      </c>
      <c r="H175" s="18">
        <v>5409695.1055680001</v>
      </c>
      <c r="I175" s="31">
        <f t="shared" si="0"/>
        <v>27048475.52784</v>
      </c>
      <c r="J175" s="5" t="s">
        <v>56</v>
      </c>
      <c r="K175" s="133" t="e">
        <f>+H175*#REF!</f>
        <v>#REF!</v>
      </c>
      <c r="L175" s="134" t="e">
        <f t="shared" si="13"/>
        <v>#REF!</v>
      </c>
    </row>
    <row r="176" spans="4:12" x14ac:dyDescent="0.35">
      <c r="D176" s="29" t="s">
        <v>108</v>
      </c>
      <c r="E176" s="42" t="s">
        <v>228</v>
      </c>
      <c r="F176" s="37" t="s">
        <v>10</v>
      </c>
      <c r="G176" s="67">
        <v>1</v>
      </c>
      <c r="H176" s="18">
        <v>2760000</v>
      </c>
      <c r="I176" s="31">
        <f t="shared" si="0"/>
        <v>2760000</v>
      </c>
      <c r="K176" s="133" t="e">
        <f>+H176*#REF!</f>
        <v>#REF!</v>
      </c>
      <c r="L176" s="134" t="e">
        <f t="shared" si="13"/>
        <v>#REF!</v>
      </c>
    </row>
    <row r="177" spans="4:14" x14ac:dyDescent="0.35">
      <c r="D177" s="29" t="s">
        <v>109</v>
      </c>
      <c r="E177" s="42" t="s">
        <v>58</v>
      </c>
      <c r="F177" s="37" t="s">
        <v>10</v>
      </c>
      <c r="G177" s="67">
        <v>1</v>
      </c>
      <c r="H177" s="18">
        <v>15576000</v>
      </c>
      <c r="I177" s="31">
        <f t="shared" si="0"/>
        <v>15576000</v>
      </c>
      <c r="K177" s="133" t="e">
        <f>+H177*#REF!</f>
        <v>#REF!</v>
      </c>
      <c r="L177" s="134" t="e">
        <f t="shared" si="13"/>
        <v>#REF!</v>
      </c>
    </row>
    <row r="178" spans="4:14" x14ac:dyDescent="0.35">
      <c r="D178" s="29" t="s">
        <v>131</v>
      </c>
      <c r="E178" s="42" t="s">
        <v>229</v>
      </c>
      <c r="F178" s="37" t="s">
        <v>10</v>
      </c>
      <c r="G178" s="67">
        <v>2</v>
      </c>
      <c r="H178" s="18">
        <v>59400</v>
      </c>
      <c r="I178" s="31">
        <f t="shared" ref="I178" si="19">+H178*G178</f>
        <v>118800</v>
      </c>
      <c r="K178" s="133" t="e">
        <f>+H178*#REF!</f>
        <v>#REF!</v>
      </c>
      <c r="L178" s="134" t="e">
        <f t="shared" si="13"/>
        <v>#REF!</v>
      </c>
    </row>
    <row r="179" spans="4:14" x14ac:dyDescent="0.35">
      <c r="D179" s="29" t="s">
        <v>223</v>
      </c>
      <c r="E179" s="42" t="s">
        <v>57</v>
      </c>
      <c r="F179" s="37" t="s">
        <v>10</v>
      </c>
      <c r="G179" s="67">
        <v>511.5</v>
      </c>
      <c r="H179" s="18">
        <v>55790.400000000001</v>
      </c>
      <c r="I179" s="31">
        <f t="shared" si="0"/>
        <v>28536789.600000001</v>
      </c>
      <c r="K179" s="133" t="e">
        <f>+H179*#REF!</f>
        <v>#REF!</v>
      </c>
      <c r="L179" s="134" t="e">
        <f t="shared" si="13"/>
        <v>#REF!</v>
      </c>
    </row>
    <row r="180" spans="4:14" x14ac:dyDescent="0.35">
      <c r="D180" s="29" t="s">
        <v>224</v>
      </c>
      <c r="E180" s="51" t="s">
        <v>230</v>
      </c>
      <c r="F180" s="52" t="s">
        <v>10</v>
      </c>
      <c r="G180" s="67">
        <v>4</v>
      </c>
      <c r="H180" s="18">
        <v>3042857.1428571432</v>
      </c>
      <c r="I180" s="31">
        <f t="shared" si="0"/>
        <v>12171428.571428573</v>
      </c>
      <c r="K180" s="133" t="e">
        <f>+H180*#REF!</f>
        <v>#REF!</v>
      </c>
      <c r="L180" s="134" t="e">
        <f t="shared" si="13"/>
        <v>#REF!</v>
      </c>
    </row>
    <row r="181" spans="4:14" x14ac:dyDescent="0.35">
      <c r="D181" s="29" t="s">
        <v>225</v>
      </c>
      <c r="E181" s="51" t="s">
        <v>53</v>
      </c>
      <c r="F181" s="52" t="s">
        <v>10</v>
      </c>
      <c r="G181" s="67">
        <v>5</v>
      </c>
      <c r="H181" s="18">
        <v>98381.617565389999</v>
      </c>
      <c r="I181" s="31">
        <f t="shared" si="0"/>
        <v>491908.08782695001</v>
      </c>
      <c r="K181" s="133" t="e">
        <f>+H181*#REF!</f>
        <v>#REF!</v>
      </c>
      <c r="L181" s="134" t="e">
        <f t="shared" si="13"/>
        <v>#REF!</v>
      </c>
    </row>
    <row r="182" spans="4:14" x14ac:dyDescent="0.35">
      <c r="D182" s="29" t="s">
        <v>263</v>
      </c>
      <c r="E182" s="53" t="s">
        <v>193</v>
      </c>
      <c r="F182" s="54" t="s">
        <v>8</v>
      </c>
      <c r="G182" s="67">
        <v>2717.739</v>
      </c>
      <c r="H182" s="18">
        <v>128671.91999999998</v>
      </c>
      <c r="I182" s="31">
        <f t="shared" si="0"/>
        <v>349696695.18887997</v>
      </c>
      <c r="K182" s="133" t="e">
        <f>+H182*#REF!</f>
        <v>#REF!</v>
      </c>
      <c r="L182" s="134" t="e">
        <f t="shared" si="13"/>
        <v>#REF!</v>
      </c>
    </row>
    <row r="183" spans="4:14" x14ac:dyDescent="0.35">
      <c r="D183" s="29" t="s">
        <v>264</v>
      </c>
      <c r="E183" s="53" t="s">
        <v>197</v>
      </c>
      <c r="F183" s="54" t="s">
        <v>8</v>
      </c>
      <c r="G183" s="67">
        <v>132.2088</v>
      </c>
      <c r="H183" s="18">
        <v>33336.685714285712</v>
      </c>
      <c r="I183" s="31">
        <f t="shared" si="0"/>
        <v>4407403.2142628571</v>
      </c>
      <c r="K183" s="133" t="e">
        <f>+H183*#REF!</f>
        <v>#REF!</v>
      </c>
      <c r="L183" s="134" t="e">
        <f t="shared" si="13"/>
        <v>#REF!</v>
      </c>
    </row>
    <row r="184" spans="4:14" x14ac:dyDescent="0.35">
      <c r="D184" s="29" t="s">
        <v>265</v>
      </c>
      <c r="E184" s="53" t="s">
        <v>124</v>
      </c>
      <c r="F184" s="54" t="s">
        <v>8</v>
      </c>
      <c r="G184" s="67">
        <v>2717.739</v>
      </c>
      <c r="H184" s="18">
        <v>17447.142857142855</v>
      </c>
      <c r="I184" s="31">
        <f t="shared" si="0"/>
        <v>47416780.581428565</v>
      </c>
      <c r="K184" s="133" t="e">
        <f>+H184*#REF!</f>
        <v>#REF!</v>
      </c>
      <c r="L184" s="134" t="e">
        <f t="shared" si="13"/>
        <v>#REF!</v>
      </c>
    </row>
    <row r="185" spans="4:14" x14ac:dyDescent="0.35">
      <c r="D185" s="29" t="s">
        <v>311</v>
      </c>
      <c r="E185" s="53" t="s">
        <v>267</v>
      </c>
      <c r="F185" s="54" t="s">
        <v>10</v>
      </c>
      <c r="G185" s="67">
        <v>5</v>
      </c>
      <c r="H185" s="18">
        <v>1707387.4285714286</v>
      </c>
      <c r="I185" s="31">
        <f t="shared" ref="I185" si="20">+H185*G185</f>
        <v>8536937.1428571437</v>
      </c>
      <c r="K185" s="133" t="e">
        <f>+H185*#REF!</f>
        <v>#REF!</v>
      </c>
      <c r="L185" s="134" t="e">
        <f t="shared" si="13"/>
        <v>#REF!</v>
      </c>
    </row>
    <row r="186" spans="4:14" x14ac:dyDescent="0.35">
      <c r="D186" s="29" t="s">
        <v>312</v>
      </c>
      <c r="E186" s="53" t="s">
        <v>54</v>
      </c>
      <c r="F186" s="54" t="s">
        <v>10</v>
      </c>
      <c r="G186" s="67">
        <v>5</v>
      </c>
      <c r="H186" s="18">
        <v>1953060.48</v>
      </c>
      <c r="I186" s="31">
        <f t="shared" si="0"/>
        <v>9765302.4000000004</v>
      </c>
      <c r="K186" s="133" t="e">
        <f>+H186*#REF!</f>
        <v>#REF!</v>
      </c>
      <c r="L186" s="134" t="e">
        <f t="shared" si="13"/>
        <v>#REF!</v>
      </c>
    </row>
    <row r="187" spans="4:14" x14ac:dyDescent="0.35">
      <c r="D187" s="29" t="s">
        <v>313</v>
      </c>
      <c r="E187" s="53" t="s">
        <v>123</v>
      </c>
      <c r="F187" s="54" t="s">
        <v>10</v>
      </c>
      <c r="G187" s="67">
        <v>5</v>
      </c>
      <c r="H187" s="18">
        <v>668026.31999999995</v>
      </c>
      <c r="I187" s="31">
        <f t="shared" si="0"/>
        <v>3340131.5999999996</v>
      </c>
      <c r="K187" s="133" t="e">
        <f>+H187*#REF!</f>
        <v>#REF!</v>
      </c>
      <c r="L187" s="134" t="e">
        <f t="shared" si="13"/>
        <v>#REF!</v>
      </c>
    </row>
    <row r="188" spans="4:14" ht="16" thickBot="1" x14ac:dyDescent="0.4">
      <c r="D188" s="29" t="s">
        <v>314</v>
      </c>
      <c r="E188" s="53" t="s">
        <v>122</v>
      </c>
      <c r="F188" s="54" t="s">
        <v>10</v>
      </c>
      <c r="G188" s="67">
        <v>38</v>
      </c>
      <c r="H188" s="18">
        <v>382320</v>
      </c>
      <c r="I188" s="31">
        <f t="shared" si="0"/>
        <v>14528160</v>
      </c>
      <c r="K188" s="133" t="e">
        <f>+H188*#REF!</f>
        <v>#REF!</v>
      </c>
      <c r="L188" s="134" t="e">
        <f t="shared" si="13"/>
        <v>#REF!</v>
      </c>
    </row>
    <row r="189" spans="4:14" ht="16" thickBot="1" x14ac:dyDescent="0.4">
      <c r="D189" s="12">
        <v>10</v>
      </c>
      <c r="E189" s="357" t="s">
        <v>49</v>
      </c>
      <c r="F189" s="357"/>
      <c r="G189" s="357"/>
      <c r="H189" s="357"/>
      <c r="I189" s="13">
        <f>SUM(I190:I194)</f>
        <v>75219660.661364108</v>
      </c>
      <c r="K189" s="133" t="e">
        <f>+H189*#REF!</f>
        <v>#REF!</v>
      </c>
      <c r="L189" s="134" t="e">
        <f t="shared" si="13"/>
        <v>#REF!</v>
      </c>
      <c r="M189" s="122"/>
      <c r="N189" s="121"/>
    </row>
    <row r="190" spans="4:14" x14ac:dyDescent="0.35">
      <c r="D190" s="29" t="s">
        <v>110</v>
      </c>
      <c r="E190" s="49" t="s">
        <v>43</v>
      </c>
      <c r="F190" s="55" t="s">
        <v>10</v>
      </c>
      <c r="G190" s="67">
        <v>11</v>
      </c>
      <c r="H190" s="18">
        <v>1396028.4980472445</v>
      </c>
      <c r="I190" s="31">
        <f t="shared" si="0"/>
        <v>15356313.478519689</v>
      </c>
      <c r="K190" s="133" t="e">
        <f>+H190*#REF!</f>
        <v>#REF!</v>
      </c>
      <c r="L190" s="134" t="e">
        <f t="shared" si="13"/>
        <v>#REF!</v>
      </c>
      <c r="M190" s="122"/>
      <c r="N190" s="121"/>
    </row>
    <row r="191" spans="4:14" x14ac:dyDescent="0.35">
      <c r="D191" s="29" t="s">
        <v>111</v>
      </c>
      <c r="E191" s="56" t="s">
        <v>44</v>
      </c>
      <c r="F191" s="57" t="s">
        <v>10</v>
      </c>
      <c r="G191" s="67">
        <v>11</v>
      </c>
      <c r="H191" s="18">
        <v>829184.31422410347</v>
      </c>
      <c r="I191" s="31">
        <f t="shared" si="0"/>
        <v>9121027.4564651381</v>
      </c>
      <c r="K191" s="133" t="e">
        <f>+H191*#REF!</f>
        <v>#REF!</v>
      </c>
      <c r="L191" s="134" t="e">
        <f t="shared" si="13"/>
        <v>#REF!</v>
      </c>
    </row>
    <row r="192" spans="4:14" x14ac:dyDescent="0.35">
      <c r="D192" s="29" t="s">
        <v>112</v>
      </c>
      <c r="E192" s="56" t="s">
        <v>120</v>
      </c>
      <c r="F192" s="57"/>
      <c r="G192" s="67">
        <v>6</v>
      </c>
      <c r="H192" s="18">
        <v>993787.03200000001</v>
      </c>
      <c r="I192" s="31">
        <f t="shared" si="0"/>
        <v>5962722.1919999998</v>
      </c>
      <c r="K192" s="133" t="e">
        <f>+H192*#REF!</f>
        <v>#REF!</v>
      </c>
      <c r="L192" s="134" t="e">
        <f t="shared" si="13"/>
        <v>#REF!</v>
      </c>
    </row>
    <row r="193" spans="4:12" x14ac:dyDescent="0.35">
      <c r="D193" s="29" t="s">
        <v>113</v>
      </c>
      <c r="E193" s="56" t="s">
        <v>45</v>
      </c>
      <c r="F193" s="57" t="s">
        <v>10</v>
      </c>
      <c r="G193" s="67">
        <v>3</v>
      </c>
      <c r="H193" s="18">
        <v>3030078.322147761</v>
      </c>
      <c r="I193" s="31">
        <f t="shared" si="0"/>
        <v>9090234.9664432835</v>
      </c>
      <c r="K193" s="133" t="e">
        <f>+H193*#REF!</f>
        <v>#REF!</v>
      </c>
      <c r="L193" s="134" t="e">
        <f t="shared" si="13"/>
        <v>#REF!</v>
      </c>
    </row>
    <row r="194" spans="4:12" s="6" customFormat="1" ht="16" thickBot="1" x14ac:dyDescent="0.4">
      <c r="D194" s="29" t="s">
        <v>121</v>
      </c>
      <c r="E194" s="51" t="s">
        <v>46</v>
      </c>
      <c r="F194" s="52" t="s">
        <v>8</v>
      </c>
      <c r="G194" s="112">
        <v>38.192000000000007</v>
      </c>
      <c r="H194" s="18">
        <v>934472.20799999998</v>
      </c>
      <c r="I194" s="58">
        <f t="shared" si="0"/>
        <v>35689362.567936003</v>
      </c>
      <c r="J194" s="32"/>
      <c r="K194" s="133" t="e">
        <f>+H194*#REF!</f>
        <v>#REF!</v>
      </c>
      <c r="L194" s="134" t="e">
        <f t="shared" si="13"/>
        <v>#REF!</v>
      </c>
    </row>
    <row r="195" spans="4:12" s="6" customFormat="1" ht="16" thickBot="1" x14ac:dyDescent="0.4">
      <c r="D195" s="12">
        <v>11</v>
      </c>
      <c r="E195" s="357" t="s">
        <v>13</v>
      </c>
      <c r="F195" s="357"/>
      <c r="G195" s="357"/>
      <c r="H195" s="357"/>
      <c r="I195" s="13">
        <f>SUM(I196)</f>
        <v>74943855.890400007</v>
      </c>
      <c r="J195" s="32"/>
      <c r="K195" s="133" t="e">
        <f>+H195*#REF!</f>
        <v>#REF!</v>
      </c>
      <c r="L195" s="134" t="e">
        <f t="shared" si="13"/>
        <v>#REF!</v>
      </c>
    </row>
    <row r="196" spans="4:12" s="6" customFormat="1" ht="16" thickBot="1" x14ac:dyDescent="0.4">
      <c r="D196" s="46" t="s">
        <v>114</v>
      </c>
      <c r="E196" s="59" t="s">
        <v>125</v>
      </c>
      <c r="F196" s="47" t="s">
        <v>8</v>
      </c>
      <c r="G196" s="113">
        <v>117.4838</v>
      </c>
      <c r="H196" s="18">
        <v>637908</v>
      </c>
      <c r="I196" s="48">
        <f t="shared" si="0"/>
        <v>74943855.890400007</v>
      </c>
      <c r="J196" s="32"/>
      <c r="K196" s="133" t="e">
        <f>+H196*#REF!</f>
        <v>#REF!</v>
      </c>
      <c r="L196" s="134" t="e">
        <f t="shared" si="13"/>
        <v>#REF!</v>
      </c>
    </row>
    <row r="197" spans="4:12" s="6" customFormat="1" ht="16" thickBot="1" x14ac:dyDescent="0.4">
      <c r="D197" s="12">
        <v>12</v>
      </c>
      <c r="E197" s="357" t="s">
        <v>320</v>
      </c>
      <c r="F197" s="357"/>
      <c r="G197" s="357"/>
      <c r="H197" s="357"/>
      <c r="I197" s="13">
        <f>SUM(I198:I202)</f>
        <v>61614054</v>
      </c>
      <c r="J197" s="32"/>
      <c r="K197" s="133" t="e">
        <f>+H197*#REF!</f>
        <v>#REF!</v>
      </c>
      <c r="L197" s="134" t="e">
        <f t="shared" si="13"/>
        <v>#REF!</v>
      </c>
    </row>
    <row r="198" spans="4:12" s="6" customFormat="1" x14ac:dyDescent="0.35">
      <c r="D198" s="29" t="s">
        <v>115</v>
      </c>
      <c r="E198" s="44" t="s">
        <v>273</v>
      </c>
      <c r="F198" s="30" t="s">
        <v>10</v>
      </c>
      <c r="G198" s="67">
        <v>3</v>
      </c>
      <c r="H198" s="18">
        <v>3093960</v>
      </c>
      <c r="I198" s="31">
        <f t="shared" si="0"/>
        <v>9281880</v>
      </c>
      <c r="J198" s="32"/>
      <c r="K198" s="133" t="e">
        <f>+H198*#REF!</f>
        <v>#REF!</v>
      </c>
      <c r="L198" s="134" t="e">
        <f t="shared" si="13"/>
        <v>#REF!</v>
      </c>
    </row>
    <row r="199" spans="4:12" s="6" customFormat="1" x14ac:dyDescent="0.35">
      <c r="D199" s="29" t="s">
        <v>116</v>
      </c>
      <c r="E199" s="44" t="s">
        <v>275</v>
      </c>
      <c r="F199" s="30" t="s">
        <v>10</v>
      </c>
      <c r="G199" s="67">
        <v>3</v>
      </c>
      <c r="H199" s="18">
        <v>3867450</v>
      </c>
      <c r="I199" s="31">
        <f t="shared" si="0"/>
        <v>11602350</v>
      </c>
      <c r="J199" s="32"/>
      <c r="K199" s="133" t="e">
        <f>+H199*#REF!</f>
        <v>#REF!</v>
      </c>
      <c r="L199" s="134" t="e">
        <f t="shared" si="13"/>
        <v>#REF!</v>
      </c>
    </row>
    <row r="200" spans="4:12" s="6" customFormat="1" x14ac:dyDescent="0.35">
      <c r="D200" s="29" t="s">
        <v>116</v>
      </c>
      <c r="E200" s="44" t="s">
        <v>274</v>
      </c>
      <c r="F200" s="30" t="s">
        <v>10</v>
      </c>
      <c r="G200" s="67">
        <v>3</v>
      </c>
      <c r="H200" s="18">
        <v>2475168</v>
      </c>
      <c r="I200" s="31">
        <f t="shared" ref="I200" si="21">+H200*G200</f>
        <v>7425504</v>
      </c>
      <c r="J200" s="32"/>
      <c r="K200" s="133" t="e">
        <f>+H200*#REF!</f>
        <v>#REF!</v>
      </c>
      <c r="L200" s="134" t="e">
        <f t="shared" si="13"/>
        <v>#REF!</v>
      </c>
    </row>
    <row r="201" spans="4:12" s="6" customFormat="1" x14ac:dyDescent="0.35">
      <c r="D201" s="29" t="s">
        <v>117</v>
      </c>
      <c r="E201" s="42" t="s">
        <v>119</v>
      </c>
      <c r="F201" s="37" t="s">
        <v>18</v>
      </c>
      <c r="G201" s="67">
        <v>1</v>
      </c>
      <c r="H201" s="18">
        <v>11497920</v>
      </c>
      <c r="I201" s="31">
        <f t="shared" si="0"/>
        <v>11497920</v>
      </c>
      <c r="J201" s="32"/>
      <c r="K201" s="133" t="e">
        <f>+H201*#REF!</f>
        <v>#REF!</v>
      </c>
      <c r="L201" s="134" t="e">
        <f t="shared" si="13"/>
        <v>#REF!</v>
      </c>
    </row>
    <row r="202" spans="4:12" s="6" customFormat="1" ht="16" thickBot="1" x14ac:dyDescent="0.4">
      <c r="D202" s="29" t="s">
        <v>118</v>
      </c>
      <c r="E202" s="40" t="s">
        <v>14</v>
      </c>
      <c r="F202" s="34" t="s">
        <v>18</v>
      </c>
      <c r="G202" s="67">
        <v>1</v>
      </c>
      <c r="H202" s="18">
        <v>21806400</v>
      </c>
      <c r="I202" s="35">
        <f t="shared" si="0"/>
        <v>21806400</v>
      </c>
      <c r="J202" s="32"/>
      <c r="K202" s="133" t="e">
        <f>+H202*#REF!</f>
        <v>#REF!</v>
      </c>
      <c r="L202" s="134" t="e">
        <f t="shared" si="13"/>
        <v>#REF!</v>
      </c>
    </row>
    <row r="203" spans="4:12" s="6" customFormat="1" ht="16" thickBot="1" x14ac:dyDescent="0.4">
      <c r="D203" s="12">
        <v>13</v>
      </c>
      <c r="E203" s="357" t="s">
        <v>19</v>
      </c>
      <c r="F203" s="357"/>
      <c r="G203" s="357"/>
      <c r="H203" s="357"/>
      <c r="I203" s="13">
        <f>SUM(I204)</f>
        <v>7425697.3740576003</v>
      </c>
      <c r="J203" s="32"/>
      <c r="K203" s="133" t="e">
        <f>+H203*#REF!</f>
        <v>#REF!</v>
      </c>
      <c r="L203" s="134" t="e">
        <f t="shared" si="13"/>
        <v>#REF!</v>
      </c>
    </row>
    <row r="204" spans="4:12" s="6" customFormat="1" ht="16" thickBot="1" x14ac:dyDescent="0.4">
      <c r="D204" s="46">
        <v>13.1</v>
      </c>
      <c r="E204" s="60" t="s">
        <v>59</v>
      </c>
      <c r="F204" s="61" t="s">
        <v>8</v>
      </c>
      <c r="G204" s="62">
        <v>4815.5524000000005</v>
      </c>
      <c r="H204" s="91">
        <v>1542.0239999999999</v>
      </c>
      <c r="I204" s="48">
        <f>+H204*G204</f>
        <v>7425697.3740576003</v>
      </c>
      <c r="J204" s="32"/>
      <c r="K204" s="133" t="e">
        <f>+H204*#REF!</f>
        <v>#REF!</v>
      </c>
      <c r="L204" s="134" t="e">
        <f t="shared" ref="L204" si="22">+G204*K204</f>
        <v>#REF!</v>
      </c>
    </row>
    <row r="205" spans="4:12" ht="15" customHeight="1" thickBot="1" x14ac:dyDescent="0.4">
      <c r="D205" s="340" t="s">
        <v>20</v>
      </c>
      <c r="E205" s="341"/>
      <c r="F205" s="341"/>
      <c r="G205" s="341"/>
      <c r="H205" s="341"/>
      <c r="I205" s="63">
        <f>+I10+I22+I35++I56+I67+I71+I75++I130++I153+I189+I195+I197+I203</f>
        <v>5987475105.8047953</v>
      </c>
      <c r="L205" s="135" t="e">
        <f>SUM(L11:L204)</f>
        <v>#REF!</v>
      </c>
    </row>
    <row r="206" spans="4:12" ht="15" customHeight="1" thickBot="1" x14ac:dyDescent="0.4">
      <c r="D206" s="337"/>
      <c r="E206" s="338"/>
      <c r="F206" s="338"/>
      <c r="G206" s="338"/>
      <c r="H206" s="338"/>
      <c r="I206" s="339"/>
      <c r="K206" s="123"/>
    </row>
    <row r="207" spans="4:12" ht="15" customHeight="1" x14ac:dyDescent="0.35">
      <c r="D207" s="352" t="s">
        <v>189</v>
      </c>
      <c r="E207" s="353"/>
      <c r="F207" s="361">
        <f>I218/I205</f>
        <v>6.0835621610586518E-2</v>
      </c>
      <c r="G207" s="362"/>
      <c r="H207" s="363"/>
    </row>
    <row r="208" spans="4:12" ht="15" customHeight="1" x14ac:dyDescent="0.35">
      <c r="D208" s="352" t="s">
        <v>21</v>
      </c>
      <c r="E208" s="353"/>
      <c r="F208" s="354">
        <f>I208/I205</f>
        <v>0.19528684384280778</v>
      </c>
      <c r="G208" s="355"/>
      <c r="H208" s="356"/>
      <c r="I208" s="19">
        <v>1169275116</v>
      </c>
    </row>
    <row r="209" spans="4:9" ht="15" customHeight="1" x14ac:dyDescent="0.35">
      <c r="D209" s="342" t="s">
        <v>0</v>
      </c>
      <c r="E209" s="343"/>
      <c r="F209" s="344">
        <v>0.03</v>
      </c>
      <c r="G209" s="345"/>
      <c r="H209" s="346"/>
      <c r="I209" s="64">
        <f>+F209*I205</f>
        <v>179624253.17414385</v>
      </c>
    </row>
    <row r="210" spans="4:9" ht="15" customHeight="1" x14ac:dyDescent="0.35">
      <c r="D210" s="342" t="s">
        <v>9</v>
      </c>
      <c r="E210" s="343"/>
      <c r="F210" s="344">
        <v>0.05</v>
      </c>
      <c r="G210" s="345"/>
      <c r="H210" s="346"/>
      <c r="I210" s="64">
        <f>+F210*I205</f>
        <v>299373755.29023975</v>
      </c>
    </row>
    <row r="211" spans="4:9" ht="15" customHeight="1" thickBot="1" x14ac:dyDescent="0.4">
      <c r="D211" s="347"/>
      <c r="E211" s="348"/>
      <c r="F211" s="349"/>
      <c r="G211" s="350"/>
      <c r="H211" s="351"/>
      <c r="I211" s="65"/>
    </row>
    <row r="212" spans="4:9" ht="15" customHeight="1" thickBot="1" x14ac:dyDescent="0.4">
      <c r="D212" s="335" t="s">
        <v>22</v>
      </c>
      <c r="E212" s="336" t="s">
        <v>22</v>
      </c>
      <c r="F212" s="336"/>
      <c r="G212" s="336"/>
      <c r="H212" s="336"/>
      <c r="I212" s="63">
        <f>+SUM(I208:I211)</f>
        <v>1648273124.4643836</v>
      </c>
    </row>
    <row r="213" spans="4:9" ht="15" customHeight="1" thickBot="1" x14ac:dyDescent="0.4">
      <c r="D213" s="337"/>
      <c r="E213" s="338"/>
      <c r="F213" s="338"/>
      <c r="G213" s="338"/>
      <c r="H213" s="338"/>
      <c r="I213" s="339"/>
    </row>
    <row r="214" spans="4:9" ht="15" customHeight="1" thickBot="1" x14ac:dyDescent="0.4">
      <c r="D214" s="340" t="s">
        <v>23</v>
      </c>
      <c r="E214" s="341"/>
      <c r="F214" s="341"/>
      <c r="G214" s="341"/>
      <c r="H214" s="341"/>
      <c r="I214" s="63">
        <f>+I212+L207+I205</f>
        <v>7635748230.2691784</v>
      </c>
    </row>
    <row r="218" spans="4:9" x14ac:dyDescent="0.35">
      <c r="I218" s="19">
        <v>364251769.939547</v>
      </c>
    </row>
    <row r="220" spans="4:9" x14ac:dyDescent="0.35">
      <c r="I220" s="148">
        <f>+I218+I214</f>
        <v>8000000000.208725</v>
      </c>
    </row>
  </sheetData>
  <mergeCells count="31">
    <mergeCell ref="E67:H67"/>
    <mergeCell ref="D2:D7"/>
    <mergeCell ref="E2:E7"/>
    <mergeCell ref="H2:H7"/>
    <mergeCell ref="E10:H10"/>
    <mergeCell ref="E22:H22"/>
    <mergeCell ref="E35:H35"/>
    <mergeCell ref="E56:H56"/>
    <mergeCell ref="D208:E208"/>
    <mergeCell ref="F208:H208"/>
    <mergeCell ref="E71:H71"/>
    <mergeCell ref="E75:H75"/>
    <mergeCell ref="E130:H130"/>
    <mergeCell ref="E153:H153"/>
    <mergeCell ref="E189:H189"/>
    <mergeCell ref="E195:H195"/>
    <mergeCell ref="E197:H197"/>
    <mergeCell ref="D205:H205"/>
    <mergeCell ref="D206:I206"/>
    <mergeCell ref="E203:H203"/>
    <mergeCell ref="D207:E207"/>
    <mergeCell ref="F207:H207"/>
    <mergeCell ref="D212:H212"/>
    <mergeCell ref="D213:I213"/>
    <mergeCell ref="D214:H214"/>
    <mergeCell ref="D209:E209"/>
    <mergeCell ref="F209:H209"/>
    <mergeCell ref="D210:E210"/>
    <mergeCell ref="F210:H210"/>
    <mergeCell ref="D211:E211"/>
    <mergeCell ref="F211:H211"/>
  </mergeCells>
  <phoneticPr fontId="17" type="noConversion"/>
  <pageMargins left="0.25" right="0.25" top="0.75" bottom="0.75" header="0.3" footer="0.3"/>
  <pageSetup paperSize="9" scale="38" fitToHeight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D0A73-FEC5-4001-8590-EF3DCE90047E}">
  <dimension ref="B1:AT220"/>
  <sheetViews>
    <sheetView topLeftCell="A172" zoomScale="60" zoomScaleNormal="60" workbookViewId="0">
      <selection activeCell="F38" sqref="F38"/>
    </sheetView>
  </sheetViews>
  <sheetFormatPr baseColWidth="10" defaultColWidth="11.453125" defaultRowHeight="15.5" x14ac:dyDescent="0.35"/>
  <cols>
    <col min="1" max="1" width="11.453125" style="1"/>
    <col min="2" max="2" width="11.6328125" style="1" hidden="1" customWidth="1"/>
    <col min="3" max="3" width="2.81640625" style="1" customWidth="1"/>
    <col min="4" max="4" width="7.81640625" style="1" customWidth="1"/>
    <col min="5" max="5" width="135.81640625" style="2" customWidth="1"/>
    <col min="6" max="6" width="11.1796875" style="1" bestFit="1" customWidth="1"/>
    <col min="7" max="7" width="15.453125" style="3" customWidth="1"/>
    <col min="8" max="8" width="23.1796875" style="4" bestFit="1" customWidth="1"/>
    <col min="9" max="9" width="23.6328125" style="4" customWidth="1"/>
    <col min="10" max="10" width="2.81640625" style="5" customWidth="1"/>
    <col min="11" max="16384" width="11.453125" style="1"/>
  </cols>
  <sheetData>
    <row r="1" spans="4:15" ht="16" thickBot="1" x14ac:dyDescent="0.4"/>
    <row r="2" spans="4:15" ht="15" customHeight="1" x14ac:dyDescent="0.35">
      <c r="D2" s="364"/>
      <c r="E2" s="367" t="s">
        <v>340</v>
      </c>
      <c r="F2" s="92"/>
      <c r="G2" s="92"/>
      <c r="H2" s="370" t="s">
        <v>199</v>
      </c>
      <c r="I2" s="93"/>
    </row>
    <row r="3" spans="4:15" ht="15" customHeight="1" x14ac:dyDescent="0.35">
      <c r="D3" s="365"/>
      <c r="E3" s="368"/>
      <c r="F3" s="94"/>
      <c r="G3" s="94"/>
      <c r="H3" s="371"/>
      <c r="I3" s="95"/>
    </row>
    <row r="4" spans="4:15" ht="15" customHeight="1" x14ac:dyDescent="0.35">
      <c r="D4" s="365"/>
      <c r="E4" s="368"/>
      <c r="F4" s="94"/>
      <c r="G4" s="94"/>
      <c r="H4" s="371"/>
      <c r="I4" s="95"/>
    </row>
    <row r="5" spans="4:15" ht="15" customHeight="1" x14ac:dyDescent="0.35">
      <c r="D5" s="365"/>
      <c r="E5" s="368"/>
      <c r="F5" s="94"/>
      <c r="G5" s="94"/>
      <c r="H5" s="371"/>
      <c r="I5" s="95"/>
    </row>
    <row r="6" spans="4:15" ht="15" customHeight="1" x14ac:dyDescent="0.35">
      <c r="D6" s="365"/>
      <c r="E6" s="368"/>
      <c r="F6" s="94"/>
      <c r="G6" s="94"/>
      <c r="H6" s="371"/>
      <c r="I6" s="95"/>
    </row>
    <row r="7" spans="4:15" ht="15" customHeight="1" thickBot="1" x14ac:dyDescent="0.4">
      <c r="D7" s="366"/>
      <c r="E7" s="369"/>
      <c r="F7" s="96"/>
      <c r="G7" s="96"/>
      <c r="H7" s="372"/>
      <c r="I7" s="97"/>
    </row>
    <row r="8" spans="4:15" ht="10" customHeight="1" thickBot="1" x14ac:dyDescent="0.4"/>
    <row r="9" spans="4:15" ht="16" thickBot="1" x14ac:dyDescent="0.4">
      <c r="D9" s="7" t="s">
        <v>15</v>
      </c>
      <c r="E9" s="8" t="s">
        <v>17</v>
      </c>
      <c r="F9" s="8" t="s">
        <v>6</v>
      </c>
      <c r="G9" s="9" t="s">
        <v>2</v>
      </c>
      <c r="H9" s="10" t="s">
        <v>3</v>
      </c>
      <c r="I9" s="11" t="s">
        <v>16</v>
      </c>
    </row>
    <row r="10" spans="4:15" ht="15" customHeight="1" thickBot="1" x14ac:dyDescent="0.4">
      <c r="D10" s="12">
        <v>1</v>
      </c>
      <c r="E10" s="357" t="s">
        <v>1</v>
      </c>
      <c r="F10" s="357"/>
      <c r="G10" s="357"/>
      <c r="H10" s="357"/>
      <c r="I10" s="13">
        <f>SUM(I11:I21)</f>
        <v>157668523.32338881</v>
      </c>
    </row>
    <row r="11" spans="4:15" s="14" customFormat="1" x14ac:dyDescent="0.35">
      <c r="D11" s="15" t="s">
        <v>62</v>
      </c>
      <c r="E11" s="16" t="s">
        <v>32</v>
      </c>
      <c r="F11" s="17" t="s">
        <v>7</v>
      </c>
      <c r="G11" s="66">
        <v>354.37</v>
      </c>
      <c r="H11" s="18">
        <v>73813.247999999992</v>
      </c>
      <c r="I11" s="19">
        <f t="shared" ref="I11:I207" si="0">+H11*G11</f>
        <v>26157200.693759996</v>
      </c>
      <c r="J11" s="2"/>
      <c r="L11" s="132">
        <f>+H11-'Presupuesto  '!H11</f>
        <v>0</v>
      </c>
    </row>
    <row r="12" spans="4:15" s="14" customFormat="1" x14ac:dyDescent="0.35">
      <c r="D12" s="21" t="s">
        <v>63</v>
      </c>
      <c r="E12" s="22" t="s">
        <v>34</v>
      </c>
      <c r="F12" s="20" t="s">
        <v>18</v>
      </c>
      <c r="G12" s="66">
        <v>1</v>
      </c>
      <c r="H12" s="18">
        <v>9419480.5866666529</v>
      </c>
      <c r="I12" s="23">
        <f t="shared" si="0"/>
        <v>9419480.5866666529</v>
      </c>
      <c r="J12" s="2"/>
      <c r="L12" s="132">
        <f>+H12-'Presupuesto  '!H12</f>
        <v>0</v>
      </c>
    </row>
    <row r="13" spans="4:15" s="14" customFormat="1" x14ac:dyDescent="0.35">
      <c r="D13" s="21" t="s">
        <v>64</v>
      </c>
      <c r="E13" s="22" t="s">
        <v>35</v>
      </c>
      <c r="F13" s="20" t="s">
        <v>18</v>
      </c>
      <c r="G13" s="66">
        <v>1</v>
      </c>
      <c r="H13" s="18">
        <v>2320698.92</v>
      </c>
      <c r="I13" s="23">
        <f t="shared" si="0"/>
        <v>2320698.92</v>
      </c>
      <c r="J13" s="2"/>
      <c r="L13" s="132">
        <f>+H13-'Presupuesto  '!H13</f>
        <v>0</v>
      </c>
      <c r="O13" s="14">
        <f>90+95+90+95</f>
        <v>370</v>
      </c>
    </row>
    <row r="14" spans="4:15" s="14" customFormat="1" x14ac:dyDescent="0.35">
      <c r="D14" s="21" t="s">
        <v>65</v>
      </c>
      <c r="E14" s="22" t="s">
        <v>36</v>
      </c>
      <c r="F14" s="20" t="s">
        <v>18</v>
      </c>
      <c r="G14" s="66">
        <v>1</v>
      </c>
      <c r="H14" s="18">
        <v>9122386.9090909138</v>
      </c>
      <c r="I14" s="23">
        <f t="shared" si="0"/>
        <v>9122386.9090909138</v>
      </c>
      <c r="J14" s="2"/>
      <c r="L14" s="132">
        <f>+H14-'Presupuesto  '!H14</f>
        <v>0</v>
      </c>
    </row>
    <row r="15" spans="4:15" s="14" customFormat="1" x14ac:dyDescent="0.35">
      <c r="D15" s="21" t="s">
        <v>66</v>
      </c>
      <c r="E15" s="24" t="s">
        <v>37</v>
      </c>
      <c r="F15" s="20" t="s">
        <v>8</v>
      </c>
      <c r="G15" s="66">
        <v>7767.02</v>
      </c>
      <c r="H15" s="18">
        <v>3816.12</v>
      </c>
      <c r="I15" s="23">
        <f t="shared" si="0"/>
        <v>29639880.362399999</v>
      </c>
      <c r="J15" s="2"/>
      <c r="L15" s="132">
        <f>+H15-'Presupuesto  '!H15</f>
        <v>0</v>
      </c>
    </row>
    <row r="16" spans="4:15" s="14" customFormat="1" x14ac:dyDescent="0.35">
      <c r="D16" s="21" t="s">
        <v>67</v>
      </c>
      <c r="E16" s="24" t="s">
        <v>200</v>
      </c>
      <c r="F16" s="25" t="s">
        <v>4</v>
      </c>
      <c r="G16" s="66">
        <f>+((G11-2)*1.6*0.12)*1.1*1.06</f>
        <v>78.885776640000017</v>
      </c>
      <c r="H16" s="18">
        <v>432637.1165052327</v>
      </c>
      <c r="I16" s="23">
        <f t="shared" si="0"/>
        <v>34128914.938805453</v>
      </c>
      <c r="J16" s="2"/>
      <c r="L16" s="132">
        <f>+H16-'Presupuesto  '!H16</f>
        <v>0</v>
      </c>
    </row>
    <row r="17" spans="4:46" s="14" customFormat="1" x14ac:dyDescent="0.35">
      <c r="D17" s="21" t="s">
        <v>68</v>
      </c>
      <c r="E17" s="24" t="s">
        <v>269</v>
      </c>
      <c r="F17" s="25" t="s">
        <v>4</v>
      </c>
      <c r="G17" s="66">
        <f>+((G11-2)*0.3*0.12)*1.1*1.06</f>
        <v>14.79108312</v>
      </c>
      <c r="H17" s="18">
        <v>432637.1165052327</v>
      </c>
      <c r="I17" s="26">
        <f t="shared" si="0"/>
        <v>6399171.5510260202</v>
      </c>
      <c r="J17" s="2"/>
      <c r="L17" s="132">
        <f>+H17-'Presupuesto  '!H17</f>
        <v>0</v>
      </c>
    </row>
    <row r="18" spans="4:46" s="14" customFormat="1" x14ac:dyDescent="0.35">
      <c r="D18" s="21" t="s">
        <v>69</v>
      </c>
      <c r="E18" s="24" t="s">
        <v>202</v>
      </c>
      <c r="F18" s="25" t="s">
        <v>8</v>
      </c>
      <c r="G18" s="66">
        <f>+(G11-2)*1.2</f>
        <v>422.84399999999999</v>
      </c>
      <c r="H18" s="18">
        <v>41022</v>
      </c>
      <c r="I18" s="26">
        <f t="shared" si="0"/>
        <v>17345906.568</v>
      </c>
      <c r="J18" s="2"/>
      <c r="L18" s="132">
        <f>+H18-'Presupuesto  '!H18</f>
        <v>0</v>
      </c>
    </row>
    <row r="19" spans="4:46" s="14" customFormat="1" x14ac:dyDescent="0.35">
      <c r="D19" s="21" t="s">
        <v>70</v>
      </c>
      <c r="E19" s="27" t="s">
        <v>38</v>
      </c>
      <c r="F19" s="20" t="s">
        <v>4</v>
      </c>
      <c r="G19" s="66">
        <f>+(G18*0.3)+G17+G16</f>
        <v>220.53005976</v>
      </c>
      <c r="H19" s="18">
        <v>81740.959999999992</v>
      </c>
      <c r="I19" s="23">
        <f t="shared" si="0"/>
        <v>18026338.793639768</v>
      </c>
      <c r="J19" s="2"/>
      <c r="L19" s="132">
        <f>+H19-'Presupuesto  '!H19</f>
        <v>0</v>
      </c>
    </row>
    <row r="20" spans="4:46" s="14" customFormat="1" x14ac:dyDescent="0.35">
      <c r="D20" s="21" t="s">
        <v>71</v>
      </c>
      <c r="E20" s="27" t="s">
        <v>268</v>
      </c>
      <c r="F20" s="20" t="s">
        <v>10</v>
      </c>
      <c r="G20" s="66">
        <v>2</v>
      </c>
      <c r="H20" s="18">
        <v>210600</v>
      </c>
      <c r="I20" s="23">
        <f t="shared" si="0"/>
        <v>421200</v>
      </c>
      <c r="J20" s="2"/>
      <c r="L20" s="132">
        <f>+H20-'Presupuesto  '!H20</f>
        <v>0</v>
      </c>
    </row>
    <row r="21" spans="4:46" s="14" customFormat="1" ht="16" thickBot="1" x14ac:dyDescent="0.4">
      <c r="D21" s="21" t="s">
        <v>203</v>
      </c>
      <c r="E21" s="28" t="s">
        <v>201</v>
      </c>
      <c r="F21" s="25" t="s">
        <v>10</v>
      </c>
      <c r="G21" s="66">
        <v>8</v>
      </c>
      <c r="H21" s="18">
        <v>585918</v>
      </c>
      <c r="I21" s="23">
        <f t="shared" si="0"/>
        <v>4687344</v>
      </c>
      <c r="J21" s="2"/>
      <c r="L21" s="132">
        <f>+H21-'Presupuesto  '!H21</f>
        <v>0</v>
      </c>
    </row>
    <row r="22" spans="4:46" s="14" customFormat="1" ht="16" thickBot="1" x14ac:dyDescent="0.4">
      <c r="D22" s="77">
        <v>2</v>
      </c>
      <c r="E22" s="373" t="s">
        <v>5</v>
      </c>
      <c r="F22" s="373"/>
      <c r="G22" s="373"/>
      <c r="H22" s="373"/>
      <c r="I22" s="78">
        <f>SUM(I23:I36)</f>
        <v>1508394743.0984883</v>
      </c>
      <c r="L22" s="132"/>
    </row>
    <row r="23" spans="4:46" s="6" customFormat="1" x14ac:dyDescent="0.35">
      <c r="D23" s="81" t="s">
        <v>72</v>
      </c>
      <c r="E23" s="116" t="s">
        <v>287</v>
      </c>
      <c r="F23" s="82" t="s">
        <v>4</v>
      </c>
      <c r="G23" s="90">
        <f>+((1.2*1.2*1.5*12)*2*1.3)+(((10.97*0.5*0.5*3)+(6.63*0.5*0.5*4))*2*1.3)</f>
        <v>106.02150000000002</v>
      </c>
      <c r="H23" s="76">
        <v>65649.3</v>
      </c>
      <c r="I23" s="83">
        <f t="shared" si="0"/>
        <v>6960237.2599500017</v>
      </c>
      <c r="J23" s="14"/>
      <c r="K23" s="14"/>
      <c r="L23" s="132">
        <f>+H23-'Presupuesto  '!H23</f>
        <v>0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</row>
    <row r="24" spans="4:46" s="6" customFormat="1" x14ac:dyDescent="0.35">
      <c r="D24" s="36" t="s">
        <v>73</v>
      </c>
      <c r="E24" s="111" t="s">
        <v>288</v>
      </c>
      <c r="F24" s="108" t="s">
        <v>4</v>
      </c>
      <c r="G24" s="66">
        <f>1541.08*0.9</f>
        <v>1386.972</v>
      </c>
      <c r="H24" s="75">
        <v>65649.3</v>
      </c>
      <c r="I24" s="84">
        <f t="shared" si="0"/>
        <v>91053740.91960001</v>
      </c>
      <c r="J24" s="14"/>
      <c r="K24" s="14"/>
      <c r="L24" s="132">
        <f>+H24-'Presupuesto  '!H24</f>
        <v>0</v>
      </c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</row>
    <row r="25" spans="4:46" s="6" customFormat="1" x14ac:dyDescent="0.35">
      <c r="D25" s="36" t="s">
        <v>190</v>
      </c>
      <c r="E25" s="79" t="s">
        <v>289</v>
      </c>
      <c r="F25" s="108" t="s">
        <v>7</v>
      </c>
      <c r="G25" s="66">
        <f>3032.8*0.9</f>
        <v>2729.5200000000004</v>
      </c>
      <c r="H25" s="80">
        <v>351344.89566598635</v>
      </c>
      <c r="I25" s="84">
        <f t="shared" si="0"/>
        <v>959002919.61822319</v>
      </c>
      <c r="J25" s="14"/>
      <c r="K25" s="14"/>
      <c r="L25" s="132">
        <f>+H25-'Presupuesto  '!H25</f>
        <v>0</v>
      </c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</row>
    <row r="26" spans="4:46" s="6" customFormat="1" x14ac:dyDescent="0.35">
      <c r="D26" s="36" t="s">
        <v>204</v>
      </c>
      <c r="E26" s="111" t="s">
        <v>290</v>
      </c>
      <c r="F26" s="108" t="s">
        <v>4</v>
      </c>
      <c r="G26" s="66">
        <f>+((3*4*4)+(0.6*0.6*0.6))*1.3*2</f>
        <v>125.36160000000001</v>
      </c>
      <c r="H26" s="109">
        <v>65649.3</v>
      </c>
      <c r="I26" s="84">
        <f t="shared" si="0"/>
        <v>8229901.2868800014</v>
      </c>
      <c r="J26" s="14"/>
      <c r="K26" s="14"/>
      <c r="L26" s="132">
        <f>+H26-'Presupuesto  '!H26</f>
        <v>0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</row>
    <row r="27" spans="4:46" s="6" customFormat="1" x14ac:dyDescent="0.35">
      <c r="D27" s="36" t="s">
        <v>204</v>
      </c>
      <c r="E27" s="111" t="s">
        <v>291</v>
      </c>
      <c r="F27" s="108" t="s">
        <v>4</v>
      </c>
      <c r="G27" s="66">
        <f>+((2.2*2.2*1*9)*1.3)+(((5.64*0.5*0.5*3)+(6.76*0.5*0.5*3))*1.3)</f>
        <v>68.718000000000018</v>
      </c>
      <c r="H27" s="109">
        <v>65649.3</v>
      </c>
      <c r="I27" s="84">
        <f t="shared" si="0"/>
        <v>4511288.5974000013</v>
      </c>
      <c r="J27" s="14"/>
      <c r="K27" s="14"/>
      <c r="L27" s="132">
        <f>+H27-'Presupuesto  '!H27</f>
        <v>0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</row>
    <row r="28" spans="4:46" s="6" customFormat="1" x14ac:dyDescent="0.35">
      <c r="D28" s="36" t="s">
        <v>194</v>
      </c>
      <c r="E28" s="111" t="s">
        <v>292</v>
      </c>
      <c r="F28" s="108" t="s">
        <v>4</v>
      </c>
      <c r="G28" s="66">
        <f>+((1.2*1.2*0.3*12)*2*1.3)+(((10.97*0.3*0.5*3)+(6.63*0.3*0.5*4))*2*1.3)</f>
        <v>36.656100000000002</v>
      </c>
      <c r="H28" s="109">
        <v>120420.78018269637</v>
      </c>
      <c r="I28" s="84">
        <f t="shared" si="0"/>
        <v>4414156.1604549363</v>
      </c>
      <c r="J28" s="14"/>
      <c r="K28" s="14"/>
      <c r="L28" s="132">
        <f>+H28-'Presupuesto  '!H28</f>
        <v>0</v>
      </c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</row>
    <row r="29" spans="4:46" s="6" customFormat="1" x14ac:dyDescent="0.35">
      <c r="D29" s="36" t="s">
        <v>226</v>
      </c>
      <c r="E29" s="111" t="s">
        <v>319</v>
      </c>
      <c r="F29" s="108" t="s">
        <v>4</v>
      </c>
      <c r="G29" s="66">
        <f>(354.45-G28-G30-G31)*0.7</f>
        <v>198.54093</v>
      </c>
      <c r="H29" s="109">
        <v>120420.78018269637</v>
      </c>
      <c r="I29" s="84">
        <f t="shared" si="0"/>
        <v>23908453.688798107</v>
      </c>
      <c r="J29" s="14"/>
      <c r="K29" s="14"/>
      <c r="L29" s="132">
        <f>+H29-'Presupuesto  '!H29</f>
        <v>0</v>
      </c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</row>
    <row r="30" spans="4:46" s="6" customFormat="1" x14ac:dyDescent="0.35">
      <c r="D30" s="36" t="s">
        <v>226</v>
      </c>
      <c r="E30" s="111" t="s">
        <v>293</v>
      </c>
      <c r="F30" s="108" t="s">
        <v>4</v>
      </c>
      <c r="G30" s="66">
        <f>+((3*0.3*4)+(0.6*0.6*0.6))*1.3*2</f>
        <v>9.9215999999999998</v>
      </c>
      <c r="H30" s="109">
        <v>120420.78018269637</v>
      </c>
      <c r="I30" s="84">
        <f t="shared" si="0"/>
        <v>1194766.8126606403</v>
      </c>
      <c r="J30" s="14"/>
      <c r="K30" s="14"/>
      <c r="L30" s="132">
        <f>+H30-'Presupuesto  '!H30</f>
        <v>0</v>
      </c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</row>
    <row r="31" spans="4:46" s="6" customFormat="1" x14ac:dyDescent="0.35">
      <c r="D31" s="36" t="s">
        <v>276</v>
      </c>
      <c r="E31" s="111" t="s">
        <v>294</v>
      </c>
      <c r="F31" s="108" t="s">
        <v>4</v>
      </c>
      <c r="G31" s="66">
        <f>+((2.2*2.2*0.3*9)*1.3)+(((5.64*0.3*0.5*3)+(6.76*0.3*0.5*3))*1.3)</f>
        <v>24.242400000000004</v>
      </c>
      <c r="H31" s="109">
        <v>120420.78018269637</v>
      </c>
      <c r="I31" s="84">
        <f t="shared" si="0"/>
        <v>2919288.7215009988</v>
      </c>
      <c r="J31" s="14"/>
      <c r="K31" s="14"/>
      <c r="L31" s="132">
        <f>+H31-'Presupuesto  '!H31</f>
        <v>0</v>
      </c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</row>
    <row r="32" spans="4:46" s="6" customFormat="1" x14ac:dyDescent="0.35">
      <c r="D32" s="36" t="s">
        <v>277</v>
      </c>
      <c r="E32" s="111" t="s">
        <v>341</v>
      </c>
      <c r="F32" s="108" t="s">
        <v>4</v>
      </c>
      <c r="G32" s="66">
        <f>+(2*1.5*1.4*40)+(0.4*0.3*(51+1.3+1.3)*2)-(0.4*0.3*40)</f>
        <v>176.06399999999996</v>
      </c>
      <c r="H32" s="109">
        <v>65649.3</v>
      </c>
      <c r="I32" s="84">
        <f t="shared" si="0"/>
        <v>11558478.355199998</v>
      </c>
      <c r="J32" s="14"/>
      <c r="K32" s="14"/>
      <c r="L32" s="132">
        <f>+H32-'Presupuesto  '!H32</f>
        <v>-12830.699999999997</v>
      </c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</row>
    <row r="33" spans="4:46" s="6" customFormat="1" x14ac:dyDescent="0.35">
      <c r="D33" s="36" t="s">
        <v>278</v>
      </c>
      <c r="E33" s="111" t="s">
        <v>342</v>
      </c>
      <c r="F33" s="108" t="s">
        <v>4</v>
      </c>
      <c r="G33" s="66">
        <f>+(2*1.5*0.4*40)+(0.4*0.3*(51+1.3+1.3)*2)-(0.4*0.3*40)</f>
        <v>56.064000000000007</v>
      </c>
      <c r="H33" s="109">
        <v>120420.78018269637</v>
      </c>
      <c r="I33" s="84">
        <f t="shared" si="0"/>
        <v>6751270.6201626901</v>
      </c>
      <c r="J33" s="14"/>
      <c r="K33" s="14"/>
      <c r="L33" s="132">
        <f>+H33-'Presupuesto  '!H33</f>
        <v>0</v>
      </c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</row>
    <row r="34" spans="4:46" s="100" customFormat="1" x14ac:dyDescent="0.35">
      <c r="D34" s="36" t="s">
        <v>279</v>
      </c>
      <c r="E34" s="107" t="s">
        <v>196</v>
      </c>
      <c r="F34" s="108" t="s">
        <v>8</v>
      </c>
      <c r="G34" s="66">
        <v>4383.45</v>
      </c>
      <c r="H34" s="109">
        <v>78480</v>
      </c>
      <c r="I34" s="74">
        <f t="shared" si="0"/>
        <v>344013156</v>
      </c>
      <c r="J34" s="14"/>
      <c r="K34" s="14"/>
      <c r="L34" s="132">
        <f>+H34-'Presupuesto  '!H34</f>
        <v>42353.765945191088</v>
      </c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</row>
    <row r="35" spans="4:46" s="100" customFormat="1" x14ac:dyDescent="0.35">
      <c r="D35" s="36" t="s">
        <v>343</v>
      </c>
      <c r="E35" s="111" t="s">
        <v>227</v>
      </c>
      <c r="F35" s="108" t="s">
        <v>4</v>
      </c>
      <c r="G35" s="66">
        <f>+(G169+G170+G171+G172+G173+G174)*0.15*1.1</f>
        <v>300.39273000000003</v>
      </c>
      <c r="H35" s="109">
        <v>120420.78018269637</v>
      </c>
      <c r="I35" s="84">
        <f t="shared" si="0"/>
        <v>36173526.907810062</v>
      </c>
      <c r="J35" s="14"/>
      <c r="K35" s="14"/>
      <c r="L35" s="132">
        <f>+H35-'Presupuesto  '!H35</f>
        <v>120420.78018269637</v>
      </c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</row>
    <row r="36" spans="4:46" s="6" customFormat="1" ht="16" thickBot="1" x14ac:dyDescent="0.4">
      <c r="D36" s="36" t="s">
        <v>344</v>
      </c>
      <c r="E36" s="86" t="s">
        <v>195</v>
      </c>
      <c r="F36" s="87" t="s">
        <v>8</v>
      </c>
      <c r="G36" s="117">
        <v>213.24</v>
      </c>
      <c r="H36" s="88">
        <v>36126.234054808912</v>
      </c>
      <c r="I36" s="89">
        <f t="shared" si="0"/>
        <v>7703558.1498474525</v>
      </c>
      <c r="J36" s="14"/>
      <c r="K36" s="14"/>
      <c r="L36" s="132">
        <f>+H36-'Presupuesto  '!H36</f>
        <v>-44873.102906294531</v>
      </c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</row>
    <row r="37" spans="4:46" ht="16" thickBot="1" x14ac:dyDescent="0.4">
      <c r="D37" s="72">
        <v>3</v>
      </c>
      <c r="E37" s="374" t="s">
        <v>47</v>
      </c>
      <c r="F37" s="374"/>
      <c r="G37" s="374"/>
      <c r="H37" s="374"/>
      <c r="I37" s="73">
        <f>SUM(I38:I60)</f>
        <v>3663522943.9978127</v>
      </c>
      <c r="J37" s="14"/>
      <c r="K37" s="14"/>
      <c r="L37" s="132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</row>
    <row r="38" spans="4:46" s="6" customFormat="1" x14ac:dyDescent="0.35">
      <c r="D38" s="36" t="s">
        <v>74</v>
      </c>
      <c r="E38" s="111" t="s">
        <v>298</v>
      </c>
      <c r="F38" s="37" t="s">
        <v>8</v>
      </c>
      <c r="G38" s="66">
        <f>+(1.2*1.2*12)*2*1.06</f>
        <v>36.633600000000001</v>
      </c>
      <c r="H38" s="18">
        <v>80999.336961103443</v>
      </c>
      <c r="I38" s="31">
        <f t="shared" ref="I38:I63" si="1">+H38*G38</f>
        <v>2967297.3104982791</v>
      </c>
      <c r="J38" s="14"/>
      <c r="K38" s="14"/>
      <c r="L38" s="132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</row>
    <row r="39" spans="4:46" s="6" customFormat="1" x14ac:dyDescent="0.35">
      <c r="D39" s="36" t="s">
        <v>75</v>
      </c>
      <c r="E39" s="111" t="s">
        <v>299</v>
      </c>
      <c r="F39" s="37" t="s">
        <v>4</v>
      </c>
      <c r="G39" s="66">
        <f>+(1.2*1.2*0.3*12)*2*1.06</f>
        <v>10.990080000000001</v>
      </c>
      <c r="H39" s="18">
        <v>1426848.3296093021</v>
      </c>
      <c r="I39" s="31">
        <f t="shared" si="1"/>
        <v>15681177.290272599</v>
      </c>
      <c r="J39" s="14"/>
      <c r="K39" s="14"/>
      <c r="L39" s="132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</row>
    <row r="40" spans="4:46" s="6" customFormat="1" x14ac:dyDescent="0.35">
      <c r="D40" s="36" t="s">
        <v>76</v>
      </c>
      <c r="E40" s="111" t="s">
        <v>280</v>
      </c>
      <c r="F40" s="37" t="s">
        <v>4</v>
      </c>
      <c r="G40" s="66">
        <f>+((10.97*0.3*0.3*3)+(6.63*0.3*0.3*4))*2*1.06</f>
        <v>11.339243999999999</v>
      </c>
      <c r="H40" s="18">
        <v>1625088.3281885828</v>
      </c>
      <c r="I40" s="31">
        <f t="shared" si="1"/>
        <v>18427273.074882418</v>
      </c>
      <c r="J40" s="14"/>
      <c r="K40" s="14"/>
      <c r="L40" s="132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</row>
    <row r="41" spans="4:46" s="6" customFormat="1" x14ac:dyDescent="0.35">
      <c r="D41" s="36" t="s">
        <v>77</v>
      </c>
      <c r="E41" s="111" t="s">
        <v>281</v>
      </c>
      <c r="F41" s="37" t="s">
        <v>33</v>
      </c>
      <c r="G41" s="66">
        <f>+(G39+G40)*130</f>
        <v>2902.81212</v>
      </c>
      <c r="H41" s="18">
        <v>13265.088</v>
      </c>
      <c r="I41" s="31">
        <f t="shared" si="1"/>
        <v>38506058.219266556</v>
      </c>
      <c r="J41" s="14"/>
      <c r="K41" s="14"/>
      <c r="L41" s="132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</row>
    <row r="42" spans="4:46" s="6" customFormat="1" x14ac:dyDescent="0.35">
      <c r="D42" s="36" t="s">
        <v>78</v>
      </c>
      <c r="E42" s="111" t="s">
        <v>126</v>
      </c>
      <c r="F42" s="108" t="s">
        <v>8</v>
      </c>
      <c r="G42" s="66">
        <f>439.69*0.9</f>
        <v>395.721</v>
      </c>
      <c r="H42" s="18">
        <v>80999.336961103443</v>
      </c>
      <c r="I42" s="31">
        <f t="shared" si="1"/>
        <v>32053138.621584818</v>
      </c>
      <c r="J42" s="14"/>
      <c r="K42" s="14"/>
      <c r="L42" s="132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</row>
    <row r="43" spans="4:46" s="6" customFormat="1" x14ac:dyDescent="0.35">
      <c r="D43" s="36" t="s">
        <v>79</v>
      </c>
      <c r="E43" s="111" t="s">
        <v>192</v>
      </c>
      <c r="F43" s="108" t="s">
        <v>4</v>
      </c>
      <c r="G43" s="66">
        <f>403.98*0.9</f>
        <v>363.58200000000005</v>
      </c>
      <c r="H43" s="18">
        <v>1209193.4996689002</v>
      </c>
      <c r="I43" s="31">
        <f t="shared" si="1"/>
        <v>439640990.99661809</v>
      </c>
      <c r="J43" s="14"/>
      <c r="K43" s="14"/>
      <c r="L43" s="132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</row>
    <row r="44" spans="4:46" s="6" customFormat="1" x14ac:dyDescent="0.35">
      <c r="D44" s="36" t="s">
        <v>80</v>
      </c>
      <c r="E44" s="111" t="s">
        <v>127</v>
      </c>
      <c r="F44" s="108" t="s">
        <v>4</v>
      </c>
      <c r="G44" s="66">
        <f>284.08*0.9</f>
        <v>255.672</v>
      </c>
      <c r="H44" s="18">
        <v>1426848.3296093021</v>
      </c>
      <c r="I44" s="31">
        <f t="shared" si="1"/>
        <v>364805166.12786949</v>
      </c>
      <c r="J44" s="14"/>
      <c r="K44" s="14"/>
      <c r="L44" s="132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4:46" s="6" customFormat="1" x14ac:dyDescent="0.35">
      <c r="D45" s="36" t="s">
        <v>81</v>
      </c>
      <c r="E45" s="111" t="s">
        <v>128</v>
      </c>
      <c r="F45" s="108" t="s">
        <v>4</v>
      </c>
      <c r="G45" s="66">
        <f>290.72*0.9</f>
        <v>261.64800000000002</v>
      </c>
      <c r="H45" s="18">
        <v>1625088.3281885828</v>
      </c>
      <c r="I45" s="31">
        <f t="shared" si="1"/>
        <v>425201110.89388633</v>
      </c>
      <c r="J45" s="14"/>
      <c r="K45" s="14"/>
      <c r="L45" s="132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</row>
    <row r="46" spans="4:46" s="6" customFormat="1" x14ac:dyDescent="0.35">
      <c r="D46" s="36" t="s">
        <v>191</v>
      </c>
      <c r="E46" s="111" t="s">
        <v>129</v>
      </c>
      <c r="F46" s="108" t="s">
        <v>33</v>
      </c>
      <c r="G46" s="66">
        <f>+(G43*135)+(G44*110)+(G45*130)</f>
        <v>111221.73000000001</v>
      </c>
      <c r="H46" s="18">
        <v>13265.088</v>
      </c>
      <c r="I46" s="31">
        <f t="shared" si="1"/>
        <v>1475366035.9622402</v>
      </c>
      <c r="J46" s="14"/>
      <c r="K46" s="14"/>
      <c r="L46" s="132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</row>
    <row r="47" spans="4:46" s="6" customFormat="1" x14ac:dyDescent="0.35">
      <c r="D47" s="36" t="s">
        <v>205</v>
      </c>
      <c r="E47" s="111" t="s">
        <v>282</v>
      </c>
      <c r="F47" s="108" t="s">
        <v>8</v>
      </c>
      <c r="G47" s="66">
        <f>3*3*2*1.06</f>
        <v>19.080000000000002</v>
      </c>
      <c r="H47" s="18">
        <v>80999.336961103443</v>
      </c>
      <c r="I47" s="31">
        <f t="shared" si="1"/>
        <v>1545467.3492178537</v>
      </c>
      <c r="J47" s="14"/>
      <c r="K47" s="14"/>
      <c r="L47" s="132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</row>
    <row r="48" spans="4:46" s="6" customFormat="1" x14ac:dyDescent="0.35">
      <c r="D48" s="36" t="s">
        <v>206</v>
      </c>
      <c r="E48" s="111" t="s">
        <v>318</v>
      </c>
      <c r="F48" s="37" t="s">
        <v>4</v>
      </c>
      <c r="G48" s="66">
        <f>+((2*3*3)+(0.6*0.6*0.6))*1.06*2</f>
        <v>38.617920000000005</v>
      </c>
      <c r="H48" s="18">
        <v>1625088.3281885828</v>
      </c>
      <c r="I48" s="31">
        <f t="shared" si="1"/>
        <v>62757531.050920442</v>
      </c>
      <c r="J48" s="14"/>
      <c r="K48" s="14"/>
      <c r="L48" s="132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</row>
    <row r="49" spans="4:46" s="6" customFormat="1" x14ac:dyDescent="0.35">
      <c r="D49" s="36" t="s">
        <v>207</v>
      </c>
      <c r="E49" s="111" t="s">
        <v>283</v>
      </c>
      <c r="F49" s="37" t="s">
        <v>33</v>
      </c>
      <c r="G49" s="66">
        <f>+(G48)*130</f>
        <v>5020.3296000000009</v>
      </c>
      <c r="H49" s="18">
        <v>13265.088</v>
      </c>
      <c r="I49" s="31">
        <f t="shared" si="1"/>
        <v>66595113.933004811</v>
      </c>
      <c r="J49" s="14"/>
      <c r="K49" s="14"/>
      <c r="L49" s="132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</row>
    <row r="50" spans="4:46" s="6" customFormat="1" x14ac:dyDescent="0.35">
      <c r="D50" s="36" t="s">
        <v>208</v>
      </c>
      <c r="E50" s="111" t="s">
        <v>284</v>
      </c>
      <c r="F50" s="37" t="s">
        <v>8</v>
      </c>
      <c r="G50" s="66">
        <f>+(1.2*1.2*9)*1.06</f>
        <v>13.7376</v>
      </c>
      <c r="H50" s="18">
        <v>80999.336961103443</v>
      </c>
      <c r="I50" s="31">
        <f t="shared" si="1"/>
        <v>1112736.4914368547</v>
      </c>
      <c r="J50" s="14"/>
      <c r="K50" s="14"/>
      <c r="L50" s="132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</row>
    <row r="51" spans="4:46" s="6" customFormat="1" x14ac:dyDescent="0.35">
      <c r="D51" s="36" t="s">
        <v>209</v>
      </c>
      <c r="E51" s="111" t="s">
        <v>285</v>
      </c>
      <c r="F51" s="37" t="s">
        <v>4</v>
      </c>
      <c r="G51" s="66">
        <f>+(1.2*1.2*0.3*9)*1.06</f>
        <v>4.1212800000000005</v>
      </c>
      <c r="H51" s="18">
        <v>1625088.3281885828</v>
      </c>
      <c r="I51" s="31">
        <f t="shared" si="1"/>
        <v>6697444.0251970431</v>
      </c>
      <c r="J51" s="14"/>
      <c r="K51" s="14"/>
      <c r="L51" s="132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</row>
    <row r="52" spans="4:46" s="6" customFormat="1" x14ac:dyDescent="0.35">
      <c r="D52" s="36" t="s">
        <v>210</v>
      </c>
      <c r="E52" s="111" t="s">
        <v>310</v>
      </c>
      <c r="F52" s="37" t="s">
        <v>4</v>
      </c>
      <c r="G52" s="66">
        <f>+((5.64*0.3*0.3*3)+(6.76*0.3*0.3*3))*1.06</f>
        <v>3.5488799999999996</v>
      </c>
      <c r="H52" s="18">
        <v>1625088.3281885828</v>
      </c>
      <c r="I52" s="31">
        <f t="shared" si="1"/>
        <v>5767243.4661418973</v>
      </c>
      <c r="J52" s="14"/>
      <c r="K52" s="14"/>
      <c r="L52" s="132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</row>
    <row r="53" spans="4:46" s="6" customFormat="1" x14ac:dyDescent="0.35">
      <c r="D53" s="36" t="s">
        <v>211</v>
      </c>
      <c r="E53" s="111" t="s">
        <v>286</v>
      </c>
      <c r="F53" s="37" t="s">
        <v>33</v>
      </c>
      <c r="G53" s="66">
        <f>+(G51+G52)*130</f>
        <v>997.12080000000003</v>
      </c>
      <c r="H53" s="18">
        <v>13265.088</v>
      </c>
      <c r="I53" s="31">
        <f t="shared" si="1"/>
        <v>13226895.158630401</v>
      </c>
      <c r="J53" s="14"/>
      <c r="K53" s="14"/>
      <c r="L53" s="132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</row>
    <row r="54" spans="4:46" s="6" customFormat="1" x14ac:dyDescent="0.35">
      <c r="D54" s="36" t="s">
        <v>212</v>
      </c>
      <c r="E54" s="38" t="s">
        <v>52</v>
      </c>
      <c r="F54" s="37" t="s">
        <v>8</v>
      </c>
      <c r="G54" s="66">
        <f>3*3*G191*1.06</f>
        <v>76.320000000000007</v>
      </c>
      <c r="H54" s="18">
        <v>80999.336961103443</v>
      </c>
      <c r="I54" s="31">
        <f t="shared" si="1"/>
        <v>6181869.396871415</v>
      </c>
      <c r="J54" s="14"/>
      <c r="K54" s="14"/>
      <c r="L54" s="132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</row>
    <row r="55" spans="4:46" s="6" customFormat="1" x14ac:dyDescent="0.35">
      <c r="D55" s="36" t="s">
        <v>213</v>
      </c>
      <c r="E55" s="28" t="s">
        <v>317</v>
      </c>
      <c r="F55" s="37" t="s">
        <v>4</v>
      </c>
      <c r="G55" s="66">
        <f>+((2*3*3)+(0.6*0.6*0.6))*1.06*G191</f>
        <v>154.47168000000002</v>
      </c>
      <c r="H55" s="18">
        <v>1625088.3281885828</v>
      </c>
      <c r="I55" s="31">
        <f t="shared" si="1"/>
        <v>251030124.20368177</v>
      </c>
      <c r="J55" s="14"/>
      <c r="K55" s="14"/>
      <c r="L55" s="132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</row>
    <row r="56" spans="4:46" s="6" customFormat="1" x14ac:dyDescent="0.35">
      <c r="D56" s="36" t="s">
        <v>295</v>
      </c>
      <c r="E56" s="28" t="s">
        <v>51</v>
      </c>
      <c r="F56" s="37" t="s">
        <v>33</v>
      </c>
      <c r="G56" s="66">
        <f>+(G55)*130</f>
        <v>20081.318400000004</v>
      </c>
      <c r="H56" s="18">
        <v>13265.088</v>
      </c>
      <c r="I56" s="31">
        <f t="shared" si="1"/>
        <v>266380455.73201925</v>
      </c>
      <c r="J56" s="14"/>
      <c r="K56" s="14"/>
      <c r="L56" s="132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</row>
    <row r="57" spans="4:46" s="6" customFormat="1" x14ac:dyDescent="0.35">
      <c r="D57" s="36" t="s">
        <v>296</v>
      </c>
      <c r="E57" s="111" t="s">
        <v>345</v>
      </c>
      <c r="F57" s="37" t="s">
        <v>8</v>
      </c>
      <c r="G57" s="98">
        <f>2*1.5*40</f>
        <v>120</v>
      </c>
      <c r="H57" s="18">
        <v>80999.336961103443</v>
      </c>
      <c r="I57" s="31">
        <f t="shared" si="1"/>
        <v>9719920.4353324138</v>
      </c>
      <c r="J57" s="14"/>
      <c r="K57" s="14"/>
      <c r="L57" s="132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</row>
    <row r="58" spans="4:46" s="6" customFormat="1" x14ac:dyDescent="0.35">
      <c r="D58" s="36" t="s">
        <v>346</v>
      </c>
      <c r="E58" s="111" t="s">
        <v>347</v>
      </c>
      <c r="F58" s="37" t="s">
        <v>4</v>
      </c>
      <c r="G58" s="98">
        <f>+((1.95*1.45*0.25*40)+(0.2*0.2*0.53*40))*1.06</f>
        <v>30.870379999999997</v>
      </c>
      <c r="H58" s="18">
        <v>1625088.3281885828</v>
      </c>
      <c r="I58" s="31">
        <f t="shared" si="1"/>
        <v>50167094.224746257</v>
      </c>
      <c r="J58" s="14"/>
      <c r="K58" s="14"/>
      <c r="L58" s="132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</row>
    <row r="59" spans="4:46" s="6" customFormat="1" x14ac:dyDescent="0.35">
      <c r="D59" s="36" t="s">
        <v>348</v>
      </c>
      <c r="E59" s="111" t="s">
        <v>349</v>
      </c>
      <c r="F59" s="34" t="s">
        <v>33</v>
      </c>
      <c r="G59" s="98">
        <f>+G58*80</f>
        <v>2469.6304</v>
      </c>
      <c r="H59" s="18">
        <v>13265.088</v>
      </c>
      <c r="I59" s="31">
        <f t="shared" si="1"/>
        <v>32759864.583475199</v>
      </c>
      <c r="J59" s="14"/>
      <c r="K59" s="14"/>
      <c r="L59" s="132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</row>
    <row r="60" spans="4:46" s="6" customFormat="1" ht="16" thickBot="1" x14ac:dyDescent="0.4">
      <c r="D60" s="36" t="s">
        <v>350</v>
      </c>
      <c r="E60" s="39" t="s">
        <v>198</v>
      </c>
      <c r="F60" s="34" t="s">
        <v>4</v>
      </c>
      <c r="G60" s="98">
        <f>+(G23-G39-G40+G24-G43-G44-G45+G26-G48+G27-G51-G52+G32-G33)+40</f>
        <v>897.55369599999983</v>
      </c>
      <c r="H60" s="18">
        <v>85714.01999999999</v>
      </c>
      <c r="I60" s="31">
        <f t="shared" si="1"/>
        <v>76932935.450017899</v>
      </c>
      <c r="J60" s="14"/>
      <c r="K60" s="14"/>
      <c r="L60" s="132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</row>
    <row r="61" spans="4:46" s="6" customFormat="1" ht="16" thickBot="1" x14ac:dyDescent="0.4">
      <c r="D61" s="12">
        <v>4</v>
      </c>
      <c r="E61" s="357" t="s">
        <v>39</v>
      </c>
      <c r="F61" s="357"/>
      <c r="G61" s="357"/>
      <c r="H61" s="357"/>
      <c r="I61" s="13">
        <f>SUM(I62:I71)</f>
        <v>366797932.23222876</v>
      </c>
      <c r="J61" s="14"/>
      <c r="K61" s="14"/>
      <c r="L61" s="132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</row>
    <row r="62" spans="4:46" s="6" customFormat="1" x14ac:dyDescent="0.35">
      <c r="D62" s="29" t="s">
        <v>60</v>
      </c>
      <c r="E62" s="111" t="s">
        <v>297</v>
      </c>
      <c r="F62" s="37" t="s">
        <v>4</v>
      </c>
      <c r="G62" s="69">
        <f>+(3.4*0.25*0.25*12)*2</f>
        <v>5.0999999999999996</v>
      </c>
      <c r="H62" s="70">
        <v>2040784.5120000001</v>
      </c>
      <c r="I62" s="31">
        <f t="shared" si="1"/>
        <v>10408001.0112</v>
      </c>
      <c r="J62" s="14"/>
      <c r="K62" s="14"/>
      <c r="L62" s="132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</row>
    <row r="63" spans="4:46" s="6" customFormat="1" x14ac:dyDescent="0.35">
      <c r="D63" s="29" t="s">
        <v>61</v>
      </c>
      <c r="E63" s="111" t="s">
        <v>300</v>
      </c>
      <c r="F63" s="37" t="s">
        <v>4</v>
      </c>
      <c r="G63" s="66">
        <f>+((75.58*0.06)+(10.97*3*0.25*0.19)+(6.63*4*0.25*0.19))*2</f>
        <v>14.715450000000001</v>
      </c>
      <c r="H63" s="70">
        <v>2040784.5120000001</v>
      </c>
      <c r="I63" s="31">
        <f t="shared" si="1"/>
        <v>30031062.447110403</v>
      </c>
      <c r="J63" s="14"/>
      <c r="K63" s="14"/>
      <c r="L63" s="132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</row>
    <row r="64" spans="4:46" s="6" customFormat="1" x14ac:dyDescent="0.35">
      <c r="D64" s="29" t="s">
        <v>214</v>
      </c>
      <c r="E64" s="111" t="s">
        <v>301</v>
      </c>
      <c r="F64" s="37" t="s">
        <v>33</v>
      </c>
      <c r="G64" s="66">
        <f>+(G62*181)+(G63*128)</f>
        <v>2806.6776</v>
      </c>
      <c r="H64" s="18">
        <v>13264.787563829679</v>
      </c>
      <c r="I64" s="31">
        <f>+H64*G64</f>
        <v>37229982.124159329</v>
      </c>
      <c r="J64" s="14"/>
      <c r="K64" s="14"/>
      <c r="L64" s="132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</row>
    <row r="65" spans="4:46" s="6" customFormat="1" x14ac:dyDescent="0.35">
      <c r="D65" s="29" t="s">
        <v>215</v>
      </c>
      <c r="E65" s="118" t="s">
        <v>304</v>
      </c>
      <c r="F65" s="37" t="s">
        <v>8</v>
      </c>
      <c r="G65" s="115">
        <v>441.34</v>
      </c>
      <c r="H65" s="18">
        <v>495000</v>
      </c>
      <c r="I65" s="31">
        <f>+H65*G65</f>
        <v>218463300</v>
      </c>
      <c r="J65" s="14"/>
      <c r="K65" s="14"/>
      <c r="L65" s="132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</row>
    <row r="66" spans="4:46" s="6" customFormat="1" x14ac:dyDescent="0.35">
      <c r="D66" s="29" t="s">
        <v>216</v>
      </c>
      <c r="E66" s="118" t="s">
        <v>316</v>
      </c>
      <c r="F66" s="37" t="s">
        <v>8</v>
      </c>
      <c r="G66" s="69">
        <v>52.99</v>
      </c>
      <c r="H66" s="70">
        <f>+H65</f>
        <v>495000</v>
      </c>
      <c r="I66" s="31">
        <f t="shared" ref="I66:I68" si="2">+H66*G66</f>
        <v>26230050</v>
      </c>
      <c r="J66" s="14"/>
      <c r="K66" s="14"/>
      <c r="L66" s="132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</row>
    <row r="67" spans="4:46" s="6" customFormat="1" x14ac:dyDescent="0.35">
      <c r="D67" s="29" t="s">
        <v>217</v>
      </c>
      <c r="E67" s="111" t="s">
        <v>305</v>
      </c>
      <c r="F67" s="37" t="s">
        <v>4</v>
      </c>
      <c r="G67" s="69">
        <f>+(3.4*0.25*0.25*9)</f>
        <v>1.9124999999999999</v>
      </c>
      <c r="H67" s="70">
        <v>2040784.5120000001</v>
      </c>
      <c r="I67" s="31">
        <f t="shared" si="2"/>
        <v>3903000.3791999999</v>
      </c>
      <c r="J67" s="14"/>
      <c r="K67" s="14"/>
      <c r="L67" s="132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</row>
    <row r="68" spans="4:46" s="6" customFormat="1" x14ac:dyDescent="0.35">
      <c r="D68" s="29" t="s">
        <v>218</v>
      </c>
      <c r="E68" s="111" t="s">
        <v>306</v>
      </c>
      <c r="F68" s="108" t="s">
        <v>4</v>
      </c>
      <c r="G68" s="66">
        <f>+((38.33*0.06)+(5.64*3*0.25*0.19)+(6.76*4*0.25*0.19))</f>
        <v>4.3879000000000001</v>
      </c>
      <c r="H68" s="124">
        <v>2040784.5120000001</v>
      </c>
      <c r="I68" s="31">
        <f t="shared" si="2"/>
        <v>8954758.360204801</v>
      </c>
      <c r="J68" s="14"/>
      <c r="K68" s="14"/>
      <c r="L68" s="132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</row>
    <row r="69" spans="4:46" s="6" customFormat="1" x14ac:dyDescent="0.35">
      <c r="D69" s="29" t="s">
        <v>219</v>
      </c>
      <c r="E69" s="111" t="s">
        <v>307</v>
      </c>
      <c r="F69" s="108" t="s">
        <v>33</v>
      </c>
      <c r="G69" s="66">
        <f>+(G67*181)+(G68*128)</f>
        <v>907.81369999999993</v>
      </c>
      <c r="H69" s="91">
        <v>13264.787563829679</v>
      </c>
      <c r="I69" s="31">
        <f>+H69*G69</f>
        <v>12041955.878034206</v>
      </c>
      <c r="J69" s="14"/>
      <c r="K69" s="14"/>
      <c r="L69" s="132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</row>
    <row r="70" spans="4:46" s="6" customFormat="1" x14ac:dyDescent="0.35">
      <c r="D70" s="29" t="s">
        <v>220</v>
      </c>
      <c r="E70" s="125" t="s">
        <v>302</v>
      </c>
      <c r="F70" s="126" t="s">
        <v>8</v>
      </c>
      <c r="G70" s="67">
        <f>+(((0.6*(12+12+2+2))*2)+2+2)*1.5</f>
        <v>56.400000000000006</v>
      </c>
      <c r="H70" s="91">
        <f>177018.408*1.1</f>
        <v>194720.2488</v>
      </c>
      <c r="I70" s="31">
        <f>+H70*G70</f>
        <v>10982222.032320002</v>
      </c>
      <c r="J70" s="14"/>
      <c r="K70" s="14"/>
      <c r="L70" s="132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</row>
    <row r="71" spans="4:46" s="6" customFormat="1" ht="16" thickBot="1" x14ac:dyDescent="0.4">
      <c r="D71" s="29" t="s">
        <v>221</v>
      </c>
      <c r="E71" s="118" t="s">
        <v>315</v>
      </c>
      <c r="F71" s="108" t="s">
        <v>8</v>
      </c>
      <c r="G71" s="67">
        <f>+G167</f>
        <v>17.28</v>
      </c>
      <c r="H71" s="91">
        <f>+H66</f>
        <v>495000</v>
      </c>
      <c r="I71" s="31">
        <f>+H71*G71</f>
        <v>8553600</v>
      </c>
      <c r="J71" s="14"/>
      <c r="K71" s="14"/>
      <c r="L71" s="132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</row>
    <row r="72" spans="4:46" s="6" customFormat="1" ht="16" thickBot="1" x14ac:dyDescent="0.4">
      <c r="D72" s="12">
        <v>5</v>
      </c>
      <c r="E72" s="357" t="s">
        <v>50</v>
      </c>
      <c r="F72" s="357"/>
      <c r="G72" s="357"/>
      <c r="H72" s="357"/>
      <c r="I72" s="13">
        <f>SUM(I73:I76)</f>
        <v>634014957.19046319</v>
      </c>
      <c r="J72" s="14"/>
      <c r="K72" s="14"/>
      <c r="L72" s="132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</row>
    <row r="73" spans="4:46" s="6" customFormat="1" x14ac:dyDescent="0.35">
      <c r="D73" s="29" t="s">
        <v>82</v>
      </c>
      <c r="E73" s="125" t="s">
        <v>351</v>
      </c>
      <c r="F73" s="30" t="s">
        <v>8</v>
      </c>
      <c r="G73" s="67">
        <f>+(23.86*2.4)+((75.58-2.5)*2*2.4)+50+((5.56+0.85+0.73)*2.4)+((2.57+2.57+2.22+1.3+1)*2*2.4)</f>
        <v>521.55200000000002</v>
      </c>
      <c r="H73" s="18">
        <f>177018.408*1.1</f>
        <v>194720.2488</v>
      </c>
      <c r="I73" s="31">
        <f>+H73*G73</f>
        <v>101556735.2021376</v>
      </c>
      <c r="J73" s="14"/>
      <c r="K73" s="14"/>
      <c r="L73" s="132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</row>
    <row r="74" spans="4:46" s="6" customFormat="1" x14ac:dyDescent="0.35">
      <c r="D74" s="29">
        <v>5.2</v>
      </c>
      <c r="E74" s="24" t="s">
        <v>352</v>
      </c>
      <c r="F74" s="37" t="s">
        <v>8</v>
      </c>
      <c r="G74" s="66">
        <f>+G79</f>
        <v>189.49</v>
      </c>
      <c r="H74" s="18">
        <f>202186.495011999*1.25</f>
        <v>252733.11876499877</v>
      </c>
      <c r="I74" s="31">
        <f t="shared" ref="I74:I75" si="3">+H74*G74</f>
        <v>47890398.674779616</v>
      </c>
      <c r="J74" s="14"/>
      <c r="K74" s="14"/>
      <c r="L74" s="132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</row>
    <row r="75" spans="4:46" s="6" customFormat="1" ht="31" x14ac:dyDescent="0.35">
      <c r="D75" s="29" t="s">
        <v>222</v>
      </c>
      <c r="E75" s="127" t="s">
        <v>353</v>
      </c>
      <c r="F75" s="128" t="s">
        <v>8</v>
      </c>
      <c r="G75" s="129">
        <f>51*2</f>
        <v>102</v>
      </c>
      <c r="H75" s="130">
        <f>113950*1.45</f>
        <v>165227.5</v>
      </c>
      <c r="I75" s="131">
        <f t="shared" si="3"/>
        <v>16853205</v>
      </c>
      <c r="J75" s="14"/>
      <c r="K75" s="14"/>
      <c r="L75" s="132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</row>
    <row r="76" spans="4:46" s="6" customFormat="1" ht="16" thickBot="1" x14ac:dyDescent="0.4">
      <c r="D76" s="29" t="s">
        <v>354</v>
      </c>
      <c r="E76" s="43" t="s">
        <v>132</v>
      </c>
      <c r="F76" s="34" t="s">
        <v>7</v>
      </c>
      <c r="G76" s="66">
        <f>330.97+3.39+3.39+86+86</f>
        <v>509.75</v>
      </c>
      <c r="H76" s="18">
        <v>917537.26005599985</v>
      </c>
      <c r="I76" s="31">
        <f>+H76*G76</f>
        <v>467714618.31354594</v>
      </c>
      <c r="J76" s="14"/>
      <c r="K76" s="14"/>
      <c r="L76" s="132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</row>
    <row r="77" spans="4:46" s="6" customFormat="1" ht="16" thickBot="1" x14ac:dyDescent="0.4">
      <c r="D77" s="12">
        <v>6</v>
      </c>
      <c r="E77" s="357" t="s">
        <v>11</v>
      </c>
      <c r="F77" s="357"/>
      <c r="G77" s="357"/>
      <c r="H77" s="357"/>
      <c r="I77" s="13">
        <f>SUM(I78:I80)</f>
        <v>57584318.100000001</v>
      </c>
      <c r="J77" s="14"/>
      <c r="K77" s="14"/>
      <c r="L77" s="132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</row>
    <row r="78" spans="4:46" s="6" customFormat="1" x14ac:dyDescent="0.35">
      <c r="D78" s="29" t="s">
        <v>83</v>
      </c>
      <c r="E78" s="44" t="s">
        <v>25</v>
      </c>
      <c r="F78" s="30" t="s">
        <v>8</v>
      </c>
      <c r="G78" s="67">
        <f>+(G65+G71+G66)*0.6</f>
        <v>306.96600000000001</v>
      </c>
      <c r="H78" s="18">
        <v>132396</v>
      </c>
      <c r="I78" s="31">
        <f t="shared" si="0"/>
        <v>40641070.535999998</v>
      </c>
      <c r="J78" s="14"/>
      <c r="K78" s="14"/>
      <c r="L78" s="132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</row>
    <row r="79" spans="4:46" s="6" customFormat="1" x14ac:dyDescent="0.35">
      <c r="D79" s="46" t="s">
        <v>84</v>
      </c>
      <c r="E79" s="110" t="s">
        <v>308</v>
      </c>
      <c r="F79" s="47" t="s">
        <v>8</v>
      </c>
      <c r="G79" s="113">
        <f>75.58+75.58+38.33</f>
        <v>189.49</v>
      </c>
      <c r="H79" s="18">
        <v>53295.6</v>
      </c>
      <c r="I79" s="31">
        <f t="shared" si="0"/>
        <v>10098983.244000001</v>
      </c>
      <c r="J79" s="14"/>
      <c r="K79" s="14"/>
      <c r="L79" s="132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</row>
    <row r="80" spans="4:46" s="6" customFormat="1" ht="16" thickBot="1" x14ac:dyDescent="0.4">
      <c r="D80" s="33" t="s">
        <v>303</v>
      </c>
      <c r="E80" s="40" t="s">
        <v>26</v>
      </c>
      <c r="F80" s="34" t="s">
        <v>8</v>
      </c>
      <c r="G80" s="114">
        <f>75.58+75.58+4.76</f>
        <v>155.91999999999999</v>
      </c>
      <c r="H80" s="18">
        <v>43896</v>
      </c>
      <c r="I80" s="35">
        <f t="shared" si="0"/>
        <v>6844264.3199999994</v>
      </c>
      <c r="J80" s="14"/>
      <c r="K80" s="14"/>
      <c r="L80" s="132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</row>
    <row r="81" spans="4:46" s="6" customFormat="1" ht="16" thickBot="1" x14ac:dyDescent="0.4">
      <c r="D81" s="12">
        <v>7</v>
      </c>
      <c r="E81" s="357" t="s">
        <v>133</v>
      </c>
      <c r="F81" s="357"/>
      <c r="G81" s="357"/>
      <c r="H81" s="357"/>
      <c r="I81" s="13">
        <f>SUM(I82:I135)</f>
        <v>280643192.79999995</v>
      </c>
      <c r="J81" s="14"/>
      <c r="K81" s="14"/>
      <c r="L81" s="132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</row>
    <row r="82" spans="4:46" s="6" customFormat="1" x14ac:dyDescent="0.35">
      <c r="D82" s="29"/>
      <c r="E82" s="119" t="s">
        <v>321</v>
      </c>
      <c r="F82" s="30"/>
      <c r="G82" s="67"/>
      <c r="H82" s="18"/>
      <c r="I82" s="31"/>
      <c r="J82" s="14"/>
      <c r="K82" s="14"/>
      <c r="L82" s="132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</row>
    <row r="83" spans="4:46" s="6" customFormat="1" x14ac:dyDescent="0.35">
      <c r="D83" s="29"/>
      <c r="E83" s="44" t="s">
        <v>338</v>
      </c>
      <c r="F83" s="30" t="s">
        <v>188</v>
      </c>
      <c r="G83" s="67">
        <v>36</v>
      </c>
      <c r="H83" s="18">
        <v>385125.3</v>
      </c>
      <c r="I83" s="31">
        <f t="shared" ref="I83:I121" si="4">+H83*G83</f>
        <v>13864510.799999999</v>
      </c>
      <c r="J83" s="14"/>
      <c r="K83" s="14"/>
      <c r="L83" s="132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</row>
    <row r="84" spans="4:46" s="6" customFormat="1" x14ac:dyDescent="0.35">
      <c r="D84" s="29"/>
      <c r="E84" s="44" t="s">
        <v>155</v>
      </c>
      <c r="F84" s="30" t="s">
        <v>7</v>
      </c>
      <c r="G84" s="67">
        <v>462</v>
      </c>
      <c r="H84" s="18">
        <v>73106.55</v>
      </c>
      <c r="I84" s="31">
        <f t="shared" si="4"/>
        <v>33775226.100000001</v>
      </c>
      <c r="J84" s="14"/>
      <c r="K84" s="14"/>
      <c r="L84" s="132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</row>
    <row r="85" spans="4:46" s="6" customFormat="1" x14ac:dyDescent="0.35">
      <c r="D85" s="29"/>
      <c r="E85" s="44" t="s">
        <v>322</v>
      </c>
      <c r="F85" s="30" t="s">
        <v>7</v>
      </c>
      <c r="G85" s="67">
        <v>114</v>
      </c>
      <c r="H85" s="18">
        <v>152531.1</v>
      </c>
      <c r="I85" s="31">
        <f t="shared" si="4"/>
        <v>17388545.400000002</v>
      </c>
      <c r="J85" s="14"/>
      <c r="K85" s="14"/>
      <c r="L85" s="132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</row>
    <row r="86" spans="4:46" s="6" customFormat="1" x14ac:dyDescent="0.35">
      <c r="D86" s="29"/>
      <c r="E86" s="44" t="s">
        <v>156</v>
      </c>
      <c r="F86" s="30" t="s">
        <v>7</v>
      </c>
      <c r="G86" s="67">
        <v>70</v>
      </c>
      <c r="H86" s="18">
        <v>140795.54999999999</v>
      </c>
      <c r="I86" s="31">
        <f t="shared" si="4"/>
        <v>9855688.5</v>
      </c>
      <c r="J86" s="14"/>
      <c r="K86" s="14"/>
      <c r="L86" s="132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</row>
    <row r="87" spans="4:46" s="6" customFormat="1" x14ac:dyDescent="0.35">
      <c r="D87" s="29"/>
      <c r="E87" s="44" t="s">
        <v>157</v>
      </c>
      <c r="F87" s="30" t="s">
        <v>10</v>
      </c>
      <c r="G87" s="67">
        <v>4</v>
      </c>
      <c r="H87" s="18">
        <v>708342.3</v>
      </c>
      <c r="I87" s="31">
        <f t="shared" si="4"/>
        <v>2833369.2</v>
      </c>
      <c r="J87" s="14"/>
      <c r="K87" s="14"/>
      <c r="L87" s="132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</row>
    <row r="88" spans="4:46" s="6" customFormat="1" x14ac:dyDescent="0.35">
      <c r="D88" s="29"/>
      <c r="E88" s="44" t="s">
        <v>323</v>
      </c>
      <c r="F88" s="30" t="s">
        <v>10</v>
      </c>
      <c r="G88" s="67">
        <v>1</v>
      </c>
      <c r="H88" s="18">
        <v>2440137.15</v>
      </c>
      <c r="I88" s="31">
        <f t="shared" si="4"/>
        <v>2440137.15</v>
      </c>
      <c r="J88" s="14"/>
      <c r="K88" s="14"/>
      <c r="L88" s="132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</row>
    <row r="89" spans="4:46" s="6" customFormat="1" x14ac:dyDescent="0.35">
      <c r="D89" s="29"/>
      <c r="E89" s="44" t="s">
        <v>158</v>
      </c>
      <c r="F89" s="30" t="s">
        <v>7</v>
      </c>
      <c r="G89" s="67">
        <v>646</v>
      </c>
      <c r="H89" s="18">
        <v>23174.1</v>
      </c>
      <c r="I89" s="31">
        <f t="shared" si="4"/>
        <v>14970468.6</v>
      </c>
      <c r="J89" s="14"/>
      <c r="K89" s="14"/>
      <c r="L89" s="132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</row>
    <row r="90" spans="4:46" s="6" customFormat="1" x14ac:dyDescent="0.35">
      <c r="D90" s="29"/>
      <c r="E90" s="44" t="s">
        <v>159</v>
      </c>
      <c r="F90" s="30" t="s">
        <v>7</v>
      </c>
      <c r="G90" s="67">
        <v>646</v>
      </c>
      <c r="H90" s="18">
        <v>42357.599999999999</v>
      </c>
      <c r="I90" s="31">
        <f t="shared" si="4"/>
        <v>27363009.599999998</v>
      </c>
      <c r="J90" s="14"/>
      <c r="K90" s="14"/>
      <c r="L90" s="132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</row>
    <row r="91" spans="4:46" s="6" customFormat="1" x14ac:dyDescent="0.35">
      <c r="D91" s="29"/>
      <c r="E91" s="44" t="s">
        <v>160</v>
      </c>
      <c r="F91" s="30" t="s">
        <v>7</v>
      </c>
      <c r="G91" s="67">
        <v>646</v>
      </c>
      <c r="H91" s="18">
        <v>25347.599999999999</v>
      </c>
      <c r="I91" s="31">
        <f t="shared" si="4"/>
        <v>16374549.6</v>
      </c>
      <c r="J91" s="14"/>
      <c r="K91" s="14"/>
      <c r="L91" s="132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</row>
    <row r="92" spans="4:46" s="6" customFormat="1" x14ac:dyDescent="0.35">
      <c r="D92" s="29"/>
      <c r="E92" s="44" t="s">
        <v>161</v>
      </c>
      <c r="F92" s="30" t="s">
        <v>7</v>
      </c>
      <c r="G92" s="67">
        <v>646</v>
      </c>
      <c r="H92" s="18">
        <v>27526.5</v>
      </c>
      <c r="I92" s="31">
        <f t="shared" si="4"/>
        <v>17782119</v>
      </c>
      <c r="J92" s="14"/>
      <c r="K92" s="14"/>
      <c r="L92" s="132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</row>
    <row r="93" spans="4:46" s="6" customFormat="1" x14ac:dyDescent="0.35">
      <c r="D93" s="29"/>
      <c r="E93" s="119" t="s">
        <v>335</v>
      </c>
      <c r="F93" s="30" t="s">
        <v>337</v>
      </c>
      <c r="G93" s="67"/>
      <c r="H93" s="18">
        <v>0</v>
      </c>
      <c r="I93" s="31"/>
      <c r="J93" s="14"/>
      <c r="K93" s="14"/>
      <c r="L93" s="132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</row>
    <row r="94" spans="4:46" s="6" customFormat="1" x14ac:dyDescent="0.35">
      <c r="D94" s="29"/>
      <c r="E94" s="44" t="s">
        <v>162</v>
      </c>
      <c r="F94" s="30" t="s">
        <v>188</v>
      </c>
      <c r="G94" s="67">
        <v>29</v>
      </c>
      <c r="H94" s="18">
        <v>106947</v>
      </c>
      <c r="I94" s="31">
        <f t="shared" si="4"/>
        <v>3101463</v>
      </c>
      <c r="J94" s="14"/>
      <c r="K94" s="14"/>
      <c r="L94" s="132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</row>
    <row r="95" spans="4:46" s="6" customFormat="1" x14ac:dyDescent="0.35">
      <c r="D95" s="29"/>
      <c r="E95" s="44" t="s">
        <v>163</v>
      </c>
      <c r="F95" s="30" t="s">
        <v>188</v>
      </c>
      <c r="G95" s="67">
        <v>9</v>
      </c>
      <c r="H95" s="18">
        <v>104309.1</v>
      </c>
      <c r="I95" s="31">
        <f t="shared" si="4"/>
        <v>938781.9</v>
      </c>
      <c r="J95" s="14"/>
      <c r="K95" s="14"/>
      <c r="L95" s="132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</row>
    <row r="96" spans="4:46" s="6" customFormat="1" x14ac:dyDescent="0.35">
      <c r="D96" s="29"/>
      <c r="E96" s="44" t="s">
        <v>164</v>
      </c>
      <c r="F96" s="30" t="s">
        <v>188</v>
      </c>
      <c r="G96" s="67">
        <v>6</v>
      </c>
      <c r="H96" s="18">
        <v>143877.6</v>
      </c>
      <c r="I96" s="31">
        <f t="shared" si="4"/>
        <v>863265.60000000009</v>
      </c>
      <c r="J96" s="14"/>
      <c r="K96" s="14"/>
      <c r="L96" s="132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</row>
    <row r="97" spans="4:46" s="6" customFormat="1" x14ac:dyDescent="0.35">
      <c r="D97" s="29"/>
      <c r="E97" s="44" t="s">
        <v>165</v>
      </c>
      <c r="F97" s="30" t="s">
        <v>188</v>
      </c>
      <c r="G97" s="67">
        <v>20</v>
      </c>
      <c r="H97" s="18">
        <v>135396.9</v>
      </c>
      <c r="I97" s="31">
        <f t="shared" si="4"/>
        <v>2707938</v>
      </c>
      <c r="J97" s="14"/>
      <c r="K97" s="14"/>
      <c r="L97" s="132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</row>
    <row r="98" spans="4:46" s="6" customFormat="1" x14ac:dyDescent="0.35">
      <c r="D98" s="29"/>
      <c r="E98" s="44" t="s">
        <v>166</v>
      </c>
      <c r="F98" s="30" t="s">
        <v>188</v>
      </c>
      <c r="G98" s="67">
        <v>4</v>
      </c>
      <c r="H98" s="18">
        <v>83034.45</v>
      </c>
      <c r="I98" s="31">
        <f t="shared" si="4"/>
        <v>332137.8</v>
      </c>
      <c r="J98" s="14"/>
      <c r="K98" s="14"/>
      <c r="L98" s="132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</row>
    <row r="99" spans="4:46" s="6" customFormat="1" x14ac:dyDescent="0.35">
      <c r="D99" s="29"/>
      <c r="E99" s="44" t="s">
        <v>167</v>
      </c>
      <c r="F99" s="30" t="s">
        <v>7</v>
      </c>
      <c r="G99" s="67">
        <v>78</v>
      </c>
      <c r="H99" s="18">
        <v>40250.25</v>
      </c>
      <c r="I99" s="31">
        <f t="shared" si="4"/>
        <v>3139519.5</v>
      </c>
      <c r="J99" s="14"/>
      <c r="K99" s="14"/>
      <c r="L99" s="132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</row>
    <row r="100" spans="4:46" s="6" customFormat="1" x14ac:dyDescent="0.35">
      <c r="D100" s="29"/>
      <c r="E100" s="44" t="s">
        <v>168</v>
      </c>
      <c r="F100" s="30" t="s">
        <v>7</v>
      </c>
      <c r="G100" s="67">
        <v>154</v>
      </c>
      <c r="H100" s="18">
        <v>72847.350000000006</v>
      </c>
      <c r="I100" s="31">
        <f t="shared" si="4"/>
        <v>11218491.9</v>
      </c>
      <c r="J100" s="14"/>
      <c r="K100" s="14"/>
      <c r="L100" s="132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</row>
    <row r="101" spans="4:46" s="6" customFormat="1" x14ac:dyDescent="0.35">
      <c r="D101" s="29"/>
      <c r="E101" s="44" t="s">
        <v>169</v>
      </c>
      <c r="F101" s="30" t="s">
        <v>7</v>
      </c>
      <c r="G101" s="67">
        <v>48</v>
      </c>
      <c r="H101" s="18">
        <v>37462.5</v>
      </c>
      <c r="I101" s="31">
        <f t="shared" si="4"/>
        <v>1798200</v>
      </c>
      <c r="J101" s="14"/>
      <c r="K101" s="14"/>
      <c r="L101" s="132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</row>
    <row r="102" spans="4:46" s="6" customFormat="1" x14ac:dyDescent="0.35">
      <c r="D102" s="29"/>
      <c r="E102" s="44" t="s">
        <v>170</v>
      </c>
      <c r="F102" s="30" t="s">
        <v>10</v>
      </c>
      <c r="G102" s="67">
        <v>5</v>
      </c>
      <c r="H102" s="18">
        <v>509877.44999999995</v>
      </c>
      <c r="I102" s="31">
        <f t="shared" si="4"/>
        <v>2549387.25</v>
      </c>
      <c r="J102" s="14"/>
      <c r="K102" s="14"/>
      <c r="L102" s="132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</row>
    <row r="103" spans="4:46" s="6" customFormat="1" x14ac:dyDescent="0.35">
      <c r="D103" s="29"/>
      <c r="E103" s="44" t="s">
        <v>171</v>
      </c>
      <c r="F103" s="30" t="s">
        <v>10</v>
      </c>
      <c r="G103" s="67">
        <v>4</v>
      </c>
      <c r="H103" s="18">
        <v>708342.3</v>
      </c>
      <c r="I103" s="31">
        <f t="shared" si="4"/>
        <v>2833369.2</v>
      </c>
      <c r="J103" s="14"/>
      <c r="K103" s="14"/>
      <c r="L103" s="132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</row>
    <row r="104" spans="4:46" s="6" customFormat="1" x14ac:dyDescent="0.35">
      <c r="D104" s="29"/>
      <c r="E104" s="44" t="s">
        <v>158</v>
      </c>
      <c r="F104" s="30" t="s">
        <v>7</v>
      </c>
      <c r="G104" s="67">
        <v>232</v>
      </c>
      <c r="H104" s="18">
        <v>23174.1</v>
      </c>
      <c r="I104" s="31">
        <f t="shared" si="4"/>
        <v>5376391.1999999993</v>
      </c>
      <c r="J104" s="14"/>
      <c r="K104" s="14"/>
      <c r="L104" s="132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</row>
    <row r="105" spans="4:46" s="6" customFormat="1" x14ac:dyDescent="0.35">
      <c r="D105" s="29"/>
      <c r="E105" s="44" t="s">
        <v>159</v>
      </c>
      <c r="F105" s="30" t="s">
        <v>7</v>
      </c>
      <c r="G105" s="67">
        <v>232</v>
      </c>
      <c r="H105" s="18">
        <v>42357.599999999999</v>
      </c>
      <c r="I105" s="31">
        <f t="shared" si="4"/>
        <v>9826963.1999999993</v>
      </c>
      <c r="J105" s="14"/>
      <c r="K105" s="14"/>
      <c r="L105" s="132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</row>
    <row r="106" spans="4:46" s="6" customFormat="1" x14ac:dyDescent="0.35">
      <c r="D106" s="29"/>
      <c r="E106" s="44" t="s">
        <v>160</v>
      </c>
      <c r="F106" s="30" t="s">
        <v>7</v>
      </c>
      <c r="G106" s="67">
        <v>232</v>
      </c>
      <c r="H106" s="18">
        <v>25347.599999999999</v>
      </c>
      <c r="I106" s="31">
        <f t="shared" si="4"/>
        <v>5880643.1999999993</v>
      </c>
      <c r="J106" s="14"/>
      <c r="K106" s="14"/>
      <c r="L106" s="132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</row>
    <row r="107" spans="4:46" s="6" customFormat="1" x14ac:dyDescent="0.35">
      <c r="D107" s="29"/>
      <c r="E107" s="44" t="s">
        <v>172</v>
      </c>
      <c r="F107" s="30" t="s">
        <v>7</v>
      </c>
      <c r="G107" s="67">
        <v>232</v>
      </c>
      <c r="H107" s="18">
        <v>27526.5</v>
      </c>
      <c r="I107" s="31">
        <f t="shared" si="4"/>
        <v>6386148</v>
      </c>
      <c r="J107" s="14"/>
      <c r="K107" s="14"/>
      <c r="L107" s="132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</row>
    <row r="108" spans="4:46" s="6" customFormat="1" x14ac:dyDescent="0.35">
      <c r="D108" s="29"/>
      <c r="E108" s="119" t="s">
        <v>133</v>
      </c>
      <c r="F108" s="30" t="s">
        <v>337</v>
      </c>
      <c r="G108" s="67"/>
      <c r="H108" s="18">
        <v>0</v>
      </c>
      <c r="I108" s="31"/>
      <c r="J108" s="14"/>
      <c r="K108" s="14"/>
      <c r="L108" s="132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</row>
    <row r="109" spans="4:46" s="6" customFormat="1" x14ac:dyDescent="0.35">
      <c r="D109" s="29"/>
      <c r="E109" s="44" t="s">
        <v>173</v>
      </c>
      <c r="F109" s="30" t="s">
        <v>188</v>
      </c>
      <c r="G109" s="67">
        <v>60</v>
      </c>
      <c r="H109" s="18">
        <v>91864.8</v>
      </c>
      <c r="I109" s="31">
        <f t="shared" si="4"/>
        <v>5511888</v>
      </c>
      <c r="J109" s="14"/>
      <c r="K109" s="14"/>
      <c r="L109" s="132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</row>
    <row r="110" spans="4:46" s="6" customFormat="1" x14ac:dyDescent="0.35">
      <c r="D110" s="29"/>
      <c r="E110" s="44" t="s">
        <v>174</v>
      </c>
      <c r="F110" s="30" t="s">
        <v>188</v>
      </c>
      <c r="G110" s="67">
        <v>1</v>
      </c>
      <c r="H110" s="18">
        <v>180627.3</v>
      </c>
      <c r="I110" s="31">
        <f t="shared" si="4"/>
        <v>180627.3</v>
      </c>
      <c r="J110" s="14"/>
      <c r="K110" s="14"/>
      <c r="L110" s="132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</row>
    <row r="111" spans="4:46" s="6" customFormat="1" x14ac:dyDescent="0.35">
      <c r="D111" s="29"/>
      <c r="E111" s="44" t="s">
        <v>175</v>
      </c>
      <c r="F111" s="30" t="s">
        <v>7</v>
      </c>
      <c r="G111" s="67">
        <v>240</v>
      </c>
      <c r="H111" s="18">
        <v>17136.900000000001</v>
      </c>
      <c r="I111" s="31">
        <f t="shared" si="4"/>
        <v>4112856.0000000005</v>
      </c>
      <c r="J111" s="14"/>
      <c r="K111" s="14"/>
      <c r="L111" s="132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</row>
    <row r="112" spans="4:46" s="6" customFormat="1" x14ac:dyDescent="0.35">
      <c r="D112" s="29"/>
      <c r="E112" s="44" t="s">
        <v>176</v>
      </c>
      <c r="F112" s="30" t="s">
        <v>7</v>
      </c>
      <c r="G112" s="67">
        <v>120</v>
      </c>
      <c r="H112" s="18">
        <v>19970.55</v>
      </c>
      <c r="I112" s="31">
        <f t="shared" si="4"/>
        <v>2396466</v>
      </c>
      <c r="J112" s="14"/>
      <c r="K112" s="14"/>
      <c r="L112" s="132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</row>
    <row r="113" spans="4:46" s="6" customFormat="1" x14ac:dyDescent="0.35">
      <c r="D113" s="29"/>
      <c r="E113" s="44" t="s">
        <v>177</v>
      </c>
      <c r="F113" s="30" t="s">
        <v>7</v>
      </c>
      <c r="G113" s="67">
        <v>98</v>
      </c>
      <c r="H113" s="18">
        <v>20686.05</v>
      </c>
      <c r="I113" s="31">
        <f t="shared" si="4"/>
        <v>2027232.9</v>
      </c>
      <c r="J113" s="14"/>
      <c r="K113" s="14"/>
      <c r="L113" s="132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</row>
    <row r="114" spans="4:46" s="6" customFormat="1" x14ac:dyDescent="0.35">
      <c r="D114" s="29"/>
      <c r="E114" s="44" t="s">
        <v>178</v>
      </c>
      <c r="F114" s="30" t="s">
        <v>7</v>
      </c>
      <c r="G114" s="67">
        <v>36</v>
      </c>
      <c r="H114" s="18">
        <v>38061.9</v>
      </c>
      <c r="I114" s="31">
        <f t="shared" si="4"/>
        <v>1370228.4000000001</v>
      </c>
      <c r="J114" s="14"/>
      <c r="K114" s="14"/>
      <c r="L114" s="132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</row>
    <row r="115" spans="4:46" s="6" customFormat="1" x14ac:dyDescent="0.35">
      <c r="D115" s="29"/>
      <c r="E115" s="44" t="s">
        <v>179</v>
      </c>
      <c r="F115" s="30" t="s">
        <v>7</v>
      </c>
      <c r="G115" s="67">
        <v>48</v>
      </c>
      <c r="H115" s="18">
        <v>49492.35</v>
      </c>
      <c r="I115" s="31">
        <f t="shared" si="4"/>
        <v>2375632.7999999998</v>
      </c>
      <c r="J115" s="14"/>
      <c r="K115" s="14"/>
      <c r="L115" s="132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</row>
    <row r="116" spans="4:46" s="6" customFormat="1" x14ac:dyDescent="0.35">
      <c r="D116" s="29"/>
      <c r="E116" s="44" t="s">
        <v>180</v>
      </c>
      <c r="F116" s="30" t="s">
        <v>7</v>
      </c>
      <c r="G116" s="67">
        <v>48</v>
      </c>
      <c r="H116" s="18">
        <v>96071.4</v>
      </c>
      <c r="I116" s="31">
        <f t="shared" si="4"/>
        <v>4611427.1999999993</v>
      </c>
      <c r="J116" s="14"/>
      <c r="K116" s="14"/>
      <c r="L116" s="132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</row>
    <row r="117" spans="4:46" s="6" customFormat="1" x14ac:dyDescent="0.35">
      <c r="D117" s="29"/>
      <c r="E117" s="44" t="s">
        <v>324</v>
      </c>
      <c r="F117" s="30" t="s">
        <v>7</v>
      </c>
      <c r="G117" s="67">
        <v>18</v>
      </c>
      <c r="H117" s="18">
        <v>170068.95</v>
      </c>
      <c r="I117" s="31">
        <f t="shared" si="4"/>
        <v>3061241.1</v>
      </c>
      <c r="J117" s="14"/>
      <c r="K117" s="14"/>
      <c r="L117" s="132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</row>
    <row r="118" spans="4:46" s="6" customFormat="1" x14ac:dyDescent="0.35">
      <c r="D118" s="29"/>
      <c r="E118" s="44" t="s">
        <v>181</v>
      </c>
      <c r="F118" s="30" t="s">
        <v>10</v>
      </c>
      <c r="G118" s="67">
        <v>4</v>
      </c>
      <c r="H118" s="18">
        <v>128899.35</v>
      </c>
      <c r="I118" s="31">
        <f t="shared" si="4"/>
        <v>515597.4</v>
      </c>
      <c r="J118" s="14"/>
      <c r="K118" s="14"/>
      <c r="L118" s="132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</row>
    <row r="119" spans="4:46" s="6" customFormat="1" x14ac:dyDescent="0.35">
      <c r="D119" s="29"/>
      <c r="E119" s="44" t="s">
        <v>182</v>
      </c>
      <c r="F119" s="30" t="s">
        <v>10</v>
      </c>
      <c r="G119" s="67">
        <v>4</v>
      </c>
      <c r="H119" s="18">
        <v>170329.5</v>
      </c>
      <c r="I119" s="31">
        <f t="shared" si="4"/>
        <v>681318</v>
      </c>
      <c r="J119" s="14"/>
      <c r="K119" s="14"/>
      <c r="L119" s="132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</row>
    <row r="120" spans="4:46" s="6" customFormat="1" x14ac:dyDescent="0.35">
      <c r="D120" s="29"/>
      <c r="E120" s="44" t="s">
        <v>183</v>
      </c>
      <c r="F120" s="30" t="s">
        <v>10</v>
      </c>
      <c r="G120" s="67">
        <v>4</v>
      </c>
      <c r="H120" s="18">
        <v>208502.1</v>
      </c>
      <c r="I120" s="31">
        <f t="shared" si="4"/>
        <v>834008.4</v>
      </c>
      <c r="J120" s="14"/>
      <c r="K120" s="14"/>
      <c r="L120" s="132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</row>
    <row r="121" spans="4:46" s="6" customFormat="1" x14ac:dyDescent="0.35">
      <c r="D121" s="29"/>
      <c r="E121" s="44" t="s">
        <v>184</v>
      </c>
      <c r="F121" s="30" t="s">
        <v>10</v>
      </c>
      <c r="G121" s="67">
        <v>2</v>
      </c>
      <c r="H121" s="18">
        <v>378010.8</v>
      </c>
      <c r="I121" s="31">
        <f t="shared" si="4"/>
        <v>756021.6</v>
      </c>
      <c r="J121" s="14"/>
      <c r="K121" s="14"/>
      <c r="L121" s="132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</row>
    <row r="122" spans="4:46" s="6" customFormat="1" x14ac:dyDescent="0.35">
      <c r="D122" s="29"/>
      <c r="E122" s="119" t="s">
        <v>336</v>
      </c>
      <c r="F122" s="30" t="s">
        <v>337</v>
      </c>
      <c r="G122" s="67"/>
      <c r="H122" s="18">
        <v>0</v>
      </c>
      <c r="I122" s="31"/>
      <c r="J122" s="14"/>
      <c r="K122" s="14"/>
      <c r="L122" s="132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</row>
    <row r="123" spans="4:46" s="6" customFormat="1" x14ac:dyDescent="0.35">
      <c r="D123" s="29"/>
      <c r="E123" s="44" t="s">
        <v>325</v>
      </c>
      <c r="F123" s="30" t="s">
        <v>7</v>
      </c>
      <c r="G123" s="67">
        <v>6</v>
      </c>
      <c r="H123" s="18">
        <v>96071.4</v>
      </c>
      <c r="I123" s="31">
        <f>ROUND(G123 * H123,$K$2)</f>
        <v>576428</v>
      </c>
      <c r="J123" s="14"/>
      <c r="K123" s="14"/>
      <c r="L123" s="132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</row>
    <row r="124" spans="4:46" s="6" customFormat="1" x14ac:dyDescent="0.35">
      <c r="D124" s="29"/>
      <c r="E124" s="120" t="s">
        <v>185</v>
      </c>
      <c r="F124" s="30" t="s">
        <v>337</v>
      </c>
      <c r="G124" s="67"/>
      <c r="H124" s="18">
        <v>0</v>
      </c>
      <c r="I124" s="31"/>
      <c r="J124" s="14"/>
      <c r="K124" s="14"/>
      <c r="L124" s="132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</row>
    <row r="125" spans="4:46" s="6" customFormat="1" x14ac:dyDescent="0.35">
      <c r="D125" s="29"/>
      <c r="E125" s="44" t="s">
        <v>326</v>
      </c>
      <c r="F125" s="30" t="s">
        <v>10</v>
      </c>
      <c r="G125" s="67">
        <v>1</v>
      </c>
      <c r="H125" s="18">
        <v>1911084.3</v>
      </c>
      <c r="I125" s="31">
        <f>ROUND(G125 * H125,$K$2)</f>
        <v>1911084</v>
      </c>
      <c r="J125" s="14"/>
      <c r="K125" s="14"/>
      <c r="L125" s="132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</row>
    <row r="126" spans="4:46" s="6" customFormat="1" x14ac:dyDescent="0.35">
      <c r="D126" s="29"/>
      <c r="E126" s="120" t="s">
        <v>186</v>
      </c>
      <c r="F126" s="30" t="s">
        <v>337</v>
      </c>
      <c r="G126" s="67"/>
      <c r="H126" s="18">
        <v>1481004</v>
      </c>
      <c r="I126" s="31"/>
      <c r="J126" s="14"/>
      <c r="K126" s="14"/>
      <c r="L126" s="132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</row>
    <row r="127" spans="4:46" s="6" customFormat="1" x14ac:dyDescent="0.35">
      <c r="D127" s="29"/>
      <c r="E127" s="44" t="s">
        <v>187</v>
      </c>
      <c r="F127" s="30" t="s">
        <v>7</v>
      </c>
      <c r="G127" s="67">
        <v>6</v>
      </c>
      <c r="H127" s="18">
        <v>20686.05</v>
      </c>
      <c r="I127" s="31">
        <f>ROUND(G127 * H127,$K$2)</f>
        <v>124116</v>
      </c>
      <c r="J127" s="14"/>
      <c r="K127" s="14"/>
      <c r="L127" s="132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</row>
    <row r="128" spans="4:46" s="6" customFormat="1" x14ac:dyDescent="0.35">
      <c r="D128" s="29"/>
      <c r="E128" s="44" t="s">
        <v>327</v>
      </c>
      <c r="F128" s="30" t="s">
        <v>7</v>
      </c>
      <c r="G128" s="67">
        <v>6</v>
      </c>
      <c r="H128" s="18">
        <v>226147.95</v>
      </c>
      <c r="I128" s="31">
        <f>ROUND(G128 * H128,$K$2)</f>
        <v>1356888</v>
      </c>
      <c r="J128" s="14"/>
      <c r="K128" s="14"/>
      <c r="L128" s="132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</row>
    <row r="129" spans="4:46" s="6" customFormat="1" x14ac:dyDescent="0.35">
      <c r="D129" s="29"/>
      <c r="E129" s="120" t="s">
        <v>328</v>
      </c>
      <c r="F129" s="30" t="s">
        <v>337</v>
      </c>
      <c r="G129" s="67"/>
      <c r="H129" s="18">
        <v>340659</v>
      </c>
      <c r="I129" s="31"/>
      <c r="J129" s="14"/>
      <c r="K129" s="14"/>
      <c r="L129" s="132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</row>
    <row r="130" spans="4:46" s="6" customFormat="1" x14ac:dyDescent="0.35">
      <c r="D130" s="29"/>
      <c r="E130" s="44" t="s">
        <v>329</v>
      </c>
      <c r="F130" s="30" t="s">
        <v>10</v>
      </c>
      <c r="G130" s="67">
        <v>2</v>
      </c>
      <c r="H130" s="18">
        <v>170329.5</v>
      </c>
      <c r="I130" s="31">
        <f>ROUND(G130 * H130,$K$2)</f>
        <v>340659</v>
      </c>
      <c r="J130" s="14"/>
      <c r="K130" s="14"/>
      <c r="L130" s="132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</row>
    <row r="131" spans="4:46" s="6" customFormat="1" x14ac:dyDescent="0.35">
      <c r="D131" s="29"/>
      <c r="E131" s="44" t="s">
        <v>330</v>
      </c>
      <c r="F131" s="30" t="s">
        <v>337</v>
      </c>
      <c r="G131" s="67"/>
      <c r="H131" s="18">
        <v>3311317.8</v>
      </c>
      <c r="I131" s="31"/>
      <c r="J131" s="14"/>
      <c r="K131" s="14"/>
      <c r="L131" s="132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</row>
    <row r="132" spans="4:46" s="6" customFormat="1" x14ac:dyDescent="0.35">
      <c r="D132" s="29"/>
      <c r="E132" s="44" t="s">
        <v>331</v>
      </c>
      <c r="F132" s="30" t="s">
        <v>10</v>
      </c>
      <c r="G132" s="67">
        <v>2</v>
      </c>
      <c r="H132" s="18">
        <v>1655658.9</v>
      </c>
      <c r="I132" s="31">
        <f>ROUND(G132 * H132,$K$2)</f>
        <v>3311318</v>
      </c>
      <c r="J132" s="14"/>
      <c r="K132" s="14"/>
      <c r="L132" s="132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</row>
    <row r="133" spans="4:46" s="6" customFormat="1" x14ac:dyDescent="0.35">
      <c r="D133" s="29"/>
      <c r="E133" s="120" t="s">
        <v>332</v>
      </c>
      <c r="F133" s="30" t="s">
        <v>337</v>
      </c>
      <c r="G133" s="67"/>
      <c r="H133" s="18">
        <v>30987831.149999999</v>
      </c>
      <c r="I133" s="31"/>
      <c r="J133" s="14"/>
      <c r="K133" s="14"/>
      <c r="L133" s="132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</row>
    <row r="134" spans="4:46" s="6" customFormat="1" x14ac:dyDescent="0.35">
      <c r="D134" s="29"/>
      <c r="E134" s="44" t="s">
        <v>333</v>
      </c>
      <c r="F134" s="30" t="s">
        <v>10</v>
      </c>
      <c r="G134" s="67">
        <v>2</v>
      </c>
      <c r="H134" s="18">
        <v>291304.34999999998</v>
      </c>
      <c r="I134" s="31">
        <f>ROUND(G134 * H134,$K$2)</f>
        <v>582609</v>
      </c>
      <c r="J134" s="14"/>
      <c r="K134" s="14"/>
      <c r="L134" s="132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</row>
    <row r="135" spans="4:46" s="6" customFormat="1" ht="16" thickBot="1" x14ac:dyDescent="0.4">
      <c r="D135" s="29"/>
      <c r="E135" s="44" t="s">
        <v>334</v>
      </c>
      <c r="F135" s="30" t="s">
        <v>10</v>
      </c>
      <c r="G135" s="67">
        <v>1</v>
      </c>
      <c r="H135" s="18">
        <v>30405222.449999999</v>
      </c>
      <c r="I135" s="31">
        <f>ROUND(G135 * H135,$K$2)</f>
        <v>30405222</v>
      </c>
      <c r="J135" s="14"/>
      <c r="K135" s="14"/>
      <c r="L135" s="132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</row>
    <row r="136" spans="4:46" s="6" customFormat="1" ht="16" thickBot="1" x14ac:dyDescent="0.4">
      <c r="D136" s="12">
        <v>8</v>
      </c>
      <c r="E136" s="358" t="s">
        <v>24</v>
      </c>
      <c r="F136" s="359"/>
      <c r="G136" s="359"/>
      <c r="H136" s="360"/>
      <c r="I136" s="13">
        <f>SUM(I137:I158)</f>
        <v>1257598776</v>
      </c>
      <c r="J136" s="14"/>
      <c r="K136" s="14"/>
      <c r="L136" s="132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</row>
    <row r="137" spans="4:46" s="6" customFormat="1" x14ac:dyDescent="0.35">
      <c r="D137" s="29" t="s">
        <v>85</v>
      </c>
      <c r="E137" s="44" t="s">
        <v>233</v>
      </c>
      <c r="F137" s="71" t="s">
        <v>231</v>
      </c>
      <c r="G137" s="103">
        <v>1</v>
      </c>
      <c r="H137" s="18">
        <v>2727780.7368029645</v>
      </c>
      <c r="I137" s="31">
        <f t="shared" si="0"/>
        <v>2727780.7368029645</v>
      </c>
      <c r="J137" s="14"/>
      <c r="K137" s="14"/>
      <c r="L137" s="132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</row>
    <row r="138" spans="4:46" s="6" customFormat="1" x14ac:dyDescent="0.35">
      <c r="D138" s="36" t="s">
        <v>134</v>
      </c>
      <c r="E138" s="42" t="s">
        <v>234</v>
      </c>
      <c r="F138" s="101" t="s">
        <v>10</v>
      </c>
      <c r="G138" s="102">
        <v>1</v>
      </c>
      <c r="H138" s="75">
        <v>38632809.590524629</v>
      </c>
      <c r="I138" s="84">
        <f t="shared" si="0"/>
        <v>38632809.590524629</v>
      </c>
      <c r="J138" s="14"/>
      <c r="K138" s="14"/>
      <c r="L138" s="132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</row>
    <row r="139" spans="4:46" s="6" customFormat="1" x14ac:dyDescent="0.35">
      <c r="D139" s="36" t="s">
        <v>135</v>
      </c>
      <c r="E139" s="42" t="s">
        <v>235</v>
      </c>
      <c r="F139" s="101" t="s">
        <v>232</v>
      </c>
      <c r="G139" s="102">
        <v>6</v>
      </c>
      <c r="H139" s="75">
        <v>303209.02072563267</v>
      </c>
      <c r="I139" s="84">
        <f t="shared" si="0"/>
        <v>1819254.124353796</v>
      </c>
      <c r="J139" s="14"/>
      <c r="K139" s="14"/>
      <c r="L139" s="132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</row>
    <row r="140" spans="4:46" s="6" customFormat="1" x14ac:dyDescent="0.35">
      <c r="D140" s="36" t="s">
        <v>136</v>
      </c>
      <c r="E140" s="42" t="s">
        <v>236</v>
      </c>
      <c r="F140" s="101" t="s">
        <v>10</v>
      </c>
      <c r="G140" s="102">
        <v>1</v>
      </c>
      <c r="H140" s="75">
        <v>284690.63709817466</v>
      </c>
      <c r="I140" s="84">
        <f t="shared" si="0"/>
        <v>284690.63709817466</v>
      </c>
      <c r="J140" s="14"/>
      <c r="K140" s="14"/>
      <c r="L140" s="132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</row>
    <row r="141" spans="4:46" s="6" customFormat="1" x14ac:dyDescent="0.35">
      <c r="D141" s="36" t="s">
        <v>137</v>
      </c>
      <c r="E141" s="42" t="s">
        <v>237</v>
      </c>
      <c r="F141" s="101" t="s">
        <v>10</v>
      </c>
      <c r="G141" s="102">
        <v>12</v>
      </c>
      <c r="H141" s="75">
        <v>1737461.8325338573</v>
      </c>
      <c r="I141" s="84">
        <f t="shared" si="0"/>
        <v>20849541.99040629</v>
      </c>
      <c r="J141" s="14"/>
      <c r="K141" s="14"/>
      <c r="L141" s="132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</row>
    <row r="142" spans="4:46" s="6" customFormat="1" x14ac:dyDescent="0.35">
      <c r="D142" s="36" t="s">
        <v>138</v>
      </c>
      <c r="E142" s="42" t="s">
        <v>238</v>
      </c>
      <c r="F142" s="101" t="s">
        <v>10</v>
      </c>
      <c r="G142" s="102">
        <v>1</v>
      </c>
      <c r="H142" s="75">
        <v>6020230.7157234335</v>
      </c>
      <c r="I142" s="84">
        <f t="shared" si="0"/>
        <v>6020230.7157234335</v>
      </c>
      <c r="J142" s="14"/>
      <c r="K142" s="14"/>
      <c r="L142" s="132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</row>
    <row r="143" spans="4:46" s="6" customFormat="1" x14ac:dyDescent="0.35">
      <c r="D143" s="36" t="s">
        <v>139</v>
      </c>
      <c r="E143" s="42" t="s">
        <v>239</v>
      </c>
      <c r="F143" s="101" t="s">
        <v>10</v>
      </c>
      <c r="G143" s="102">
        <v>2</v>
      </c>
      <c r="H143" s="75">
        <v>1522926.8167304758</v>
      </c>
      <c r="I143" s="84">
        <f t="shared" si="0"/>
        <v>3045853.6334609515</v>
      </c>
      <c r="J143" s="14"/>
      <c r="K143" s="14"/>
      <c r="L143" s="132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</row>
    <row r="144" spans="4:46" s="6" customFormat="1" x14ac:dyDescent="0.35">
      <c r="D144" s="36" t="s">
        <v>140</v>
      </c>
      <c r="E144" s="42" t="s">
        <v>240</v>
      </c>
      <c r="F144" s="101" t="s">
        <v>231</v>
      </c>
      <c r="G144" s="102">
        <v>1</v>
      </c>
      <c r="H144" s="75">
        <v>1769694.8635659516</v>
      </c>
      <c r="I144" s="84">
        <f t="shared" si="0"/>
        <v>1769694.8635659516</v>
      </c>
      <c r="J144" s="14"/>
      <c r="K144" s="14"/>
      <c r="L144" s="132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</row>
    <row r="145" spans="4:46" s="6" customFormat="1" x14ac:dyDescent="0.35">
      <c r="D145" s="36" t="s">
        <v>141</v>
      </c>
      <c r="E145" s="42" t="s">
        <v>241</v>
      </c>
      <c r="F145" s="101" t="s">
        <v>10</v>
      </c>
      <c r="G145" s="102">
        <v>1</v>
      </c>
      <c r="H145" s="75">
        <v>8780183.9978465084</v>
      </c>
      <c r="I145" s="84">
        <f t="shared" si="0"/>
        <v>8780183.9978465084</v>
      </c>
      <c r="J145" s="14"/>
      <c r="K145" s="14"/>
      <c r="L145" s="132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</row>
    <row r="146" spans="4:46" s="6" customFormat="1" x14ac:dyDescent="0.35">
      <c r="D146" s="36" t="s">
        <v>142</v>
      </c>
      <c r="E146" s="42" t="s">
        <v>242</v>
      </c>
      <c r="F146" s="101" t="s">
        <v>10</v>
      </c>
      <c r="G146" s="102">
        <v>1</v>
      </c>
      <c r="H146" s="75">
        <v>11706911.997128677</v>
      </c>
      <c r="I146" s="84">
        <f t="shared" si="0"/>
        <v>11706911.997128677</v>
      </c>
      <c r="J146" s="14"/>
      <c r="K146" s="14"/>
      <c r="L146" s="132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</row>
    <row r="147" spans="4:46" s="6" customFormat="1" x14ac:dyDescent="0.35">
      <c r="D147" s="36" t="s">
        <v>143</v>
      </c>
      <c r="E147" s="42" t="s">
        <v>243</v>
      </c>
      <c r="F147" s="101" t="s">
        <v>10</v>
      </c>
      <c r="G147" s="102">
        <v>2</v>
      </c>
      <c r="H147" s="75">
        <v>2926727.9992821692</v>
      </c>
      <c r="I147" s="84">
        <f t="shared" si="0"/>
        <v>5853455.9985643383</v>
      </c>
      <c r="J147" s="14"/>
      <c r="K147" s="14"/>
      <c r="L147" s="132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</row>
    <row r="148" spans="4:46" s="6" customFormat="1" x14ac:dyDescent="0.35">
      <c r="D148" s="36" t="s">
        <v>144</v>
      </c>
      <c r="E148" s="42" t="s">
        <v>244</v>
      </c>
      <c r="F148" s="101" t="s">
        <v>232</v>
      </c>
      <c r="G148" s="102">
        <v>557</v>
      </c>
      <c r="H148" s="75">
        <v>210256.13946843104</v>
      </c>
      <c r="I148" s="84">
        <f t="shared" si="0"/>
        <v>117112669.68391609</v>
      </c>
      <c r="J148" s="14"/>
      <c r="K148" s="14"/>
      <c r="L148" s="132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</row>
    <row r="149" spans="4:46" s="6" customFormat="1" x14ac:dyDescent="0.35">
      <c r="D149" s="36" t="s">
        <v>145</v>
      </c>
      <c r="E149" s="42" t="s">
        <v>245</v>
      </c>
      <c r="F149" s="101" t="s">
        <v>232</v>
      </c>
      <c r="G149" s="102">
        <v>28</v>
      </c>
      <c r="H149" s="75">
        <v>718492.21230377723</v>
      </c>
      <c r="I149" s="84">
        <f t="shared" si="0"/>
        <v>20117781.944505762</v>
      </c>
      <c r="J149" s="14"/>
      <c r="K149" s="14"/>
      <c r="L149" s="132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</row>
    <row r="150" spans="4:46" s="6" customFormat="1" x14ac:dyDescent="0.35">
      <c r="D150" s="36" t="s">
        <v>146</v>
      </c>
      <c r="E150" s="42" t="s">
        <v>246</v>
      </c>
      <c r="F150" s="101" t="s">
        <v>10</v>
      </c>
      <c r="G150" s="102">
        <v>4</v>
      </c>
      <c r="H150" s="75">
        <v>175603679.95693016</v>
      </c>
      <c r="I150" s="84">
        <f t="shared" si="0"/>
        <v>702414719.82772064</v>
      </c>
      <c r="J150" s="14"/>
      <c r="K150" s="14"/>
      <c r="L150" s="132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</row>
    <row r="151" spans="4:46" s="6" customFormat="1" x14ac:dyDescent="0.35">
      <c r="D151" s="36" t="s">
        <v>147</v>
      </c>
      <c r="E151" s="42" t="s">
        <v>247</v>
      </c>
      <c r="F151" s="101" t="s">
        <v>10</v>
      </c>
      <c r="G151" s="102">
        <f>9*4</f>
        <v>36</v>
      </c>
      <c r="H151" s="75">
        <v>6351975.3344420679</v>
      </c>
      <c r="I151" s="84">
        <f t="shared" si="0"/>
        <v>228671112.03991443</v>
      </c>
      <c r="J151" s="14"/>
      <c r="K151" s="14"/>
      <c r="L151" s="132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</row>
    <row r="152" spans="4:46" s="6" customFormat="1" x14ac:dyDescent="0.35">
      <c r="D152" s="36" t="s">
        <v>148</v>
      </c>
      <c r="E152" s="42" t="s">
        <v>248</v>
      </c>
      <c r="F152" s="101" t="s">
        <v>10</v>
      </c>
      <c r="G152" s="102">
        <f>20+9+20+12+16</f>
        <v>77</v>
      </c>
      <c r="H152" s="75">
        <v>546322.55986600497</v>
      </c>
      <c r="I152" s="84">
        <f t="shared" si="0"/>
        <v>42066837.109682381</v>
      </c>
      <c r="J152" s="14"/>
      <c r="K152" s="14"/>
      <c r="L152" s="132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</row>
    <row r="153" spans="4:46" s="6" customFormat="1" x14ac:dyDescent="0.35">
      <c r="D153" s="36" t="s">
        <v>149</v>
      </c>
      <c r="E153" s="42" t="s">
        <v>249</v>
      </c>
      <c r="F153" s="101" t="s">
        <v>10</v>
      </c>
      <c r="G153" s="102">
        <v>20</v>
      </c>
      <c r="H153" s="75">
        <v>946308.71976790146</v>
      </c>
      <c r="I153" s="84">
        <f t="shared" si="0"/>
        <v>18926174.39535803</v>
      </c>
      <c r="J153" s="14"/>
      <c r="K153" s="14"/>
      <c r="L153" s="132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</row>
    <row r="154" spans="4:46" s="6" customFormat="1" x14ac:dyDescent="0.35">
      <c r="D154" s="36" t="s">
        <v>150</v>
      </c>
      <c r="E154" s="42" t="s">
        <v>250</v>
      </c>
      <c r="F154" s="101" t="s">
        <v>10</v>
      </c>
      <c r="G154" s="102">
        <v>16</v>
      </c>
      <c r="H154" s="75">
        <v>292672.7999282169</v>
      </c>
      <c r="I154" s="84">
        <f t="shared" si="0"/>
        <v>4682764.7988514705</v>
      </c>
      <c r="J154" s="14"/>
      <c r="K154" s="14"/>
      <c r="L154" s="132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</row>
    <row r="155" spans="4:46" s="6" customFormat="1" x14ac:dyDescent="0.35">
      <c r="D155" s="36" t="s">
        <v>151</v>
      </c>
      <c r="E155" s="42" t="s">
        <v>251</v>
      </c>
      <c r="F155" s="101" t="s">
        <v>10</v>
      </c>
      <c r="G155" s="102">
        <v>3</v>
      </c>
      <c r="H155" s="75">
        <v>829239.59979661449</v>
      </c>
      <c r="I155" s="84">
        <f t="shared" si="0"/>
        <v>2487718.7993898434</v>
      </c>
      <c r="J155" s="14"/>
      <c r="K155" s="14"/>
      <c r="L155" s="132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</row>
    <row r="156" spans="4:46" s="6" customFormat="1" x14ac:dyDescent="0.35">
      <c r="D156" s="36" t="s">
        <v>152</v>
      </c>
      <c r="E156" s="42" t="s">
        <v>252</v>
      </c>
      <c r="F156" s="101" t="s">
        <v>10</v>
      </c>
      <c r="G156" s="102">
        <v>12</v>
      </c>
      <c r="H156" s="75">
        <v>360963.11991146754</v>
      </c>
      <c r="I156" s="84">
        <f t="shared" si="0"/>
        <v>4331557.43893761</v>
      </c>
      <c r="J156" s="14"/>
      <c r="K156" s="14"/>
      <c r="L156" s="132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</row>
    <row r="157" spans="4:46" s="6" customFormat="1" x14ac:dyDescent="0.35">
      <c r="D157" s="36" t="s">
        <v>153</v>
      </c>
      <c r="E157" s="42" t="s">
        <v>253</v>
      </c>
      <c r="F157" s="101" t="s">
        <v>10</v>
      </c>
      <c r="G157" s="102">
        <v>7</v>
      </c>
      <c r="H157" s="75">
        <v>624368.63984686276</v>
      </c>
      <c r="I157" s="84">
        <f t="shared" si="0"/>
        <v>4370580.4789280389</v>
      </c>
      <c r="J157" s="14"/>
      <c r="K157" s="14"/>
      <c r="L157" s="132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</row>
    <row r="158" spans="4:46" s="6" customFormat="1" ht="16" thickBot="1" x14ac:dyDescent="0.4">
      <c r="D158" s="33" t="s">
        <v>154</v>
      </c>
      <c r="E158" s="40" t="s">
        <v>254</v>
      </c>
      <c r="F158" s="104" t="s">
        <v>18</v>
      </c>
      <c r="G158" s="105">
        <v>1</v>
      </c>
      <c r="H158" s="106">
        <v>10926451.1973201</v>
      </c>
      <c r="I158" s="35">
        <f t="shared" si="0"/>
        <v>10926451.1973201</v>
      </c>
      <c r="J158" s="14"/>
      <c r="K158" s="14"/>
      <c r="L158" s="132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</row>
    <row r="159" spans="4:46" s="6" customFormat="1" ht="16" thickBot="1" x14ac:dyDescent="0.4">
      <c r="D159" s="12">
        <v>9</v>
      </c>
      <c r="E159" s="357" t="s">
        <v>12</v>
      </c>
      <c r="F159" s="357"/>
      <c r="G159" s="357"/>
      <c r="H159" s="357"/>
      <c r="I159" s="13">
        <f>SUM(I160:I193)</f>
        <v>1465246048.2400377</v>
      </c>
      <c r="J159" s="14"/>
      <c r="K159" s="14"/>
      <c r="L159" s="132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</row>
    <row r="160" spans="4:46" s="6" customFormat="1" x14ac:dyDescent="0.35">
      <c r="D160" s="29" t="s">
        <v>86</v>
      </c>
      <c r="E160" s="49" t="s">
        <v>40</v>
      </c>
      <c r="F160" s="30" t="s">
        <v>8</v>
      </c>
      <c r="G160" s="67">
        <f>+G79</f>
        <v>189.49</v>
      </c>
      <c r="H160" s="18">
        <v>71897.884539462131</v>
      </c>
      <c r="I160" s="31">
        <f t="shared" si="0"/>
        <v>13623930.141382679</v>
      </c>
      <c r="J160" s="14"/>
      <c r="K160" s="14"/>
      <c r="L160" s="132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</row>
    <row r="161" spans="4:46" s="6" customFormat="1" x14ac:dyDescent="0.35">
      <c r="D161" s="29" t="s">
        <v>87</v>
      </c>
      <c r="E161" s="42" t="s">
        <v>355</v>
      </c>
      <c r="F161" s="37" t="s">
        <v>8</v>
      </c>
      <c r="G161" s="68">
        <f>+G73</f>
        <v>521.55200000000002</v>
      </c>
      <c r="H161" s="18">
        <v>16992</v>
      </c>
      <c r="I161" s="31">
        <f t="shared" si="0"/>
        <v>8862211.5840000007</v>
      </c>
      <c r="J161" s="14"/>
      <c r="K161" s="14"/>
      <c r="L161" s="132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</row>
    <row r="162" spans="4:46" s="6" customFormat="1" x14ac:dyDescent="0.35">
      <c r="D162" s="29" t="s">
        <v>88</v>
      </c>
      <c r="E162" s="42" t="s">
        <v>27</v>
      </c>
      <c r="F162" s="37" t="s">
        <v>8</v>
      </c>
      <c r="G162" s="68">
        <f>+G161-(((11.16+11.16+5.8+5.8)*2*2.4)+((5.64+5.64+6.76+5.76)*2*2.4))</f>
        <v>244.49600000000004</v>
      </c>
      <c r="H162" s="18">
        <v>14160</v>
      </c>
      <c r="I162" s="31">
        <f t="shared" si="0"/>
        <v>3462063.3600000003</v>
      </c>
      <c r="J162" s="14"/>
      <c r="K162" s="14"/>
      <c r="L162" s="132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</row>
    <row r="163" spans="4:46" s="6" customFormat="1" x14ac:dyDescent="0.35">
      <c r="D163" s="29" t="s">
        <v>89</v>
      </c>
      <c r="E163" s="42" t="s">
        <v>29</v>
      </c>
      <c r="F163" s="37" t="s">
        <v>8</v>
      </c>
      <c r="G163" s="69">
        <f>+G160</f>
        <v>189.49</v>
      </c>
      <c r="H163" s="18">
        <v>167512.79999999996</v>
      </c>
      <c r="I163" s="31">
        <f t="shared" si="0"/>
        <v>31742000.471999995</v>
      </c>
      <c r="J163" s="14"/>
      <c r="K163" s="14"/>
      <c r="L163" s="132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</row>
    <row r="164" spans="4:46" s="6" customFormat="1" x14ac:dyDescent="0.35">
      <c r="D164" s="29" t="s">
        <v>90</v>
      </c>
      <c r="E164" s="42" t="s">
        <v>31</v>
      </c>
      <c r="F164" s="37" t="s">
        <v>7</v>
      </c>
      <c r="G164" s="69">
        <f>+G163*0.4</f>
        <v>75.796000000000006</v>
      </c>
      <c r="H164" s="18">
        <v>83756.39999999998</v>
      </c>
      <c r="I164" s="31">
        <f t="shared" si="0"/>
        <v>6348400.0943999989</v>
      </c>
      <c r="J164" s="14"/>
      <c r="K164" s="14"/>
      <c r="L164" s="132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</row>
    <row r="165" spans="4:46" s="6" customFormat="1" x14ac:dyDescent="0.35">
      <c r="D165" s="29" t="s">
        <v>91</v>
      </c>
      <c r="E165" s="42" t="s">
        <v>130</v>
      </c>
      <c r="F165" s="37" t="s">
        <v>8</v>
      </c>
      <c r="G165" s="69">
        <f>4.76+(9.34*2.4)+75.58+75.58+((11.16+11.16+6.8+5.8)*2.4*2)</f>
        <v>345.952</v>
      </c>
      <c r="H165" s="18">
        <v>167512.79999999996</v>
      </c>
      <c r="I165" s="31">
        <f t="shared" si="0"/>
        <v>57951388.185599983</v>
      </c>
      <c r="J165" s="14"/>
      <c r="K165" s="14"/>
      <c r="L165" s="132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</row>
    <row r="166" spans="4:46" s="6" customFormat="1" x14ac:dyDescent="0.35">
      <c r="D166" s="29" t="s">
        <v>92</v>
      </c>
      <c r="E166" s="42" t="s">
        <v>270</v>
      </c>
      <c r="F166" s="37" t="s">
        <v>10</v>
      </c>
      <c r="G166" s="67">
        <f>12*2</f>
        <v>24</v>
      </c>
      <c r="H166" s="18">
        <v>455400</v>
      </c>
      <c r="I166" s="31">
        <f t="shared" si="0"/>
        <v>10929600</v>
      </c>
      <c r="J166" s="14"/>
      <c r="K166" s="14"/>
      <c r="L166" s="132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</row>
    <row r="167" spans="4:46" s="6" customFormat="1" x14ac:dyDescent="0.35">
      <c r="D167" s="29" t="s">
        <v>93</v>
      </c>
      <c r="E167" s="24" t="s">
        <v>271</v>
      </c>
      <c r="F167" s="37" t="s">
        <v>8</v>
      </c>
      <c r="G167" s="67">
        <f>1.2*0.6*24</f>
        <v>17.28</v>
      </c>
      <c r="H167" s="18">
        <v>202186.49501199881</v>
      </c>
      <c r="I167" s="31">
        <f>+H167*G167</f>
        <v>3493782.6338073397</v>
      </c>
      <c r="J167" s="14"/>
      <c r="K167" s="14"/>
      <c r="L167" s="132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</row>
    <row r="168" spans="4:46" s="6" customFormat="1" x14ac:dyDescent="0.35">
      <c r="D168" s="29" t="s">
        <v>94</v>
      </c>
      <c r="E168" s="42" t="s">
        <v>272</v>
      </c>
      <c r="F168" s="37" t="s">
        <v>7</v>
      </c>
      <c r="G168" s="67">
        <f>89.47+27.39+26.92</f>
        <v>143.78</v>
      </c>
      <c r="H168" s="18">
        <v>709117.2</v>
      </c>
      <c r="I168" s="31">
        <f t="shared" ref="I168" si="5">+H168*G168</f>
        <v>101956871.01599999</v>
      </c>
      <c r="J168" s="14"/>
      <c r="K168" s="14"/>
      <c r="L168" s="132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</row>
    <row r="169" spans="4:46" x14ac:dyDescent="0.35">
      <c r="D169" s="29" t="s">
        <v>95</v>
      </c>
      <c r="E169" s="24" t="s">
        <v>258</v>
      </c>
      <c r="F169" s="37" t="s">
        <v>8</v>
      </c>
      <c r="G169" s="67">
        <f>26.82+28.47+17.04+54.4+18.41+18.86+19.02+414.15+418.72</f>
        <v>1015.89</v>
      </c>
      <c r="H169" s="18">
        <v>147221.57338250004</v>
      </c>
      <c r="I169" s="31">
        <f t="shared" si="0"/>
        <v>149560924.18354797</v>
      </c>
      <c r="J169" s="14"/>
      <c r="K169" s="14"/>
      <c r="L169" s="132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</row>
    <row r="170" spans="4:46" x14ac:dyDescent="0.35">
      <c r="D170" s="29" t="s">
        <v>96</v>
      </c>
      <c r="E170" s="24" t="s">
        <v>259</v>
      </c>
      <c r="F170" s="37" t="s">
        <v>8</v>
      </c>
      <c r="G170" s="67">
        <f>35.88+15.27+29.8+18.31</f>
        <v>99.26</v>
      </c>
      <c r="H170" s="18">
        <v>147221.57338250004</v>
      </c>
      <c r="I170" s="31">
        <f t="shared" si="0"/>
        <v>14613213.373946954</v>
      </c>
      <c r="J170" s="14"/>
      <c r="K170" s="14"/>
      <c r="L170" s="132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</row>
    <row r="171" spans="4:46" x14ac:dyDescent="0.35">
      <c r="D171" s="29" t="s">
        <v>97</v>
      </c>
      <c r="E171" s="24" t="s">
        <v>260</v>
      </c>
      <c r="F171" s="37" t="s">
        <v>8</v>
      </c>
      <c r="G171" s="67">
        <f>112.15+15.29+6.89+23.51+33.43+18.36</f>
        <v>209.63</v>
      </c>
      <c r="H171" s="18">
        <v>147221.57338250004</v>
      </c>
      <c r="I171" s="31">
        <f t="shared" si="0"/>
        <v>30862058.428173482</v>
      </c>
      <c r="J171" s="14"/>
      <c r="K171" s="14"/>
      <c r="L171" s="132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</row>
    <row r="172" spans="4:46" x14ac:dyDescent="0.35">
      <c r="D172" s="29" t="s">
        <v>98</v>
      </c>
      <c r="E172" s="24" t="s">
        <v>266</v>
      </c>
      <c r="F172" s="37" t="s">
        <v>8</v>
      </c>
      <c r="G172" s="67">
        <f>+(184.33+9.81+102.27+4.25+4.25+351.65)*0.2</f>
        <v>131.31199999999998</v>
      </c>
      <c r="H172" s="18">
        <v>147221.57338250004</v>
      </c>
      <c r="I172" s="31">
        <f t="shared" si="0"/>
        <v>19331959.244002841</v>
      </c>
      <c r="J172" s="14"/>
      <c r="K172" s="14"/>
      <c r="L172" s="132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</row>
    <row r="173" spans="4:46" x14ac:dyDescent="0.35">
      <c r="D173" s="29" t="s">
        <v>99</v>
      </c>
      <c r="E173" s="24" t="s">
        <v>261</v>
      </c>
      <c r="F173" s="37" t="s">
        <v>8</v>
      </c>
      <c r="G173" s="67">
        <f>78.62+93.63+77.92</f>
        <v>250.17000000000002</v>
      </c>
      <c r="H173" s="18">
        <v>202186.49501199881</v>
      </c>
      <c r="I173" s="31">
        <f t="shared" si="0"/>
        <v>50580995.457151748</v>
      </c>
      <c r="J173" s="14"/>
      <c r="K173" s="14"/>
      <c r="L173" s="132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</row>
    <row r="174" spans="4:46" s="6" customFormat="1" x14ac:dyDescent="0.35">
      <c r="D174" s="29" t="s">
        <v>100</v>
      </c>
      <c r="E174" s="24" t="s">
        <v>262</v>
      </c>
      <c r="F174" s="37" t="s">
        <v>8</v>
      </c>
      <c r="G174" s="67">
        <f>48.41+65.89</f>
        <v>114.3</v>
      </c>
      <c r="H174" s="18">
        <v>202186.49501199881</v>
      </c>
      <c r="I174" s="31">
        <f>+H174*G174</f>
        <v>23109916.379871462</v>
      </c>
      <c r="J174" s="14"/>
      <c r="K174" s="14"/>
      <c r="L174" s="132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</row>
    <row r="175" spans="4:46" x14ac:dyDescent="0.35">
      <c r="D175" s="29" t="s">
        <v>101</v>
      </c>
      <c r="E175" s="51" t="s">
        <v>41</v>
      </c>
      <c r="F175" s="52" t="s">
        <v>8</v>
      </c>
      <c r="G175" s="67">
        <f>+(G174*0.6)</f>
        <v>68.58</v>
      </c>
      <c r="H175" s="18">
        <v>40949.0801045423</v>
      </c>
      <c r="I175" s="31">
        <f t="shared" si="0"/>
        <v>2808287.9135695109</v>
      </c>
      <c r="J175" s="14"/>
      <c r="K175" s="14"/>
      <c r="L175" s="132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</row>
    <row r="176" spans="4:46" x14ac:dyDescent="0.35">
      <c r="D176" s="29" t="s">
        <v>102</v>
      </c>
      <c r="E176" s="51" t="s">
        <v>255</v>
      </c>
      <c r="F176" s="52" t="s">
        <v>8</v>
      </c>
      <c r="G176" s="67">
        <f>+G189*0.1</f>
        <v>438.34500000000003</v>
      </c>
      <c r="H176" s="18">
        <v>12284.724031362688</v>
      </c>
      <c r="I176" s="31">
        <f t="shared" si="0"/>
        <v>5384947.3555276776</v>
      </c>
      <c r="J176" s="14"/>
      <c r="K176" s="14"/>
      <c r="L176" s="132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</row>
    <row r="177" spans="4:46" s="6" customFormat="1" x14ac:dyDescent="0.35">
      <c r="D177" s="29" t="s">
        <v>103</v>
      </c>
      <c r="E177" s="28" t="s">
        <v>256</v>
      </c>
      <c r="F177" s="37" t="s">
        <v>7</v>
      </c>
      <c r="G177" s="67">
        <v>360.42</v>
      </c>
      <c r="H177" s="18">
        <v>108406.92995642655</v>
      </c>
      <c r="I177" s="31">
        <f t="shared" si="0"/>
        <v>39072025.69489526</v>
      </c>
      <c r="J177" s="14"/>
      <c r="K177" s="14"/>
      <c r="L177" s="132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</row>
    <row r="178" spans="4:46" s="6" customFormat="1" x14ac:dyDescent="0.35">
      <c r="D178" s="29" t="s">
        <v>104</v>
      </c>
      <c r="E178" s="28" t="s">
        <v>257</v>
      </c>
      <c r="F178" s="37" t="s">
        <v>7</v>
      </c>
      <c r="G178" s="67">
        <f>477.85+2.99+58.42</f>
        <v>539.26</v>
      </c>
      <c r="H178" s="18">
        <v>86725.54396514126</v>
      </c>
      <c r="I178" s="31">
        <f t="shared" si="0"/>
        <v>46767616.838642076</v>
      </c>
      <c r="J178" s="14"/>
      <c r="K178" s="14"/>
      <c r="L178" s="132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</row>
    <row r="179" spans="4:46" x14ac:dyDescent="0.35">
      <c r="D179" s="29" t="s">
        <v>105</v>
      </c>
      <c r="E179" s="51" t="s">
        <v>42</v>
      </c>
      <c r="F179" s="52" t="s">
        <v>10</v>
      </c>
      <c r="G179" s="67">
        <f>33*2</f>
        <v>66</v>
      </c>
      <c r="H179" s="18">
        <v>98407.989803379402</v>
      </c>
      <c r="I179" s="31">
        <f t="shared" si="0"/>
        <v>6494927.3270230405</v>
      </c>
      <c r="J179" s="14"/>
      <c r="K179" s="14"/>
      <c r="L179" s="132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</row>
    <row r="180" spans="4:46" x14ac:dyDescent="0.35">
      <c r="D180" s="29" t="s">
        <v>106</v>
      </c>
      <c r="E180" s="42" t="s">
        <v>48</v>
      </c>
      <c r="F180" s="37" t="s">
        <v>10</v>
      </c>
      <c r="G180" s="67">
        <v>8</v>
      </c>
      <c r="H180" s="18">
        <v>5409695.1055680001</v>
      </c>
      <c r="I180" s="31">
        <f t="shared" si="0"/>
        <v>43277560.844544001</v>
      </c>
      <c r="J180" s="14" t="s">
        <v>56</v>
      </c>
      <c r="K180" s="14"/>
      <c r="L180" s="132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</row>
    <row r="181" spans="4:46" x14ac:dyDescent="0.35">
      <c r="D181" s="29" t="s">
        <v>107</v>
      </c>
      <c r="E181" s="42" t="s">
        <v>228</v>
      </c>
      <c r="F181" s="37" t="s">
        <v>10</v>
      </c>
      <c r="G181" s="67">
        <v>2</v>
      </c>
      <c r="H181" s="18">
        <v>2760000</v>
      </c>
      <c r="I181" s="31">
        <f t="shared" si="0"/>
        <v>5520000</v>
      </c>
      <c r="J181" s="14"/>
      <c r="K181" s="14"/>
      <c r="L181" s="132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</row>
    <row r="182" spans="4:46" x14ac:dyDescent="0.35">
      <c r="D182" s="29" t="s">
        <v>108</v>
      </c>
      <c r="E182" s="42" t="s">
        <v>58</v>
      </c>
      <c r="F182" s="37" t="s">
        <v>10</v>
      </c>
      <c r="G182" s="67">
        <v>1</v>
      </c>
      <c r="H182" s="18">
        <v>15576000</v>
      </c>
      <c r="I182" s="31">
        <f t="shared" si="0"/>
        <v>15576000</v>
      </c>
      <c r="J182" s="14"/>
      <c r="K182" s="14"/>
      <c r="L182" s="132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</row>
    <row r="183" spans="4:46" x14ac:dyDescent="0.35">
      <c r="D183" s="29" t="s">
        <v>109</v>
      </c>
      <c r="E183" s="42" t="s">
        <v>229</v>
      </c>
      <c r="F183" s="37" t="s">
        <v>10</v>
      </c>
      <c r="G183" s="67">
        <v>4</v>
      </c>
      <c r="H183" s="18">
        <v>59400</v>
      </c>
      <c r="I183" s="31">
        <f t="shared" si="0"/>
        <v>237600</v>
      </c>
      <c r="J183" s="14"/>
      <c r="K183" s="14"/>
      <c r="L183" s="132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</row>
    <row r="184" spans="4:46" x14ac:dyDescent="0.35">
      <c r="D184" s="29" t="s">
        <v>131</v>
      </c>
      <c r="E184" s="42" t="s">
        <v>57</v>
      </c>
      <c r="F184" s="37" t="s">
        <v>10</v>
      </c>
      <c r="G184" s="67">
        <f>409+416</f>
        <v>825</v>
      </c>
      <c r="H184" s="18">
        <v>55790.400000000001</v>
      </c>
      <c r="I184" s="31">
        <f t="shared" si="0"/>
        <v>46027080</v>
      </c>
      <c r="J184" s="14"/>
      <c r="K184" s="14"/>
      <c r="L184" s="132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</row>
    <row r="185" spans="4:46" x14ac:dyDescent="0.35">
      <c r="D185" s="29" t="s">
        <v>223</v>
      </c>
      <c r="E185" s="51" t="s">
        <v>230</v>
      </c>
      <c r="F185" s="52" t="s">
        <v>10</v>
      </c>
      <c r="G185" s="67">
        <v>7</v>
      </c>
      <c r="H185" s="18">
        <v>3042857.1428571432</v>
      </c>
      <c r="I185" s="31">
        <f t="shared" si="0"/>
        <v>21300000.000000004</v>
      </c>
      <c r="J185" s="14"/>
      <c r="K185" s="14"/>
      <c r="L185" s="132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</row>
    <row r="186" spans="4:46" x14ac:dyDescent="0.35">
      <c r="D186" s="29" t="s">
        <v>224</v>
      </c>
      <c r="E186" s="51" t="s">
        <v>53</v>
      </c>
      <c r="F186" s="52" t="s">
        <v>10</v>
      </c>
      <c r="G186" s="67">
        <v>8</v>
      </c>
      <c r="H186" s="18">
        <v>98381.617565389999</v>
      </c>
      <c r="I186" s="31">
        <f t="shared" si="0"/>
        <v>787052.94052311999</v>
      </c>
      <c r="J186" s="14"/>
      <c r="K186" s="14"/>
      <c r="L186" s="132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</row>
    <row r="187" spans="4:46" x14ac:dyDescent="0.35">
      <c r="D187" s="29" t="s">
        <v>225</v>
      </c>
      <c r="E187" s="53" t="s">
        <v>193</v>
      </c>
      <c r="F187" s="54" t="s">
        <v>8</v>
      </c>
      <c r="G187" s="67">
        <f>+G189</f>
        <v>4383.45</v>
      </c>
      <c r="H187" s="18">
        <v>128671.91999999998</v>
      </c>
      <c r="I187" s="31">
        <f t="shared" si="0"/>
        <v>564026927.72399986</v>
      </c>
      <c r="J187" s="14"/>
      <c r="K187" s="14"/>
      <c r="L187" s="132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</row>
    <row r="188" spans="4:46" x14ac:dyDescent="0.35">
      <c r="D188" s="29" t="s">
        <v>263</v>
      </c>
      <c r="E188" s="53" t="s">
        <v>197</v>
      </c>
      <c r="F188" s="54" t="s">
        <v>8</v>
      </c>
      <c r="G188" s="67">
        <f>+G36</f>
        <v>213.24</v>
      </c>
      <c r="H188" s="18">
        <v>33336.685714285712</v>
      </c>
      <c r="I188" s="31">
        <f t="shared" si="0"/>
        <v>7108714.8617142858</v>
      </c>
      <c r="J188" s="14"/>
      <c r="K188" s="14"/>
      <c r="L188" s="132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</row>
    <row r="189" spans="4:46" x14ac:dyDescent="0.35">
      <c r="D189" s="29" t="s">
        <v>264</v>
      </c>
      <c r="E189" s="53" t="s">
        <v>124</v>
      </c>
      <c r="F189" s="54" t="s">
        <v>8</v>
      </c>
      <c r="G189" s="67">
        <f>+G34</f>
        <v>4383.45</v>
      </c>
      <c r="H189" s="18">
        <v>17447.142857142855</v>
      </c>
      <c r="I189" s="31">
        <f t="shared" si="0"/>
        <v>76478678.357142851</v>
      </c>
      <c r="J189" s="14"/>
      <c r="K189" s="14"/>
      <c r="L189" s="132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</row>
    <row r="190" spans="4:46" x14ac:dyDescent="0.35">
      <c r="D190" s="29" t="s">
        <v>265</v>
      </c>
      <c r="E190" s="53" t="s">
        <v>267</v>
      </c>
      <c r="F190" s="54" t="s">
        <v>10</v>
      </c>
      <c r="G190" s="67">
        <v>8</v>
      </c>
      <c r="H190" s="18">
        <v>1707387.4285714286</v>
      </c>
      <c r="I190" s="31">
        <f t="shared" si="0"/>
        <v>13659099.428571429</v>
      </c>
      <c r="J190" s="14"/>
      <c r="K190" s="14"/>
      <c r="L190" s="132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</row>
    <row r="191" spans="4:46" x14ac:dyDescent="0.35">
      <c r="D191" s="29" t="s">
        <v>311</v>
      </c>
      <c r="E191" s="53" t="s">
        <v>54</v>
      </c>
      <c r="F191" s="54" t="s">
        <v>10</v>
      </c>
      <c r="G191" s="67">
        <v>8</v>
      </c>
      <c r="H191" s="18">
        <v>1953060.48</v>
      </c>
      <c r="I191" s="31">
        <f t="shared" si="0"/>
        <v>15624483.84</v>
      </c>
      <c r="J191" s="14"/>
      <c r="K191" s="14"/>
      <c r="L191" s="132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</row>
    <row r="192" spans="4:46" x14ac:dyDescent="0.35">
      <c r="D192" s="29" t="s">
        <v>312</v>
      </c>
      <c r="E192" s="53" t="s">
        <v>123</v>
      </c>
      <c r="F192" s="54" t="s">
        <v>10</v>
      </c>
      <c r="G192" s="67">
        <v>8</v>
      </c>
      <c r="H192" s="18">
        <v>668026.31999999995</v>
      </c>
      <c r="I192" s="31">
        <f t="shared" si="0"/>
        <v>5344210.5599999996</v>
      </c>
      <c r="J192" s="14"/>
      <c r="K192" s="14"/>
      <c r="L192" s="132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</row>
    <row r="193" spans="4:46" ht="16" thickBot="1" x14ac:dyDescent="0.4">
      <c r="D193" s="29" t="s">
        <v>313</v>
      </c>
      <c r="E193" s="53" t="s">
        <v>122</v>
      </c>
      <c r="F193" s="54" t="s">
        <v>10</v>
      </c>
      <c r="G193" s="67">
        <v>61</v>
      </c>
      <c r="H193" s="18">
        <v>382320</v>
      </c>
      <c r="I193" s="31">
        <f t="shared" si="0"/>
        <v>23321520</v>
      </c>
      <c r="J193" s="14"/>
      <c r="K193" s="14"/>
      <c r="L193" s="132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</row>
    <row r="194" spans="4:46" ht="16" thickBot="1" x14ac:dyDescent="0.4">
      <c r="D194" s="12">
        <v>10</v>
      </c>
      <c r="E194" s="357" t="s">
        <v>49</v>
      </c>
      <c r="F194" s="357"/>
      <c r="G194" s="357"/>
      <c r="H194" s="357"/>
      <c r="I194" s="13">
        <f>SUM(I195:I199)</f>
        <v>124906474.57234673</v>
      </c>
      <c r="J194" s="14"/>
      <c r="K194" s="14"/>
      <c r="L194" s="132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</row>
    <row r="195" spans="4:46" x14ac:dyDescent="0.35">
      <c r="D195" s="29" t="s">
        <v>110</v>
      </c>
      <c r="E195" s="49" t="s">
        <v>43</v>
      </c>
      <c r="F195" s="55" t="s">
        <v>10</v>
      </c>
      <c r="G195" s="67">
        <f>8+1+9</f>
        <v>18</v>
      </c>
      <c r="H195" s="18">
        <v>1396028.4980472445</v>
      </c>
      <c r="I195" s="31">
        <f t="shared" si="0"/>
        <v>25128512.9648504</v>
      </c>
      <c r="J195" s="14"/>
      <c r="K195" s="14"/>
      <c r="L195" s="132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</row>
    <row r="196" spans="4:46" x14ac:dyDescent="0.35">
      <c r="D196" s="29" t="s">
        <v>111</v>
      </c>
      <c r="E196" s="56" t="s">
        <v>44</v>
      </c>
      <c r="F196" s="57" t="s">
        <v>10</v>
      </c>
      <c r="G196" s="67">
        <v>17</v>
      </c>
      <c r="H196" s="18">
        <v>829184.31422410347</v>
      </c>
      <c r="I196" s="31">
        <f t="shared" si="0"/>
        <v>14096133.341809759</v>
      </c>
      <c r="J196" s="14"/>
      <c r="K196" s="14"/>
      <c r="L196" s="132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</row>
    <row r="197" spans="4:46" x14ac:dyDescent="0.35">
      <c r="D197" s="29" t="s">
        <v>112</v>
      </c>
      <c r="E197" s="56" t="s">
        <v>120</v>
      </c>
      <c r="F197" s="57" t="s">
        <v>10</v>
      </c>
      <c r="G197" s="67">
        <v>10</v>
      </c>
      <c r="H197" s="18">
        <v>993787.03200000001</v>
      </c>
      <c r="I197" s="31">
        <f t="shared" si="0"/>
        <v>9937870.3200000003</v>
      </c>
      <c r="J197" s="14"/>
      <c r="K197" s="14"/>
      <c r="L197" s="132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</row>
    <row r="198" spans="4:46" x14ac:dyDescent="0.35">
      <c r="D198" s="29" t="s">
        <v>113</v>
      </c>
      <c r="E198" s="56" t="s">
        <v>45</v>
      </c>
      <c r="F198" s="57" t="s">
        <v>10</v>
      </c>
      <c r="G198" s="67">
        <v>6</v>
      </c>
      <c r="H198" s="18">
        <v>3030078.322147761</v>
      </c>
      <c r="I198" s="31">
        <f t="shared" si="0"/>
        <v>18180469.932886567</v>
      </c>
      <c r="J198" s="14"/>
      <c r="K198" s="14"/>
      <c r="L198" s="132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</row>
    <row r="199" spans="4:46" s="6" customFormat="1" ht="16" thickBot="1" x14ac:dyDescent="0.4">
      <c r="D199" s="29" t="s">
        <v>121</v>
      </c>
      <c r="E199" s="51" t="s">
        <v>46</v>
      </c>
      <c r="F199" s="52" t="s">
        <v>8</v>
      </c>
      <c r="G199" s="112">
        <f>7*2*2*2.2</f>
        <v>61.600000000000009</v>
      </c>
      <c r="H199" s="18">
        <v>934472.20799999998</v>
      </c>
      <c r="I199" s="58">
        <f t="shared" si="0"/>
        <v>57563488.012800008</v>
      </c>
      <c r="J199" s="14"/>
      <c r="K199" s="14"/>
      <c r="L199" s="132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</row>
    <row r="200" spans="4:46" s="6" customFormat="1" ht="16" thickBot="1" x14ac:dyDescent="0.4">
      <c r="D200" s="12">
        <v>11</v>
      </c>
      <c r="E200" s="357" t="s">
        <v>13</v>
      </c>
      <c r="F200" s="357"/>
      <c r="G200" s="357"/>
      <c r="H200" s="357"/>
      <c r="I200" s="13">
        <f>SUM(I201)</f>
        <v>120877186.92</v>
      </c>
      <c r="J200" s="14"/>
      <c r="K200" s="14"/>
      <c r="L200" s="132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</row>
    <row r="201" spans="4:46" s="6" customFormat="1" ht="16" thickBot="1" x14ac:dyDescent="0.4">
      <c r="D201" s="46" t="s">
        <v>114</v>
      </c>
      <c r="E201" s="59" t="s">
        <v>125</v>
      </c>
      <c r="F201" s="47" t="s">
        <v>8</v>
      </c>
      <c r="G201" s="113">
        <f>+G160</f>
        <v>189.49</v>
      </c>
      <c r="H201" s="18">
        <v>637908</v>
      </c>
      <c r="I201" s="48">
        <f t="shared" si="0"/>
        <v>120877186.92</v>
      </c>
      <c r="J201" s="14"/>
      <c r="K201" s="14"/>
      <c r="L201" s="132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</row>
    <row r="202" spans="4:46" s="6" customFormat="1" ht="16" thickBot="1" x14ac:dyDescent="0.4">
      <c r="D202" s="12">
        <v>12</v>
      </c>
      <c r="E202" s="357" t="s">
        <v>320</v>
      </c>
      <c r="F202" s="357"/>
      <c r="G202" s="357"/>
      <c r="H202" s="357"/>
      <c r="I202" s="13">
        <f>SUM(I203:I207)</f>
        <v>73525800</v>
      </c>
      <c r="J202" s="14"/>
      <c r="K202" s="14"/>
      <c r="L202" s="132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</row>
    <row r="203" spans="4:46" s="6" customFormat="1" x14ac:dyDescent="0.35">
      <c r="D203" s="29" t="s">
        <v>115</v>
      </c>
      <c r="E203" s="44" t="s">
        <v>273</v>
      </c>
      <c r="F203" s="30" t="s">
        <v>10</v>
      </c>
      <c r="G203" s="67">
        <v>4</v>
      </c>
      <c r="H203" s="18">
        <v>3093960</v>
      </c>
      <c r="I203" s="31">
        <f t="shared" si="0"/>
        <v>12375840</v>
      </c>
      <c r="J203" s="14"/>
      <c r="K203" s="14"/>
      <c r="L203" s="132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</row>
    <row r="204" spans="4:46" s="6" customFormat="1" x14ac:dyDescent="0.35">
      <c r="D204" s="29" t="s">
        <v>116</v>
      </c>
      <c r="E204" s="44" t="s">
        <v>275</v>
      </c>
      <c r="F204" s="30" t="s">
        <v>10</v>
      </c>
      <c r="G204" s="67">
        <v>4</v>
      </c>
      <c r="H204" s="18">
        <v>3867450</v>
      </c>
      <c r="I204" s="31">
        <f t="shared" si="0"/>
        <v>15469800</v>
      </c>
      <c r="J204" s="14"/>
      <c r="K204" s="14"/>
      <c r="L204" s="132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</row>
    <row r="205" spans="4:46" s="6" customFormat="1" x14ac:dyDescent="0.35">
      <c r="D205" s="29" t="s">
        <v>116</v>
      </c>
      <c r="E205" s="44" t="s">
        <v>274</v>
      </c>
      <c r="F205" s="30" t="s">
        <v>10</v>
      </c>
      <c r="G205" s="67">
        <v>5</v>
      </c>
      <c r="H205" s="18">
        <v>2475168</v>
      </c>
      <c r="I205" s="31">
        <f t="shared" si="0"/>
        <v>12375840</v>
      </c>
      <c r="J205" s="14"/>
      <c r="K205" s="14"/>
      <c r="L205" s="132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</row>
    <row r="206" spans="4:46" s="6" customFormat="1" x14ac:dyDescent="0.35">
      <c r="D206" s="29" t="s">
        <v>117</v>
      </c>
      <c r="E206" s="42" t="s">
        <v>119</v>
      </c>
      <c r="F206" s="37" t="s">
        <v>18</v>
      </c>
      <c r="G206" s="67">
        <v>1</v>
      </c>
      <c r="H206" s="18">
        <v>11497920</v>
      </c>
      <c r="I206" s="31">
        <f t="shared" si="0"/>
        <v>11497920</v>
      </c>
      <c r="J206" s="14"/>
      <c r="K206" s="14"/>
      <c r="L206" s="132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</row>
    <row r="207" spans="4:46" s="6" customFormat="1" ht="16" thickBot="1" x14ac:dyDescent="0.4">
      <c r="D207" s="29" t="s">
        <v>118</v>
      </c>
      <c r="E207" s="40" t="s">
        <v>14</v>
      </c>
      <c r="F207" s="34" t="s">
        <v>18</v>
      </c>
      <c r="G207" s="67">
        <v>1</v>
      </c>
      <c r="H207" s="18">
        <v>21806400</v>
      </c>
      <c r="I207" s="35">
        <f t="shared" si="0"/>
        <v>21806400</v>
      </c>
      <c r="J207" s="14"/>
      <c r="K207" s="14"/>
      <c r="L207" s="132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</row>
    <row r="208" spans="4:46" s="6" customFormat="1" ht="16" thickBot="1" x14ac:dyDescent="0.4">
      <c r="D208" s="12">
        <v>13</v>
      </c>
      <c r="E208" s="357" t="s">
        <v>189</v>
      </c>
      <c r="F208" s="357"/>
      <c r="G208" s="357"/>
      <c r="H208" s="357"/>
      <c r="I208" s="13">
        <f>SUM(I209:I209)</f>
        <v>0</v>
      </c>
      <c r="J208" s="32"/>
      <c r="L208" s="132"/>
    </row>
    <row r="209" spans="4:12" s="6" customFormat="1" ht="16" thickBot="1" x14ac:dyDescent="0.4">
      <c r="D209" s="46" t="s">
        <v>356</v>
      </c>
      <c r="E209" s="60" t="s">
        <v>357</v>
      </c>
      <c r="F209" s="61" t="s">
        <v>18</v>
      </c>
      <c r="G209" s="62">
        <v>0</v>
      </c>
      <c r="H209" s="91">
        <v>907143268.03199995</v>
      </c>
      <c r="I209" s="48">
        <f t="shared" ref="I209" si="6">+H209*G209</f>
        <v>0</v>
      </c>
      <c r="J209" s="32"/>
      <c r="L209" s="132"/>
    </row>
    <row r="210" spans="4:12" s="6" customFormat="1" ht="16" thickBot="1" x14ac:dyDescent="0.4">
      <c r="D210" s="12">
        <v>14</v>
      </c>
      <c r="E210" s="357" t="s">
        <v>19</v>
      </c>
      <c r="F210" s="357"/>
      <c r="G210" s="357"/>
      <c r="H210" s="357"/>
      <c r="I210" s="13">
        <f>SUM(I211:I211)</f>
        <v>11976931.24848</v>
      </c>
      <c r="J210" s="32"/>
      <c r="L210" s="132"/>
    </row>
    <row r="211" spans="4:12" s="6" customFormat="1" ht="16" thickBot="1" x14ac:dyDescent="0.4">
      <c r="D211" s="46" t="s">
        <v>358</v>
      </c>
      <c r="E211" s="60" t="s">
        <v>59</v>
      </c>
      <c r="F211" s="61" t="s">
        <v>8</v>
      </c>
      <c r="G211" s="62">
        <f>+G15</f>
        <v>7767.02</v>
      </c>
      <c r="H211" s="18">
        <v>1542.0239999999999</v>
      </c>
      <c r="I211" s="48">
        <f t="shared" ref="I211" si="7">+H211*G211</f>
        <v>11976931.24848</v>
      </c>
      <c r="J211" s="32"/>
      <c r="L211" s="132"/>
    </row>
    <row r="212" spans="4:12" ht="15" customHeight="1" thickBot="1" x14ac:dyDescent="0.4">
      <c r="D212" s="340" t="s">
        <v>20</v>
      </c>
      <c r="E212" s="341"/>
      <c r="F212" s="341"/>
      <c r="G212" s="341"/>
      <c r="H212" s="341"/>
      <c r="I212" s="63">
        <f>+SUM(I10:I211)/2</f>
        <v>9722757827.7232456</v>
      </c>
      <c r="L212" s="132"/>
    </row>
    <row r="213" spans="4:12" ht="15" customHeight="1" thickBot="1" x14ac:dyDescent="0.4">
      <c r="D213" s="375"/>
      <c r="E213" s="376"/>
      <c r="F213" s="376"/>
      <c r="G213" s="376"/>
      <c r="H213" s="376"/>
      <c r="I213" s="377"/>
    </row>
    <row r="214" spans="4:12" ht="15" customHeight="1" x14ac:dyDescent="0.35">
      <c r="D214" s="352" t="s">
        <v>21</v>
      </c>
      <c r="E214" s="353"/>
      <c r="F214" s="361">
        <v>0.16</v>
      </c>
      <c r="G214" s="362"/>
      <c r="H214" s="363"/>
      <c r="I214" s="19">
        <f>+F214*I212</f>
        <v>1555641252.4357193</v>
      </c>
    </row>
    <row r="215" spans="4:12" ht="15" customHeight="1" x14ac:dyDescent="0.35">
      <c r="D215" s="342" t="s">
        <v>0</v>
      </c>
      <c r="E215" s="343"/>
      <c r="F215" s="344">
        <v>0.04</v>
      </c>
      <c r="G215" s="345"/>
      <c r="H215" s="346"/>
      <c r="I215" s="64">
        <f>+F215*I212</f>
        <v>388910313.10892981</v>
      </c>
    </row>
    <row r="216" spans="4:12" ht="15" customHeight="1" x14ac:dyDescent="0.35">
      <c r="D216" s="342" t="s">
        <v>9</v>
      </c>
      <c r="E216" s="343"/>
      <c r="F216" s="344">
        <v>0.05</v>
      </c>
      <c r="G216" s="345"/>
      <c r="H216" s="346"/>
      <c r="I216" s="64">
        <f>+F216*I212</f>
        <v>486137891.38616228</v>
      </c>
    </row>
    <row r="217" spans="4:12" ht="15" customHeight="1" thickBot="1" x14ac:dyDescent="0.4">
      <c r="D217" s="347" t="s">
        <v>359</v>
      </c>
      <c r="E217" s="348"/>
      <c r="F217" s="349">
        <v>0.19</v>
      </c>
      <c r="G217" s="350"/>
      <c r="H217" s="351"/>
      <c r="I217" s="65">
        <f>+F217*I216</f>
        <v>92366199.363370836</v>
      </c>
    </row>
    <row r="218" spans="4:12" ht="15" customHeight="1" thickBot="1" x14ac:dyDescent="0.4">
      <c r="D218" s="340" t="s">
        <v>22</v>
      </c>
      <c r="E218" s="341" t="s">
        <v>22</v>
      </c>
      <c r="F218" s="341"/>
      <c r="G218" s="341"/>
      <c r="H218" s="341"/>
      <c r="I218" s="63">
        <f>+SUM(I214:I217)</f>
        <v>2523055656.2941823</v>
      </c>
    </row>
    <row r="219" spans="4:12" ht="15" customHeight="1" thickBot="1" x14ac:dyDescent="0.4">
      <c r="D219" s="375"/>
      <c r="E219" s="376"/>
      <c r="F219" s="376"/>
      <c r="G219" s="376"/>
      <c r="H219" s="376"/>
      <c r="I219" s="377"/>
    </row>
    <row r="220" spans="4:12" ht="15" customHeight="1" thickBot="1" x14ac:dyDescent="0.4">
      <c r="D220" s="340" t="s">
        <v>23</v>
      </c>
      <c r="E220" s="341"/>
      <c r="F220" s="341"/>
      <c r="G220" s="341"/>
      <c r="H220" s="341"/>
      <c r="I220" s="63">
        <f>+I218+I212</f>
        <v>12245813484.017427</v>
      </c>
    </row>
  </sheetData>
  <mergeCells count="30">
    <mergeCell ref="E159:H159"/>
    <mergeCell ref="D2:D7"/>
    <mergeCell ref="E2:E7"/>
    <mergeCell ref="H2:H7"/>
    <mergeCell ref="E10:H10"/>
    <mergeCell ref="E22:H22"/>
    <mergeCell ref="E37:H37"/>
    <mergeCell ref="E61:H61"/>
    <mergeCell ref="E72:H72"/>
    <mergeCell ref="E77:H77"/>
    <mergeCell ref="E81:H81"/>
    <mergeCell ref="E136:H136"/>
    <mergeCell ref="D216:E216"/>
    <mergeCell ref="F216:H216"/>
    <mergeCell ref="E194:H194"/>
    <mergeCell ref="E200:H200"/>
    <mergeCell ref="E202:H202"/>
    <mergeCell ref="E208:H208"/>
    <mergeCell ref="E210:H210"/>
    <mergeCell ref="D212:H212"/>
    <mergeCell ref="D213:I213"/>
    <mergeCell ref="D214:E214"/>
    <mergeCell ref="F214:H214"/>
    <mergeCell ref="D215:E215"/>
    <mergeCell ref="F215:H215"/>
    <mergeCell ref="D217:E217"/>
    <mergeCell ref="F217:H217"/>
    <mergeCell ref="D218:H218"/>
    <mergeCell ref="D219:I219"/>
    <mergeCell ref="D220:H220"/>
  </mergeCells>
  <pageMargins left="0.75" right="0.75" top="1" bottom="1" header="0.3" footer="0.3"/>
  <pageSetup paperSize="9" scale="74" orientation="portrait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2617B-0770-4F8A-8C0E-8830A6FB6110}">
  <sheetPr>
    <pageSetUpPr fitToPage="1"/>
  </sheetPr>
  <dimension ref="B1:AB224"/>
  <sheetViews>
    <sheetView topLeftCell="A13" zoomScale="70" zoomScaleNormal="70" workbookViewId="0">
      <selection activeCell="E54" sqref="E54"/>
    </sheetView>
  </sheetViews>
  <sheetFormatPr baseColWidth="10" defaultColWidth="11.453125" defaultRowHeight="15.5" x14ac:dyDescent="0.35"/>
  <cols>
    <col min="1" max="1" width="11.453125" style="1"/>
    <col min="2" max="2" width="11.81640625" style="1" hidden="1" customWidth="1"/>
    <col min="3" max="3" width="2.81640625" style="1" customWidth="1"/>
    <col min="4" max="4" width="7.81640625" style="1" customWidth="1"/>
    <col min="5" max="5" width="135.81640625" style="2" customWidth="1"/>
    <col min="6" max="6" width="11.1796875" style="1" bestFit="1" customWidth="1"/>
    <col min="7" max="7" width="15.453125" style="3" customWidth="1"/>
    <col min="8" max="8" width="23.1796875" style="4" bestFit="1" customWidth="1"/>
    <col min="9" max="9" width="24.81640625" style="4" bestFit="1" customWidth="1"/>
    <col min="10" max="10" width="2.81640625" style="5" customWidth="1"/>
    <col min="11" max="11" width="25.36328125" style="1" customWidth="1"/>
    <col min="12" max="12" width="20.1796875" style="1" bestFit="1" customWidth="1"/>
    <col min="13" max="13" width="25.1796875" style="1" bestFit="1" customWidth="1"/>
    <col min="14" max="14" width="18" style="1" bestFit="1" customWidth="1"/>
    <col min="15" max="16" width="14" style="1" bestFit="1" customWidth="1"/>
    <col min="17" max="17" width="12.81640625" style="1" bestFit="1" customWidth="1"/>
    <col min="18" max="16384" width="11.453125" style="1"/>
  </cols>
  <sheetData>
    <row r="1" spans="4:12" ht="16" thickBot="1" x14ac:dyDescent="0.4"/>
    <row r="2" spans="4:12" ht="15" customHeight="1" x14ac:dyDescent="0.35">
      <c r="D2" s="364"/>
      <c r="E2" s="367" t="s">
        <v>339</v>
      </c>
      <c r="F2" s="92"/>
      <c r="G2" s="92"/>
      <c r="H2" s="370" t="s">
        <v>199</v>
      </c>
      <c r="I2" s="93"/>
    </row>
    <row r="3" spans="4:12" ht="15" customHeight="1" x14ac:dyDescent="0.35">
      <c r="D3" s="365"/>
      <c r="E3" s="368"/>
      <c r="F3" s="94"/>
      <c r="G3" s="94"/>
      <c r="H3" s="371"/>
      <c r="I3" s="95"/>
    </row>
    <row r="4" spans="4:12" ht="15" customHeight="1" x14ac:dyDescent="0.35">
      <c r="D4" s="365"/>
      <c r="E4" s="368"/>
      <c r="F4" s="94"/>
      <c r="G4" s="94"/>
      <c r="H4" s="371"/>
      <c r="I4" s="95"/>
    </row>
    <row r="5" spans="4:12" ht="15" customHeight="1" x14ac:dyDescent="0.35">
      <c r="D5" s="365"/>
      <c r="E5" s="368"/>
      <c r="F5" s="94"/>
      <c r="G5" s="94"/>
      <c r="H5" s="371"/>
      <c r="I5" s="95"/>
    </row>
    <row r="6" spans="4:12" ht="15" customHeight="1" x14ac:dyDescent="0.35">
      <c r="D6" s="365"/>
      <c r="E6" s="368"/>
      <c r="F6" s="94"/>
      <c r="G6" s="94"/>
      <c r="H6" s="371"/>
      <c r="I6" s="95"/>
    </row>
    <row r="7" spans="4:12" ht="15" customHeight="1" thickBot="1" x14ac:dyDescent="0.4">
      <c r="D7" s="366"/>
      <c r="E7" s="369"/>
      <c r="F7" s="96"/>
      <c r="G7" s="96"/>
      <c r="H7" s="372"/>
      <c r="I7" s="97"/>
    </row>
    <row r="8" spans="4:12" ht="10.25" customHeight="1" thickBot="1" x14ac:dyDescent="0.4"/>
    <row r="9" spans="4:12" ht="16" thickBot="1" x14ac:dyDescent="0.4">
      <c r="D9" s="7" t="s">
        <v>15</v>
      </c>
      <c r="E9" s="8" t="s">
        <v>17</v>
      </c>
      <c r="F9" s="8" t="s">
        <v>6</v>
      </c>
      <c r="G9" s="9" t="s">
        <v>2</v>
      </c>
      <c r="H9" s="10" t="s">
        <v>3</v>
      </c>
      <c r="I9" s="11" t="s">
        <v>16</v>
      </c>
    </row>
    <row r="10" spans="4:12" ht="15" customHeight="1" thickBot="1" x14ac:dyDescent="0.4">
      <c r="D10" s="12">
        <v>1</v>
      </c>
      <c r="E10" s="357" t="s">
        <v>1</v>
      </c>
      <c r="F10" s="357"/>
      <c r="G10" s="357"/>
      <c r="H10" s="357"/>
      <c r="I10" s="13">
        <f>SUM(I11:I21)</f>
        <v>157668523.32338879</v>
      </c>
    </row>
    <row r="11" spans="4:12" s="14" customFormat="1" x14ac:dyDescent="0.35">
      <c r="D11" s="15" t="s">
        <v>62</v>
      </c>
      <c r="E11" s="16" t="s">
        <v>32</v>
      </c>
      <c r="F11" s="155" t="s">
        <v>7</v>
      </c>
      <c r="G11" s="156">
        <v>354.37</v>
      </c>
      <c r="H11" s="18">
        <v>73813.247999999992</v>
      </c>
      <c r="I11" s="19">
        <f t="shared" ref="I11:I200" si="0">+H11*G11</f>
        <v>26157200.693759996</v>
      </c>
      <c r="J11" s="2"/>
      <c r="K11" s="133"/>
      <c r="L11" s="134"/>
    </row>
    <row r="12" spans="4:12" s="14" customFormat="1" x14ac:dyDescent="0.35">
      <c r="D12" s="21" t="s">
        <v>63</v>
      </c>
      <c r="E12" s="22" t="s">
        <v>34</v>
      </c>
      <c r="F12" s="20" t="s">
        <v>18</v>
      </c>
      <c r="G12" s="156">
        <v>1</v>
      </c>
      <c r="H12" s="18">
        <v>9419480.5866666492</v>
      </c>
      <c r="I12" s="23">
        <f t="shared" si="0"/>
        <v>9419480.5866666492</v>
      </c>
      <c r="J12" s="2"/>
      <c r="K12" s="133"/>
      <c r="L12" s="134"/>
    </row>
    <row r="13" spans="4:12" s="14" customFormat="1" x14ac:dyDescent="0.35">
      <c r="D13" s="21" t="s">
        <v>64</v>
      </c>
      <c r="E13" s="22" t="s">
        <v>35</v>
      </c>
      <c r="F13" s="20" t="s">
        <v>18</v>
      </c>
      <c r="G13" s="156">
        <v>1</v>
      </c>
      <c r="H13" s="18">
        <v>2320698.92</v>
      </c>
      <c r="I13" s="23">
        <f t="shared" si="0"/>
        <v>2320698.92</v>
      </c>
      <c r="J13" s="2"/>
      <c r="K13" s="133"/>
      <c r="L13" s="134"/>
    </row>
    <row r="14" spans="4:12" s="14" customFormat="1" x14ac:dyDescent="0.35">
      <c r="D14" s="184" t="s">
        <v>65</v>
      </c>
      <c r="E14" s="185" t="s">
        <v>36</v>
      </c>
      <c r="F14" s="186" t="s">
        <v>18</v>
      </c>
      <c r="G14" s="141">
        <v>1</v>
      </c>
      <c r="H14" s="145">
        <v>9122386.9090909101</v>
      </c>
      <c r="I14" s="187">
        <f t="shared" si="0"/>
        <v>9122386.9090909101</v>
      </c>
      <c r="J14" s="2"/>
      <c r="K14" s="133"/>
      <c r="L14" s="134"/>
    </row>
    <row r="15" spans="4:12" s="14" customFormat="1" x14ac:dyDescent="0.35">
      <c r="D15" s="21" t="s">
        <v>66</v>
      </c>
      <c r="E15" s="22" t="s">
        <v>37</v>
      </c>
      <c r="F15" s="20" t="s">
        <v>8</v>
      </c>
      <c r="G15" s="156">
        <v>7767.02</v>
      </c>
      <c r="H15" s="18">
        <v>3816.12</v>
      </c>
      <c r="I15" s="23">
        <f t="shared" si="0"/>
        <v>29639880.362399999</v>
      </c>
      <c r="J15" s="2"/>
      <c r="K15" s="133"/>
      <c r="L15" s="134"/>
    </row>
    <row r="16" spans="4:12" s="14" customFormat="1" x14ac:dyDescent="0.35">
      <c r="D16" s="188" t="s">
        <v>67</v>
      </c>
      <c r="E16" s="189" t="s">
        <v>200</v>
      </c>
      <c r="F16" s="190" t="s">
        <v>4</v>
      </c>
      <c r="G16" s="191">
        <v>78.885776640000017</v>
      </c>
      <c r="H16" s="192">
        <v>432637.1165052327</v>
      </c>
      <c r="I16" s="193">
        <f t="shared" si="0"/>
        <v>34128914.938805453</v>
      </c>
      <c r="J16" s="2"/>
      <c r="K16" s="133"/>
      <c r="L16" s="134"/>
    </row>
    <row r="17" spans="4:17" s="14" customFormat="1" x14ac:dyDescent="0.35">
      <c r="D17" s="188" t="s">
        <v>68</v>
      </c>
      <c r="E17" s="189" t="s">
        <v>269</v>
      </c>
      <c r="F17" s="190" t="s">
        <v>4</v>
      </c>
      <c r="G17" s="191">
        <v>14.79108312</v>
      </c>
      <c r="H17" s="192">
        <v>432637.1165052327</v>
      </c>
      <c r="I17" s="193">
        <f t="shared" si="0"/>
        <v>6399171.5510260202</v>
      </c>
      <c r="J17" s="2"/>
      <c r="K17" s="133"/>
      <c r="L17" s="134"/>
    </row>
    <row r="18" spans="4:17" s="14" customFormat="1" x14ac:dyDescent="0.35">
      <c r="D18" s="188" t="s">
        <v>69</v>
      </c>
      <c r="E18" s="189" t="s">
        <v>202</v>
      </c>
      <c r="F18" s="190" t="s">
        <v>8</v>
      </c>
      <c r="G18" s="191">
        <v>422.84399999999999</v>
      </c>
      <c r="H18" s="192">
        <v>41022</v>
      </c>
      <c r="I18" s="193">
        <f t="shared" si="0"/>
        <v>17345906.568</v>
      </c>
      <c r="J18" s="2"/>
      <c r="K18" s="133"/>
      <c r="L18" s="134"/>
    </row>
    <row r="19" spans="4:17" s="14" customFormat="1" x14ac:dyDescent="0.35">
      <c r="D19" s="188" t="s">
        <v>70</v>
      </c>
      <c r="E19" s="194" t="s">
        <v>38</v>
      </c>
      <c r="F19" s="190" t="s">
        <v>4</v>
      </c>
      <c r="G19" s="191">
        <v>220.53005976</v>
      </c>
      <c r="H19" s="192">
        <v>81740.959999999992</v>
      </c>
      <c r="I19" s="193">
        <f t="shared" si="0"/>
        <v>18026338.793639768</v>
      </c>
      <c r="J19" s="2"/>
      <c r="K19" s="133"/>
      <c r="L19" s="134"/>
    </row>
    <row r="20" spans="4:17" s="14" customFormat="1" x14ac:dyDescent="0.35">
      <c r="D20" s="188" t="s">
        <v>71</v>
      </c>
      <c r="E20" s="194" t="s">
        <v>268</v>
      </c>
      <c r="F20" s="190" t="s">
        <v>10</v>
      </c>
      <c r="G20" s="191">
        <v>2</v>
      </c>
      <c r="H20" s="192">
        <v>210600</v>
      </c>
      <c r="I20" s="193">
        <f t="shared" si="0"/>
        <v>421200</v>
      </c>
      <c r="J20" s="2"/>
      <c r="K20" s="133"/>
      <c r="L20" s="134"/>
    </row>
    <row r="21" spans="4:17" s="14" customFormat="1" ht="16" thickBot="1" x14ac:dyDescent="0.4">
      <c r="D21" s="188" t="s">
        <v>203</v>
      </c>
      <c r="E21" s="194" t="s">
        <v>201</v>
      </c>
      <c r="F21" s="190" t="s">
        <v>10</v>
      </c>
      <c r="G21" s="191">
        <v>8</v>
      </c>
      <c r="H21" s="192">
        <v>585918</v>
      </c>
      <c r="I21" s="193">
        <f t="shared" si="0"/>
        <v>4687344</v>
      </c>
      <c r="J21" s="2"/>
      <c r="K21" s="133"/>
      <c r="L21" s="134"/>
    </row>
    <row r="22" spans="4:17" s="14" customFormat="1" ht="16" thickBot="1" x14ac:dyDescent="0.4">
      <c r="D22" s="151">
        <v>2</v>
      </c>
      <c r="E22" s="357" t="s">
        <v>5</v>
      </c>
      <c r="F22" s="357"/>
      <c r="G22" s="357"/>
      <c r="H22" s="357"/>
      <c r="I22" s="152">
        <f>SUM(I23:I32)</f>
        <v>919126585.88851666</v>
      </c>
      <c r="J22" s="2"/>
      <c r="K22" s="133"/>
      <c r="L22" s="134"/>
    </row>
    <row r="23" spans="4:17" s="14" customFormat="1" x14ac:dyDescent="0.35">
      <c r="D23" s="195" t="s">
        <v>72</v>
      </c>
      <c r="E23" s="196" t="s">
        <v>360</v>
      </c>
      <c r="F23" s="197" t="s">
        <v>8</v>
      </c>
      <c r="G23" s="198">
        <v>7767.02</v>
      </c>
      <c r="H23" s="192">
        <v>8987.6923076923067</v>
      </c>
      <c r="I23" s="199">
        <f>+H23*G23</f>
        <v>69807585.907692298</v>
      </c>
      <c r="J23" s="2"/>
      <c r="K23" s="133"/>
      <c r="L23" s="134"/>
    </row>
    <row r="24" spans="4:17" s="6" customFormat="1" x14ac:dyDescent="0.35">
      <c r="D24" s="157" t="s">
        <v>73</v>
      </c>
      <c r="E24" s="27" t="s">
        <v>447</v>
      </c>
      <c r="F24" s="159" t="s">
        <v>4</v>
      </c>
      <c r="G24" s="156">
        <v>82.83</v>
      </c>
      <c r="H24" s="75">
        <v>65649.3</v>
      </c>
      <c r="I24" s="160">
        <f t="shared" si="0"/>
        <v>5437731.5190000003</v>
      </c>
      <c r="J24" s="32"/>
      <c r="K24" s="133"/>
      <c r="L24" s="134"/>
    </row>
    <row r="25" spans="4:17" s="6" customFormat="1" x14ac:dyDescent="0.35">
      <c r="D25" s="157" t="s">
        <v>190</v>
      </c>
      <c r="E25" s="27" t="s">
        <v>288</v>
      </c>
      <c r="F25" s="159" t="s">
        <v>4</v>
      </c>
      <c r="G25" s="156">
        <v>214.2</v>
      </c>
      <c r="H25" s="75">
        <v>65649.3</v>
      </c>
      <c r="I25" s="160">
        <f t="shared" si="0"/>
        <v>14062080.060000001</v>
      </c>
      <c r="J25" s="32"/>
      <c r="K25" s="133"/>
      <c r="L25" s="134"/>
    </row>
    <row r="26" spans="4:17" s="6" customFormat="1" x14ac:dyDescent="0.35">
      <c r="D26" s="157" t="s">
        <v>276</v>
      </c>
      <c r="E26" s="27" t="s">
        <v>292</v>
      </c>
      <c r="F26" s="159" t="s">
        <v>4</v>
      </c>
      <c r="G26" s="156">
        <v>30.75</v>
      </c>
      <c r="H26" s="75">
        <v>120420.78018269637</v>
      </c>
      <c r="I26" s="160">
        <f t="shared" si="0"/>
        <v>3702938.9906179132</v>
      </c>
      <c r="J26" s="32"/>
      <c r="K26" s="133"/>
      <c r="L26" s="134"/>
    </row>
    <row r="27" spans="4:17" s="6" customFormat="1" x14ac:dyDescent="0.35">
      <c r="D27" s="157" t="s">
        <v>277</v>
      </c>
      <c r="E27" s="27" t="s">
        <v>319</v>
      </c>
      <c r="F27" s="159" t="s">
        <v>4</v>
      </c>
      <c r="G27" s="156">
        <v>117.6</v>
      </c>
      <c r="H27" s="75">
        <v>120420.78018269637</v>
      </c>
      <c r="I27" s="160">
        <f t="shared" si="0"/>
        <v>14161483.749485092</v>
      </c>
      <c r="J27" s="32"/>
      <c r="K27" s="133"/>
      <c r="L27" s="134"/>
    </row>
    <row r="28" spans="4:17" s="100" customFormat="1" x14ac:dyDescent="0.35">
      <c r="D28" s="157" t="s">
        <v>343</v>
      </c>
      <c r="E28" s="161" t="s">
        <v>196</v>
      </c>
      <c r="F28" s="159" t="s">
        <v>8</v>
      </c>
      <c r="G28" s="156">
        <v>4557</v>
      </c>
      <c r="H28" s="75">
        <v>78480</v>
      </c>
      <c r="I28" s="160">
        <f t="shared" si="0"/>
        <v>357633360</v>
      </c>
      <c r="J28" s="99"/>
      <c r="K28" s="133"/>
      <c r="L28" s="134"/>
      <c r="N28" s="136"/>
      <c r="O28" s="136"/>
      <c r="P28" s="137"/>
      <c r="Q28" s="136"/>
    </row>
    <row r="29" spans="4:17" s="100" customFormat="1" x14ac:dyDescent="0.35">
      <c r="D29" s="195" t="s">
        <v>344</v>
      </c>
      <c r="E29" s="194" t="s">
        <v>227</v>
      </c>
      <c r="F29" s="200" t="s">
        <v>4</v>
      </c>
      <c r="G29" s="191">
        <v>3140.4</v>
      </c>
      <c r="H29" s="201">
        <v>120420.78018269637</v>
      </c>
      <c r="I29" s="202">
        <f t="shared" si="0"/>
        <v>378169418.08573967</v>
      </c>
      <c r="J29" s="99"/>
      <c r="K29" s="133"/>
      <c r="L29" s="134"/>
    </row>
    <row r="30" spans="4:17" s="6" customFormat="1" x14ac:dyDescent="0.35">
      <c r="D30" s="157" t="s">
        <v>388</v>
      </c>
      <c r="E30" s="161" t="s">
        <v>195</v>
      </c>
      <c r="F30" s="252" t="s">
        <v>8</v>
      </c>
      <c r="G30" s="253">
        <f>+G177</f>
        <v>270.8</v>
      </c>
      <c r="H30" s="254">
        <v>36126.234054808898</v>
      </c>
      <c r="I30" s="255">
        <f t="shared" si="0"/>
        <v>9782984.1820422504</v>
      </c>
      <c r="J30" s="32"/>
      <c r="K30" s="133"/>
      <c r="L30" s="134"/>
    </row>
    <row r="31" spans="4:17" s="6" customFormat="1" x14ac:dyDescent="0.35">
      <c r="D31" s="195" t="s">
        <v>389</v>
      </c>
      <c r="E31" s="203" t="s">
        <v>361</v>
      </c>
      <c r="F31" s="204" t="s">
        <v>8</v>
      </c>
      <c r="G31" s="205">
        <v>4557</v>
      </c>
      <c r="H31" s="206">
        <v>13352</v>
      </c>
      <c r="I31" s="207">
        <f t="shared" si="0"/>
        <v>60845064</v>
      </c>
      <c r="J31" s="32"/>
      <c r="K31" s="133"/>
      <c r="L31" s="134"/>
    </row>
    <row r="32" spans="4:17" s="6" customFormat="1" x14ac:dyDescent="0.35">
      <c r="D32" s="195" t="s">
        <v>489</v>
      </c>
      <c r="E32" s="203" t="s">
        <v>490</v>
      </c>
      <c r="F32" s="204" t="s">
        <v>4</v>
      </c>
      <c r="G32" s="205">
        <v>16</v>
      </c>
      <c r="H32" s="206">
        <f>455725/1.32</f>
        <v>345246.2121212121</v>
      </c>
      <c r="I32" s="207">
        <f t="shared" si="0"/>
        <v>5523939.3939393936</v>
      </c>
      <c r="J32" s="32"/>
      <c r="K32" s="133"/>
      <c r="L32" s="134"/>
    </row>
    <row r="33" spans="4:14" ht="16" thickBot="1" x14ac:dyDescent="0.4">
      <c r="D33" s="72">
        <v>3</v>
      </c>
      <c r="E33" s="374" t="s">
        <v>47</v>
      </c>
      <c r="F33" s="374"/>
      <c r="G33" s="374"/>
      <c r="H33" s="374"/>
      <c r="I33" s="73">
        <f>SUM(I34:I42)</f>
        <v>404336275.48612905</v>
      </c>
      <c r="K33" s="133"/>
      <c r="L33" s="134"/>
    </row>
    <row r="34" spans="4:14" s="6" customFormat="1" x14ac:dyDescent="0.35">
      <c r="D34" s="162" t="s">
        <v>74</v>
      </c>
      <c r="E34" s="27" t="s">
        <v>448</v>
      </c>
      <c r="F34" s="159" t="s">
        <v>8</v>
      </c>
      <c r="G34" s="156">
        <v>32</v>
      </c>
      <c r="H34" s="18">
        <v>80999.3369611034</v>
      </c>
      <c r="I34" s="163">
        <f t="shared" ref="I34:I47" si="1">+H34*G34</f>
        <v>2591978.7827553088</v>
      </c>
      <c r="J34" s="32"/>
      <c r="K34" s="133"/>
      <c r="L34" s="134"/>
    </row>
    <row r="35" spans="4:14" s="6" customFormat="1" x14ac:dyDescent="0.35">
      <c r="D35" s="162" t="s">
        <v>75</v>
      </c>
      <c r="E35" s="27" t="s">
        <v>449</v>
      </c>
      <c r="F35" s="159" t="s">
        <v>4</v>
      </c>
      <c r="G35" s="156">
        <v>4.2</v>
      </c>
      <c r="H35" s="18">
        <v>1426848.3296093021</v>
      </c>
      <c r="I35" s="163">
        <f t="shared" si="1"/>
        <v>5992762.9843590688</v>
      </c>
      <c r="J35" s="32"/>
      <c r="K35" s="133"/>
      <c r="L35" s="134"/>
    </row>
    <row r="36" spans="4:14" s="6" customFormat="1" x14ac:dyDescent="0.35">
      <c r="D36" s="162" t="s">
        <v>76</v>
      </c>
      <c r="E36" s="27" t="s">
        <v>450</v>
      </c>
      <c r="F36" s="159" t="s">
        <v>4</v>
      </c>
      <c r="G36" s="156">
        <v>5.64</v>
      </c>
      <c r="H36" s="18">
        <v>1625088.32818858</v>
      </c>
      <c r="I36" s="163">
        <f t="shared" si="1"/>
        <v>9165498.1709835902</v>
      </c>
      <c r="J36" s="32"/>
      <c r="K36" s="133"/>
      <c r="L36" s="134"/>
    </row>
    <row r="37" spans="4:14" s="6" customFormat="1" x14ac:dyDescent="0.35">
      <c r="D37" s="162" t="s">
        <v>77</v>
      </c>
      <c r="E37" s="27" t="s">
        <v>451</v>
      </c>
      <c r="F37" s="159" t="s">
        <v>33</v>
      </c>
      <c r="G37" s="156">
        <v>764.39</v>
      </c>
      <c r="H37" s="18">
        <v>13265.088</v>
      </c>
      <c r="I37" s="163">
        <f t="shared" si="1"/>
        <v>10139700.616319999</v>
      </c>
      <c r="J37" s="32"/>
      <c r="K37" s="133"/>
      <c r="L37" s="134"/>
    </row>
    <row r="38" spans="4:14" s="6" customFormat="1" x14ac:dyDescent="0.35">
      <c r="D38" s="162" t="s">
        <v>78</v>
      </c>
      <c r="E38" s="27" t="s">
        <v>126</v>
      </c>
      <c r="F38" s="159" t="s">
        <v>8</v>
      </c>
      <c r="G38" s="156">
        <v>142.80000000000001</v>
      </c>
      <c r="H38" s="18">
        <v>80999.3369611034</v>
      </c>
      <c r="I38" s="163">
        <f t="shared" si="1"/>
        <v>11566705.318045566</v>
      </c>
      <c r="J38" s="32"/>
      <c r="K38" s="133"/>
      <c r="L38" s="134"/>
    </row>
    <row r="39" spans="4:14" s="6" customFormat="1" x14ac:dyDescent="0.35">
      <c r="D39" s="162" t="s">
        <v>79</v>
      </c>
      <c r="E39" s="27" t="s">
        <v>127</v>
      </c>
      <c r="F39" s="159" t="s">
        <v>4</v>
      </c>
      <c r="G39" s="156">
        <v>62</v>
      </c>
      <c r="H39" s="18">
        <v>1426848.3296093</v>
      </c>
      <c r="I39" s="163">
        <f t="shared" si="1"/>
        <v>88464596.435776606</v>
      </c>
      <c r="J39" s="32"/>
      <c r="K39" s="133"/>
      <c r="L39" s="134"/>
    </row>
    <row r="40" spans="4:14" s="6" customFormat="1" x14ac:dyDescent="0.35">
      <c r="D40" s="162" t="s">
        <v>80</v>
      </c>
      <c r="E40" s="27" t="s">
        <v>128</v>
      </c>
      <c r="F40" s="159" t="s">
        <v>4</v>
      </c>
      <c r="G40" s="156">
        <v>16.38</v>
      </c>
      <c r="H40" s="18">
        <v>1625088.32818858</v>
      </c>
      <c r="I40" s="163">
        <f t="shared" si="1"/>
        <v>26618946.81572894</v>
      </c>
      <c r="J40" s="32"/>
      <c r="K40" s="133"/>
      <c r="L40" s="134"/>
    </row>
    <row r="41" spans="4:14" s="6" customFormat="1" x14ac:dyDescent="0.35">
      <c r="D41" s="162" t="s">
        <v>81</v>
      </c>
      <c r="E41" s="27" t="s">
        <v>129</v>
      </c>
      <c r="F41" s="159" t="s">
        <v>33</v>
      </c>
      <c r="G41" s="156">
        <v>13758.07</v>
      </c>
      <c r="H41" s="18">
        <v>13265.088</v>
      </c>
      <c r="I41" s="163">
        <f t="shared" si="1"/>
        <v>182502009.26016</v>
      </c>
      <c r="J41" s="32"/>
      <c r="K41" s="133"/>
      <c r="L41" s="134"/>
      <c r="M41" s="182"/>
    </row>
    <row r="42" spans="4:14" s="6" customFormat="1" ht="16" thickBot="1" x14ac:dyDescent="0.4">
      <c r="D42" s="162" t="s">
        <v>191</v>
      </c>
      <c r="E42" s="164" t="s">
        <v>198</v>
      </c>
      <c r="F42" s="165" t="s">
        <v>4</v>
      </c>
      <c r="G42" s="166">
        <v>785.1</v>
      </c>
      <c r="H42" s="18">
        <v>85714.02</v>
      </c>
      <c r="I42" s="163">
        <f t="shared" si="1"/>
        <v>67294077.101999998</v>
      </c>
      <c r="J42" s="32"/>
      <c r="K42" s="133"/>
      <c r="L42" s="134"/>
    </row>
    <row r="43" spans="4:14" s="6" customFormat="1" ht="16" thickBot="1" x14ac:dyDescent="0.4">
      <c r="D43" s="12">
        <v>4</v>
      </c>
      <c r="E43" s="357" t="s">
        <v>39</v>
      </c>
      <c r="F43" s="357"/>
      <c r="G43" s="357"/>
      <c r="H43" s="357"/>
      <c r="I43" s="13">
        <f>SUM(I44:I52)</f>
        <v>370010146.29139811</v>
      </c>
      <c r="J43" s="32"/>
      <c r="K43" s="133"/>
      <c r="L43" s="134"/>
    </row>
    <row r="44" spans="4:14" s="6" customFormat="1" x14ac:dyDescent="0.35">
      <c r="D44" s="167" t="s">
        <v>60</v>
      </c>
      <c r="E44" s="27" t="s">
        <v>452</v>
      </c>
      <c r="F44" s="159" t="s">
        <v>4</v>
      </c>
      <c r="G44" s="102">
        <v>4.1399999999999997</v>
      </c>
      <c r="H44" s="70">
        <v>2040784.5120000001</v>
      </c>
      <c r="I44" s="163">
        <f t="shared" si="1"/>
        <v>8448847.8796800002</v>
      </c>
      <c r="J44" s="32"/>
      <c r="K44" s="133"/>
      <c r="L44" s="134"/>
    </row>
    <row r="45" spans="4:14" s="6" customFormat="1" x14ac:dyDescent="0.35">
      <c r="D45" s="208" t="s">
        <v>61</v>
      </c>
      <c r="E45" s="194" t="s">
        <v>453</v>
      </c>
      <c r="F45" s="200" t="s">
        <v>4</v>
      </c>
      <c r="G45" s="209">
        <v>2.88</v>
      </c>
      <c r="H45" s="210">
        <v>2340784.5120000001</v>
      </c>
      <c r="I45" s="211">
        <f t="shared" si="1"/>
        <v>6741459.3945599999</v>
      </c>
      <c r="J45" s="32"/>
      <c r="K45" s="133"/>
      <c r="L45" s="134"/>
    </row>
    <row r="46" spans="4:14" s="6" customFormat="1" x14ac:dyDescent="0.35">
      <c r="D46" s="208" t="s">
        <v>214</v>
      </c>
      <c r="E46" s="194" t="s">
        <v>455</v>
      </c>
      <c r="F46" s="200" t="s">
        <v>33</v>
      </c>
      <c r="G46" s="191">
        <v>1337.33</v>
      </c>
      <c r="H46" s="192">
        <v>13264.787563829679</v>
      </c>
      <c r="I46" s="211">
        <f>+H46*G46</f>
        <v>17739398.352736343</v>
      </c>
      <c r="J46" s="32"/>
      <c r="K46" s="133"/>
      <c r="L46" s="134"/>
    </row>
    <row r="47" spans="4:14" s="6" customFormat="1" x14ac:dyDescent="0.35">
      <c r="D47" s="208" t="s">
        <v>215</v>
      </c>
      <c r="E47" s="194" t="s">
        <v>454</v>
      </c>
      <c r="F47" s="200" t="s">
        <v>33</v>
      </c>
      <c r="G47" s="198">
        <v>367.2</v>
      </c>
      <c r="H47" s="192">
        <v>25545.454545454544</v>
      </c>
      <c r="I47" s="211">
        <f t="shared" si="1"/>
        <v>9380290.9090909082</v>
      </c>
      <c r="J47" s="32"/>
      <c r="K47" s="133"/>
      <c r="L47" s="134"/>
    </row>
    <row r="48" spans="4:14" s="6" customFormat="1" x14ac:dyDescent="0.35">
      <c r="D48" s="208" t="s">
        <v>216</v>
      </c>
      <c r="E48" s="212" t="s">
        <v>456</v>
      </c>
      <c r="F48" s="200" t="s">
        <v>8</v>
      </c>
      <c r="G48" s="198">
        <v>65.84</v>
      </c>
      <c r="H48" s="192">
        <v>230198.18181818182</v>
      </c>
      <c r="I48" s="211">
        <f>+H48*G48</f>
        <v>15156248.290909093</v>
      </c>
      <c r="J48" s="32"/>
      <c r="K48" s="133"/>
      <c r="L48" s="134"/>
      <c r="N48" s="147"/>
    </row>
    <row r="49" spans="4:14" s="6" customFormat="1" x14ac:dyDescent="0.35">
      <c r="D49" s="208" t="s">
        <v>473</v>
      </c>
      <c r="E49" s="194" t="s">
        <v>471</v>
      </c>
      <c r="F49" s="200" t="s">
        <v>33</v>
      </c>
      <c r="G49" s="198">
        <v>8192</v>
      </c>
      <c r="H49" s="192">
        <v>25545.454545454544</v>
      </c>
      <c r="I49" s="211">
        <f>+H49*G49</f>
        <v>209268363.63636363</v>
      </c>
      <c r="J49" s="32"/>
      <c r="K49" s="133"/>
      <c r="L49" s="134"/>
      <c r="N49" s="147"/>
    </row>
    <row r="50" spans="4:14" s="6" customFormat="1" x14ac:dyDescent="0.35">
      <c r="D50" s="208" t="s">
        <v>474</v>
      </c>
      <c r="E50" s="212" t="s">
        <v>472</v>
      </c>
      <c r="F50" s="200" t="s">
        <v>8</v>
      </c>
      <c r="G50" s="198">
        <v>256</v>
      </c>
      <c r="H50" s="192">
        <v>230198.18181818182</v>
      </c>
      <c r="I50" s="211">
        <f>+H50*G50</f>
        <v>58930734.545454547</v>
      </c>
      <c r="J50" s="32"/>
      <c r="K50" s="133"/>
      <c r="L50" s="134"/>
      <c r="N50" s="147"/>
    </row>
    <row r="51" spans="4:14" s="6" customFormat="1" x14ac:dyDescent="0.35">
      <c r="D51" s="208" t="s">
        <v>217</v>
      </c>
      <c r="E51" s="212" t="s">
        <v>475</v>
      </c>
      <c r="F51" s="200" t="s">
        <v>8</v>
      </c>
      <c r="G51" s="198">
        <v>154.56</v>
      </c>
      <c r="H51" s="192">
        <v>281183.43195266271</v>
      </c>
      <c r="I51" s="211">
        <f>+H51*G51</f>
        <v>43459711.242603548</v>
      </c>
      <c r="J51" s="32"/>
      <c r="K51" s="133"/>
      <c r="L51" s="134"/>
      <c r="N51" s="147"/>
    </row>
    <row r="52" spans="4:14" s="6" customFormat="1" ht="16" thickBot="1" x14ac:dyDescent="0.4">
      <c r="D52" s="208" t="s">
        <v>218</v>
      </c>
      <c r="E52" s="213" t="s">
        <v>485</v>
      </c>
      <c r="F52" s="197" t="s">
        <v>8</v>
      </c>
      <c r="G52" s="214">
        <v>5</v>
      </c>
      <c r="H52" s="192">
        <v>177018.408</v>
      </c>
      <c r="I52" s="211">
        <f>+H52*G52</f>
        <v>885092.04</v>
      </c>
      <c r="J52" s="32"/>
      <c r="K52" s="133"/>
      <c r="L52" s="134"/>
    </row>
    <row r="53" spans="4:14" s="6" customFormat="1" ht="16" thickBot="1" x14ac:dyDescent="0.4">
      <c r="D53" s="12">
        <v>5</v>
      </c>
      <c r="E53" s="357" t="s">
        <v>50</v>
      </c>
      <c r="F53" s="357"/>
      <c r="G53" s="357"/>
      <c r="H53" s="357"/>
      <c r="I53" s="13">
        <f>SUM(I54:I62)</f>
        <v>589476172.78378618</v>
      </c>
      <c r="J53" s="32"/>
      <c r="K53" s="133"/>
      <c r="L53" s="134"/>
    </row>
    <row r="54" spans="4:14" s="6" customFormat="1" x14ac:dyDescent="0.35">
      <c r="D54" s="208" t="s">
        <v>82</v>
      </c>
      <c r="E54" s="213" t="s">
        <v>457</v>
      </c>
      <c r="F54" s="197" t="s">
        <v>8</v>
      </c>
      <c r="G54" s="214">
        <v>232.1</v>
      </c>
      <c r="H54" s="192">
        <v>97018.407999999996</v>
      </c>
      <c r="I54" s="211">
        <f>+H54*G54</f>
        <v>22517972.496799998</v>
      </c>
      <c r="J54" s="32"/>
      <c r="K54" s="133"/>
      <c r="L54" s="134"/>
    </row>
    <row r="55" spans="4:14" s="6" customFormat="1" x14ac:dyDescent="0.35">
      <c r="D55" s="167" t="s">
        <v>459</v>
      </c>
      <c r="E55" s="22" t="s">
        <v>458</v>
      </c>
      <c r="F55" s="159" t="s">
        <v>8</v>
      </c>
      <c r="G55" s="156">
        <v>104</v>
      </c>
      <c r="H55" s="18">
        <v>202186.49501199901</v>
      </c>
      <c r="I55" s="163">
        <f t="shared" ref="I55:I57" si="2">+H55*G55</f>
        <v>21027395.481247898</v>
      </c>
      <c r="J55" s="32"/>
      <c r="K55" s="133"/>
      <c r="L55" s="134"/>
    </row>
    <row r="56" spans="4:14" s="6" customFormat="1" x14ac:dyDescent="0.35">
      <c r="D56" s="208" t="s">
        <v>222</v>
      </c>
      <c r="E56" s="215" t="s">
        <v>478</v>
      </c>
      <c r="F56" s="216" t="s">
        <v>8</v>
      </c>
      <c r="G56" s="191">
        <v>464.21</v>
      </c>
      <c r="H56" s="192">
        <v>62732</v>
      </c>
      <c r="I56" s="211">
        <f t="shared" si="2"/>
        <v>29120821.719999999</v>
      </c>
      <c r="J56" s="32"/>
      <c r="K56" s="133"/>
      <c r="L56" s="134"/>
    </row>
    <row r="57" spans="4:14" s="6" customFormat="1" x14ac:dyDescent="0.35">
      <c r="D57" s="208" t="s">
        <v>365</v>
      </c>
      <c r="E57" s="215" t="s">
        <v>460</v>
      </c>
      <c r="F57" s="216" t="s">
        <v>7</v>
      </c>
      <c r="G57" s="191">
        <v>62.7</v>
      </c>
      <c r="H57" s="192">
        <v>60395</v>
      </c>
      <c r="I57" s="211">
        <f t="shared" si="2"/>
        <v>3786766.5</v>
      </c>
      <c r="J57" s="32"/>
      <c r="K57" s="133"/>
      <c r="L57" s="134"/>
    </row>
    <row r="58" spans="4:14" s="6" customFormat="1" ht="55.75" customHeight="1" x14ac:dyDescent="0.35">
      <c r="D58" s="167" t="s">
        <v>461</v>
      </c>
      <c r="E58" s="169" t="s">
        <v>363</v>
      </c>
      <c r="F58" s="165" t="s">
        <v>8</v>
      </c>
      <c r="G58" s="156">
        <v>838.4</v>
      </c>
      <c r="H58" s="18">
        <v>294295.909090909</v>
      </c>
      <c r="I58" s="163">
        <f>+H58*G58</f>
        <v>246737690.1818181</v>
      </c>
      <c r="J58" s="32"/>
      <c r="K58" s="133"/>
      <c r="L58" s="134"/>
    </row>
    <row r="59" spans="4:14" s="6" customFormat="1" ht="19.25" customHeight="1" x14ac:dyDescent="0.35">
      <c r="D59" s="208" t="s">
        <v>462</v>
      </c>
      <c r="E59" s="215" t="s">
        <v>364</v>
      </c>
      <c r="F59" s="216" t="s">
        <v>7</v>
      </c>
      <c r="G59" s="191">
        <v>284</v>
      </c>
      <c r="H59" s="192">
        <v>518978.40909090906</v>
      </c>
      <c r="I59" s="211">
        <f>+H59*G59</f>
        <v>147389868.18181819</v>
      </c>
      <c r="J59" s="32"/>
      <c r="K59" s="133"/>
      <c r="L59" s="134"/>
    </row>
    <row r="60" spans="4:14" s="6" customFormat="1" ht="25.75" customHeight="1" x14ac:dyDescent="0.35">
      <c r="D60" s="208" t="s">
        <v>470</v>
      </c>
      <c r="E60" s="215" t="s">
        <v>366</v>
      </c>
      <c r="F60" s="216" t="s">
        <v>33</v>
      </c>
      <c r="G60" s="191">
        <v>4944.4399999999996</v>
      </c>
      <c r="H60" s="192">
        <v>13264.787563829679</v>
      </c>
      <c r="I60" s="211">
        <f>+H60*G60</f>
        <v>65586946.222102016</v>
      </c>
      <c r="J60" s="32"/>
      <c r="K60" s="133"/>
      <c r="L60" s="134"/>
    </row>
    <row r="61" spans="4:14" s="6" customFormat="1" ht="25.75" customHeight="1" x14ac:dyDescent="0.35">
      <c r="D61" s="208" t="s">
        <v>476</v>
      </c>
      <c r="E61" s="215" t="s">
        <v>469</v>
      </c>
      <c r="F61" s="216" t="s">
        <v>8</v>
      </c>
      <c r="G61" s="191">
        <v>104</v>
      </c>
      <c r="H61" s="192">
        <v>265228</v>
      </c>
      <c r="I61" s="211">
        <f>+H61*G61</f>
        <v>27583712</v>
      </c>
      <c r="J61" s="32"/>
      <c r="K61" s="133"/>
      <c r="L61" s="134"/>
    </row>
    <row r="62" spans="4:14" s="6" customFormat="1" ht="25.75" customHeight="1" x14ac:dyDescent="0.35">
      <c r="D62" s="208" t="s">
        <v>479</v>
      </c>
      <c r="E62" s="215" t="s">
        <v>477</v>
      </c>
      <c r="F62" s="216" t="s">
        <v>7</v>
      </c>
      <c r="G62" s="191">
        <v>126</v>
      </c>
      <c r="H62" s="192">
        <v>204166.66666666666</v>
      </c>
      <c r="I62" s="211">
        <f>+H62*G62</f>
        <v>25725000</v>
      </c>
      <c r="J62" s="32"/>
      <c r="K62" s="133"/>
      <c r="L62" s="134"/>
    </row>
    <row r="63" spans="4:14" s="6" customFormat="1" ht="16" thickBot="1" x14ac:dyDescent="0.4">
      <c r="D63" s="72">
        <v>6</v>
      </c>
      <c r="E63" s="374" t="s">
        <v>11</v>
      </c>
      <c r="F63" s="374"/>
      <c r="G63" s="374"/>
      <c r="H63" s="374"/>
      <c r="I63" s="73">
        <f>SUM(I64:I64)</f>
        <v>3080182.3200000003</v>
      </c>
      <c r="K63" s="133"/>
      <c r="L63" s="134"/>
    </row>
    <row r="64" spans="4:14" s="6" customFormat="1" ht="16" thickBot="1" x14ac:dyDescent="0.4">
      <c r="D64" s="170" t="s">
        <v>83</v>
      </c>
      <c r="E64" s="171" t="s">
        <v>26</v>
      </c>
      <c r="F64" s="165" t="s">
        <v>8</v>
      </c>
      <c r="G64" s="105">
        <v>70.17</v>
      </c>
      <c r="H64" s="18">
        <v>43896</v>
      </c>
      <c r="I64" s="172">
        <f t="shared" si="0"/>
        <v>3080182.3200000003</v>
      </c>
      <c r="J64" s="32"/>
      <c r="K64" s="133"/>
      <c r="L64" s="134"/>
    </row>
    <row r="65" spans="4:12" s="6" customFormat="1" ht="16" thickBot="1" x14ac:dyDescent="0.4">
      <c r="D65" s="12">
        <v>7</v>
      </c>
      <c r="E65" s="357" t="s">
        <v>133</v>
      </c>
      <c r="F65" s="357"/>
      <c r="G65" s="357"/>
      <c r="H65" s="357"/>
      <c r="I65" s="13">
        <f>SUM(I66:I122)</f>
        <v>330548269.19099998</v>
      </c>
      <c r="J65" s="45"/>
      <c r="K65" s="133"/>
      <c r="L65" s="134"/>
    </row>
    <row r="66" spans="4:12" s="6" customFormat="1" x14ac:dyDescent="0.35">
      <c r="D66" s="29"/>
      <c r="E66" s="119" t="s">
        <v>321</v>
      </c>
      <c r="F66" s="30"/>
      <c r="G66" s="67"/>
      <c r="H66" s="18"/>
      <c r="I66" s="31"/>
      <c r="J66" s="32"/>
      <c r="K66" s="133"/>
      <c r="L66" s="134"/>
    </row>
    <row r="67" spans="4:12" s="6" customFormat="1" x14ac:dyDescent="0.35">
      <c r="D67" s="167" t="s">
        <v>390</v>
      </c>
      <c r="E67" s="173" t="s">
        <v>338</v>
      </c>
      <c r="F67" s="158" t="s">
        <v>188</v>
      </c>
      <c r="G67" s="103">
        <v>4</v>
      </c>
      <c r="H67" s="18">
        <v>385125.3</v>
      </c>
      <c r="I67" s="163">
        <f t="shared" ref="I67:I122" si="3">+H67*G67</f>
        <v>1540501.2</v>
      </c>
      <c r="J67" s="32"/>
      <c r="K67" s="133"/>
      <c r="L67" s="134"/>
    </row>
    <row r="68" spans="4:12" s="6" customFormat="1" x14ac:dyDescent="0.35">
      <c r="D68" s="208" t="s">
        <v>391</v>
      </c>
      <c r="E68" s="217" t="s">
        <v>367</v>
      </c>
      <c r="F68" s="197" t="s">
        <v>7</v>
      </c>
      <c r="G68" s="214">
        <v>412</v>
      </c>
      <c r="H68" s="192">
        <v>228295.45</v>
      </c>
      <c r="I68" s="211">
        <f t="shared" si="3"/>
        <v>94057725.400000006</v>
      </c>
      <c r="J68" s="32"/>
      <c r="K68" s="133"/>
      <c r="L68" s="134"/>
    </row>
    <row r="69" spans="4:12" s="6" customFormat="1" x14ac:dyDescent="0.35">
      <c r="D69" s="208" t="s">
        <v>392</v>
      </c>
      <c r="E69" s="217" t="s">
        <v>436</v>
      </c>
      <c r="F69" s="197" t="s">
        <v>7</v>
      </c>
      <c r="G69" s="214">
        <v>40</v>
      </c>
      <c r="H69" s="192">
        <v>664316.4</v>
      </c>
      <c r="I69" s="211">
        <f t="shared" si="3"/>
        <v>26572656</v>
      </c>
      <c r="J69" s="32"/>
      <c r="K69" s="133"/>
      <c r="L69" s="134"/>
    </row>
    <row r="70" spans="4:12" s="6" customFormat="1" x14ac:dyDescent="0.35">
      <c r="D70" s="167" t="s">
        <v>393</v>
      </c>
      <c r="E70" s="173" t="s">
        <v>156</v>
      </c>
      <c r="F70" s="158" t="s">
        <v>7</v>
      </c>
      <c r="G70" s="103">
        <v>100</v>
      </c>
      <c r="H70" s="18">
        <v>140795.54999999999</v>
      </c>
      <c r="I70" s="163">
        <f t="shared" si="3"/>
        <v>14079554.999999998</v>
      </c>
      <c r="J70" s="32"/>
      <c r="K70" s="133"/>
      <c r="L70" s="134"/>
    </row>
    <row r="71" spans="4:12" s="6" customFormat="1" x14ac:dyDescent="0.35">
      <c r="D71" s="167" t="s">
        <v>394</v>
      </c>
      <c r="E71" s="173" t="s">
        <v>157</v>
      </c>
      <c r="F71" s="158" t="s">
        <v>10</v>
      </c>
      <c r="G71" s="103">
        <v>2</v>
      </c>
      <c r="H71" s="18">
        <v>708342.3</v>
      </c>
      <c r="I71" s="163">
        <f t="shared" si="3"/>
        <v>1416684.6</v>
      </c>
      <c r="J71" s="32"/>
      <c r="K71" s="133"/>
      <c r="L71" s="134"/>
    </row>
    <row r="72" spans="4:12" s="6" customFormat="1" x14ac:dyDescent="0.35">
      <c r="D72" s="167" t="s">
        <v>395</v>
      </c>
      <c r="E72" s="173" t="s">
        <v>323</v>
      </c>
      <c r="F72" s="158" t="s">
        <v>10</v>
      </c>
      <c r="G72" s="103">
        <v>1</v>
      </c>
      <c r="H72" s="18">
        <v>2440137.15</v>
      </c>
      <c r="I72" s="163">
        <f t="shared" si="3"/>
        <v>2440137.15</v>
      </c>
      <c r="J72" s="32"/>
      <c r="K72" s="133"/>
      <c r="L72" s="134"/>
    </row>
    <row r="73" spans="4:12" s="6" customFormat="1" x14ac:dyDescent="0.35">
      <c r="D73" s="167" t="s">
        <v>396</v>
      </c>
      <c r="E73" s="173" t="s">
        <v>158</v>
      </c>
      <c r="F73" s="158" t="s">
        <v>7</v>
      </c>
      <c r="G73" s="103">
        <v>552</v>
      </c>
      <c r="H73" s="18">
        <v>23174.1</v>
      </c>
      <c r="I73" s="163">
        <f t="shared" si="3"/>
        <v>12792103.199999999</v>
      </c>
      <c r="J73" s="32"/>
      <c r="K73" s="133"/>
      <c r="L73" s="134"/>
    </row>
    <row r="74" spans="4:12" s="6" customFormat="1" x14ac:dyDescent="0.35">
      <c r="D74" s="167" t="s">
        <v>397</v>
      </c>
      <c r="E74" s="173" t="s">
        <v>159</v>
      </c>
      <c r="F74" s="158" t="s">
        <v>7</v>
      </c>
      <c r="G74" s="103">
        <v>552</v>
      </c>
      <c r="H74" s="18">
        <v>42357.599999999999</v>
      </c>
      <c r="I74" s="163">
        <f t="shared" si="3"/>
        <v>23381395.199999999</v>
      </c>
      <c r="J74" s="32"/>
      <c r="K74" s="133"/>
      <c r="L74" s="134"/>
    </row>
    <row r="75" spans="4:12" s="6" customFormat="1" x14ac:dyDescent="0.35">
      <c r="D75" s="167" t="s">
        <v>398</v>
      </c>
      <c r="E75" s="173" t="s">
        <v>160</v>
      </c>
      <c r="F75" s="158" t="s">
        <v>7</v>
      </c>
      <c r="G75" s="103">
        <v>552</v>
      </c>
      <c r="H75" s="18">
        <v>25347.599999999999</v>
      </c>
      <c r="I75" s="163">
        <f t="shared" si="3"/>
        <v>13991875.199999999</v>
      </c>
      <c r="J75" s="32"/>
      <c r="K75" s="133"/>
      <c r="L75" s="134"/>
    </row>
    <row r="76" spans="4:12" s="6" customFormat="1" x14ac:dyDescent="0.35">
      <c r="D76" s="167" t="s">
        <v>399</v>
      </c>
      <c r="E76" s="173" t="s">
        <v>161</v>
      </c>
      <c r="F76" s="158" t="s">
        <v>7</v>
      </c>
      <c r="G76" s="103">
        <v>552</v>
      </c>
      <c r="H76" s="18">
        <v>27526.5</v>
      </c>
      <c r="I76" s="163">
        <f t="shared" si="3"/>
        <v>15194628</v>
      </c>
      <c r="J76" s="32"/>
      <c r="K76" s="133"/>
      <c r="L76" s="134"/>
    </row>
    <row r="77" spans="4:12" s="6" customFormat="1" x14ac:dyDescent="0.35">
      <c r="D77" s="29"/>
      <c r="E77" s="119" t="s">
        <v>335</v>
      </c>
      <c r="F77" s="30" t="s">
        <v>337</v>
      </c>
      <c r="G77" s="67"/>
      <c r="H77" s="18"/>
      <c r="I77" s="31"/>
      <c r="J77" s="32"/>
      <c r="K77" s="133"/>
      <c r="L77" s="134"/>
    </row>
    <row r="78" spans="4:12" s="6" customFormat="1" x14ac:dyDescent="0.35">
      <c r="D78" s="167" t="s">
        <v>400</v>
      </c>
      <c r="E78" s="173" t="s">
        <v>162</v>
      </c>
      <c r="F78" s="158" t="s">
        <v>188</v>
      </c>
      <c r="G78" s="103">
        <v>18</v>
      </c>
      <c r="H78" s="18">
        <v>106947</v>
      </c>
      <c r="I78" s="163">
        <f t="shared" si="3"/>
        <v>1925046</v>
      </c>
      <c r="J78" s="32"/>
      <c r="K78" s="133"/>
      <c r="L78" s="134"/>
    </row>
    <row r="79" spans="4:12" s="6" customFormat="1" x14ac:dyDescent="0.35">
      <c r="D79" s="167" t="s">
        <v>401</v>
      </c>
      <c r="E79" s="173" t="s">
        <v>163</v>
      </c>
      <c r="F79" s="158" t="s">
        <v>188</v>
      </c>
      <c r="G79" s="103">
        <v>6</v>
      </c>
      <c r="H79" s="18">
        <v>104309.1</v>
      </c>
      <c r="I79" s="163">
        <f t="shared" si="3"/>
        <v>625854.60000000009</v>
      </c>
      <c r="J79" s="32"/>
      <c r="K79" s="133"/>
      <c r="L79" s="134"/>
    </row>
    <row r="80" spans="4:12" s="6" customFormat="1" x14ac:dyDescent="0.35">
      <c r="D80" s="208" t="s">
        <v>402</v>
      </c>
      <c r="E80" s="217" t="s">
        <v>430</v>
      </c>
      <c r="F80" s="197" t="s">
        <v>10</v>
      </c>
      <c r="G80" s="214">
        <v>6</v>
      </c>
      <c r="H80" s="192">
        <v>81840</v>
      </c>
      <c r="I80" s="211">
        <f t="shared" si="3"/>
        <v>491040</v>
      </c>
      <c r="J80" s="32"/>
      <c r="K80" s="133"/>
      <c r="L80" s="134"/>
    </row>
    <row r="81" spans="4:12" s="6" customFormat="1" x14ac:dyDescent="0.35">
      <c r="D81" s="167" t="s">
        <v>403</v>
      </c>
      <c r="E81" s="173" t="s">
        <v>165</v>
      </c>
      <c r="F81" s="158" t="s">
        <v>188</v>
      </c>
      <c r="G81" s="103">
        <v>9</v>
      </c>
      <c r="H81" s="18">
        <v>135396.9</v>
      </c>
      <c r="I81" s="163">
        <f t="shared" si="3"/>
        <v>1218572.0999999999</v>
      </c>
      <c r="J81" s="32"/>
      <c r="K81" s="133"/>
      <c r="L81" s="134"/>
    </row>
    <row r="82" spans="4:12" s="6" customFormat="1" x14ac:dyDescent="0.35">
      <c r="D82" s="167" t="s">
        <v>404</v>
      </c>
      <c r="E82" s="173" t="s">
        <v>166</v>
      </c>
      <c r="F82" s="158" t="s">
        <v>188</v>
      </c>
      <c r="G82" s="103">
        <v>2</v>
      </c>
      <c r="H82" s="18">
        <v>83034.45</v>
      </c>
      <c r="I82" s="163">
        <f t="shared" si="3"/>
        <v>166068.9</v>
      </c>
      <c r="J82" s="32"/>
      <c r="K82" s="133"/>
      <c r="L82" s="134"/>
    </row>
    <row r="83" spans="4:12" s="6" customFormat="1" x14ac:dyDescent="0.35">
      <c r="D83" s="167" t="s">
        <v>405</v>
      </c>
      <c r="E83" s="173" t="s">
        <v>167</v>
      </c>
      <c r="F83" s="158" t="s">
        <v>7</v>
      </c>
      <c r="G83" s="103">
        <v>79.22</v>
      </c>
      <c r="H83" s="18">
        <v>40250.25</v>
      </c>
      <c r="I83" s="163">
        <f t="shared" si="3"/>
        <v>3188624.8050000002</v>
      </c>
      <c r="J83" s="32"/>
      <c r="K83" s="133"/>
      <c r="L83" s="134"/>
    </row>
    <row r="84" spans="4:12" s="6" customFormat="1" x14ac:dyDescent="0.35">
      <c r="D84" s="167" t="s">
        <v>406</v>
      </c>
      <c r="E84" s="173" t="s">
        <v>168</v>
      </c>
      <c r="F84" s="158" t="s">
        <v>7</v>
      </c>
      <c r="G84" s="103">
        <v>128.4</v>
      </c>
      <c r="H84" s="18">
        <v>72847.350000000006</v>
      </c>
      <c r="I84" s="163">
        <f t="shared" si="3"/>
        <v>9353599.7400000021</v>
      </c>
      <c r="J84" s="32"/>
      <c r="K84" s="133"/>
      <c r="L84" s="134"/>
    </row>
    <row r="85" spans="4:12" s="6" customFormat="1" x14ac:dyDescent="0.35">
      <c r="D85" s="167" t="s">
        <v>407</v>
      </c>
      <c r="E85" s="173" t="s">
        <v>169</v>
      </c>
      <c r="F85" s="158" t="s">
        <v>7</v>
      </c>
      <c r="G85" s="103">
        <v>30</v>
      </c>
      <c r="H85" s="18">
        <v>37462.5</v>
      </c>
      <c r="I85" s="163">
        <f t="shared" si="3"/>
        <v>1123875</v>
      </c>
      <c r="J85" s="32"/>
      <c r="K85" s="133"/>
      <c r="L85" s="134"/>
    </row>
    <row r="86" spans="4:12" s="6" customFormat="1" x14ac:dyDescent="0.35">
      <c r="D86" s="167" t="s">
        <v>408</v>
      </c>
      <c r="E86" s="173" t="s">
        <v>170</v>
      </c>
      <c r="F86" s="158" t="s">
        <v>10</v>
      </c>
      <c r="G86" s="103">
        <v>3</v>
      </c>
      <c r="H86" s="18">
        <v>509877.45</v>
      </c>
      <c r="I86" s="163">
        <f t="shared" si="3"/>
        <v>1529632.35</v>
      </c>
      <c r="J86" s="32"/>
      <c r="K86" s="133"/>
      <c r="L86" s="134"/>
    </row>
    <row r="87" spans="4:12" s="6" customFormat="1" x14ac:dyDescent="0.35">
      <c r="D87" s="167" t="s">
        <v>409</v>
      </c>
      <c r="E87" s="173" t="s">
        <v>171</v>
      </c>
      <c r="F87" s="158" t="s">
        <v>10</v>
      </c>
      <c r="G87" s="103">
        <v>2</v>
      </c>
      <c r="H87" s="18">
        <v>708342.3</v>
      </c>
      <c r="I87" s="163">
        <f t="shared" si="3"/>
        <v>1416684.6</v>
      </c>
      <c r="J87" s="32"/>
      <c r="K87" s="133"/>
      <c r="L87" s="134"/>
    </row>
    <row r="88" spans="4:12" s="6" customFormat="1" x14ac:dyDescent="0.35">
      <c r="D88" s="167" t="s">
        <v>410</v>
      </c>
      <c r="E88" s="173" t="s">
        <v>158</v>
      </c>
      <c r="F88" s="158" t="s">
        <v>7</v>
      </c>
      <c r="G88" s="103">
        <v>237.62</v>
      </c>
      <c r="H88" s="18">
        <v>23174.1</v>
      </c>
      <c r="I88" s="163">
        <f t="shared" si="3"/>
        <v>5506629.642</v>
      </c>
      <c r="J88" s="32"/>
      <c r="K88" s="133"/>
      <c r="L88" s="134"/>
    </row>
    <row r="89" spans="4:12" s="6" customFormat="1" x14ac:dyDescent="0.35">
      <c r="D89" s="167" t="s">
        <v>411</v>
      </c>
      <c r="E89" s="173" t="s">
        <v>159</v>
      </c>
      <c r="F89" s="158" t="s">
        <v>7</v>
      </c>
      <c r="G89" s="103">
        <v>237.62</v>
      </c>
      <c r="H89" s="18">
        <v>42357.599999999999</v>
      </c>
      <c r="I89" s="163">
        <f t="shared" si="3"/>
        <v>10065012.912</v>
      </c>
      <c r="J89" s="32"/>
      <c r="K89" s="133"/>
      <c r="L89" s="134"/>
    </row>
    <row r="90" spans="4:12" s="6" customFormat="1" x14ac:dyDescent="0.35">
      <c r="D90" s="167" t="s">
        <v>412</v>
      </c>
      <c r="E90" s="173" t="s">
        <v>160</v>
      </c>
      <c r="F90" s="158" t="s">
        <v>7</v>
      </c>
      <c r="G90" s="103">
        <v>237.62</v>
      </c>
      <c r="H90" s="18">
        <v>25347.599999999999</v>
      </c>
      <c r="I90" s="163">
        <f t="shared" si="3"/>
        <v>6023096.7119999994</v>
      </c>
      <c r="J90" s="32"/>
      <c r="K90" s="133"/>
      <c r="L90" s="134"/>
    </row>
    <row r="91" spans="4:12" s="6" customFormat="1" x14ac:dyDescent="0.35">
      <c r="D91" s="167" t="s">
        <v>413</v>
      </c>
      <c r="E91" s="173" t="s">
        <v>172</v>
      </c>
      <c r="F91" s="158" t="s">
        <v>7</v>
      </c>
      <c r="G91" s="103">
        <v>237.62</v>
      </c>
      <c r="H91" s="18">
        <v>27526.5</v>
      </c>
      <c r="I91" s="163">
        <f t="shared" si="3"/>
        <v>6540846.9299999997</v>
      </c>
      <c r="J91" s="32"/>
      <c r="K91" s="133"/>
      <c r="L91" s="134"/>
    </row>
    <row r="92" spans="4:12" s="6" customFormat="1" x14ac:dyDescent="0.35">
      <c r="D92" s="29"/>
      <c r="E92" s="119" t="s">
        <v>133</v>
      </c>
      <c r="F92" s="30" t="s">
        <v>337</v>
      </c>
      <c r="G92" s="67"/>
      <c r="H92" s="18"/>
      <c r="I92" s="31"/>
      <c r="J92" s="32"/>
      <c r="K92" s="133"/>
      <c r="L92" s="134"/>
    </row>
    <row r="93" spans="4:12" s="6" customFormat="1" x14ac:dyDescent="0.35">
      <c r="D93" s="167" t="s">
        <v>414</v>
      </c>
      <c r="E93" s="173" t="s">
        <v>173</v>
      </c>
      <c r="F93" s="158" t="s">
        <v>188</v>
      </c>
      <c r="G93" s="103">
        <v>27</v>
      </c>
      <c r="H93" s="18">
        <v>91864.8</v>
      </c>
      <c r="I93" s="163">
        <f t="shared" si="3"/>
        <v>2480349.6</v>
      </c>
      <c r="J93" s="32"/>
      <c r="K93" s="133"/>
      <c r="L93" s="134"/>
    </row>
    <row r="94" spans="4:12" s="6" customFormat="1" x14ac:dyDescent="0.35">
      <c r="D94" s="167" t="s">
        <v>415</v>
      </c>
      <c r="E94" s="173" t="s">
        <v>174</v>
      </c>
      <c r="F94" s="158" t="s">
        <v>188</v>
      </c>
      <c r="G94" s="103">
        <v>1</v>
      </c>
      <c r="H94" s="18">
        <v>180627.3</v>
      </c>
      <c r="I94" s="163">
        <f t="shared" si="3"/>
        <v>180627.3</v>
      </c>
      <c r="J94" s="32"/>
      <c r="K94" s="133"/>
      <c r="L94" s="134"/>
    </row>
    <row r="95" spans="4:12" s="6" customFormat="1" x14ac:dyDescent="0.35">
      <c r="D95" s="167" t="s">
        <v>416</v>
      </c>
      <c r="E95" s="173" t="s">
        <v>175</v>
      </c>
      <c r="F95" s="158" t="s">
        <v>7</v>
      </c>
      <c r="G95" s="103">
        <v>6</v>
      </c>
      <c r="H95" s="18">
        <v>17136.900000000001</v>
      </c>
      <c r="I95" s="163">
        <f t="shared" si="3"/>
        <v>102821.40000000001</v>
      </c>
      <c r="J95" s="32"/>
      <c r="K95" s="133"/>
      <c r="L95" s="134"/>
    </row>
    <row r="96" spans="4:12" s="6" customFormat="1" x14ac:dyDescent="0.35">
      <c r="D96" s="167" t="s">
        <v>417</v>
      </c>
      <c r="E96" s="173" t="s">
        <v>176</v>
      </c>
      <c r="F96" s="158" t="s">
        <v>7</v>
      </c>
      <c r="G96" s="103">
        <v>12</v>
      </c>
      <c r="H96" s="18">
        <v>19970.55</v>
      </c>
      <c r="I96" s="163">
        <f t="shared" si="3"/>
        <v>239646.59999999998</v>
      </c>
      <c r="J96" s="32"/>
      <c r="K96" s="133"/>
      <c r="L96" s="134"/>
    </row>
    <row r="97" spans="4:12" s="6" customFormat="1" x14ac:dyDescent="0.35">
      <c r="D97" s="167" t="s">
        <v>418</v>
      </c>
      <c r="E97" s="173" t="s">
        <v>177</v>
      </c>
      <c r="F97" s="158" t="s">
        <v>7</v>
      </c>
      <c r="G97" s="103">
        <v>61</v>
      </c>
      <c r="H97" s="18">
        <v>20686.05</v>
      </c>
      <c r="I97" s="163">
        <f t="shared" si="3"/>
        <v>1261849.05</v>
      </c>
      <c r="J97" s="32"/>
      <c r="K97" s="133"/>
      <c r="L97" s="134"/>
    </row>
    <row r="98" spans="4:12" s="6" customFormat="1" x14ac:dyDescent="0.35">
      <c r="D98" s="167" t="s">
        <v>419</v>
      </c>
      <c r="E98" s="173" t="s">
        <v>178</v>
      </c>
      <c r="F98" s="158" t="s">
        <v>7</v>
      </c>
      <c r="G98" s="103">
        <v>36</v>
      </c>
      <c r="H98" s="18">
        <v>38061.9</v>
      </c>
      <c r="I98" s="163">
        <f t="shared" si="3"/>
        <v>1370228.4000000001</v>
      </c>
      <c r="J98" s="32"/>
      <c r="K98" s="133"/>
      <c r="L98" s="134"/>
    </row>
    <row r="99" spans="4:12" s="6" customFormat="1" x14ac:dyDescent="0.35">
      <c r="D99" s="208" t="s">
        <v>420</v>
      </c>
      <c r="E99" s="217" t="s">
        <v>429</v>
      </c>
      <c r="F99" s="197" t="s">
        <v>7</v>
      </c>
      <c r="G99" s="214">
        <v>6</v>
      </c>
      <c r="H99" s="192">
        <v>42023</v>
      </c>
      <c r="I99" s="211">
        <f t="shared" ref="I99" si="4">+H99*G99</f>
        <v>252138</v>
      </c>
      <c r="J99" s="32"/>
      <c r="K99" s="133"/>
      <c r="L99" s="134"/>
    </row>
    <row r="100" spans="4:12" s="6" customFormat="1" x14ac:dyDescent="0.35">
      <c r="D100" s="167" t="s">
        <v>421</v>
      </c>
      <c r="E100" s="173" t="s">
        <v>179</v>
      </c>
      <c r="F100" s="158" t="s">
        <v>7</v>
      </c>
      <c r="G100" s="103">
        <v>72</v>
      </c>
      <c r="H100" s="18">
        <v>49492.35</v>
      </c>
      <c r="I100" s="163">
        <f t="shared" si="3"/>
        <v>3563449.1999999997</v>
      </c>
      <c r="J100" s="32"/>
      <c r="K100" s="133"/>
      <c r="L100" s="134"/>
    </row>
    <row r="101" spans="4:12" s="6" customFormat="1" x14ac:dyDescent="0.35">
      <c r="D101" s="167" t="s">
        <v>422</v>
      </c>
      <c r="E101" s="173" t="s">
        <v>180</v>
      </c>
      <c r="F101" s="158" t="s">
        <v>7</v>
      </c>
      <c r="G101" s="103">
        <v>6</v>
      </c>
      <c r="H101" s="18">
        <v>96071.4</v>
      </c>
      <c r="I101" s="163">
        <f t="shared" si="3"/>
        <v>576428.39999999991</v>
      </c>
      <c r="J101" s="32"/>
      <c r="K101" s="133"/>
      <c r="L101" s="134"/>
    </row>
    <row r="102" spans="4:12" s="6" customFormat="1" x14ac:dyDescent="0.35">
      <c r="D102" s="167" t="s">
        <v>423</v>
      </c>
      <c r="E102" s="173" t="s">
        <v>324</v>
      </c>
      <c r="F102" s="158" t="s">
        <v>7</v>
      </c>
      <c r="G102" s="103">
        <v>12</v>
      </c>
      <c r="H102" s="18">
        <v>170068.95</v>
      </c>
      <c r="I102" s="163">
        <f t="shared" si="3"/>
        <v>2040827.4000000001</v>
      </c>
      <c r="J102" s="32"/>
      <c r="K102" s="133"/>
      <c r="L102" s="134"/>
    </row>
    <row r="103" spans="4:12" s="6" customFormat="1" x14ac:dyDescent="0.35">
      <c r="D103" s="167" t="s">
        <v>424</v>
      </c>
      <c r="E103" s="173" t="s">
        <v>181</v>
      </c>
      <c r="F103" s="158" t="s">
        <v>10</v>
      </c>
      <c r="G103" s="103">
        <v>2</v>
      </c>
      <c r="H103" s="18">
        <v>128899.35</v>
      </c>
      <c r="I103" s="163">
        <f t="shared" si="3"/>
        <v>257798.7</v>
      </c>
      <c r="J103" s="32"/>
      <c r="K103" s="133"/>
      <c r="L103" s="134"/>
    </row>
    <row r="104" spans="4:12" s="6" customFormat="1" x14ac:dyDescent="0.35">
      <c r="D104" s="167" t="s">
        <v>425</v>
      </c>
      <c r="E104" s="173" t="s">
        <v>182</v>
      </c>
      <c r="F104" s="158" t="s">
        <v>10</v>
      </c>
      <c r="G104" s="103">
        <v>2</v>
      </c>
      <c r="H104" s="18">
        <v>170329.5</v>
      </c>
      <c r="I104" s="163">
        <f t="shared" si="3"/>
        <v>340659</v>
      </c>
      <c r="J104" s="32"/>
      <c r="K104" s="133"/>
      <c r="L104" s="134"/>
    </row>
    <row r="105" spans="4:12" s="6" customFormat="1" x14ac:dyDescent="0.35">
      <c r="D105" s="167" t="s">
        <v>426</v>
      </c>
      <c r="E105" s="173" t="s">
        <v>183</v>
      </c>
      <c r="F105" s="158" t="s">
        <v>10</v>
      </c>
      <c r="G105" s="103">
        <v>2</v>
      </c>
      <c r="H105" s="18">
        <v>208502.1</v>
      </c>
      <c r="I105" s="163">
        <f t="shared" si="3"/>
        <v>417004.2</v>
      </c>
      <c r="J105" s="32"/>
      <c r="K105" s="133"/>
      <c r="L105" s="134"/>
    </row>
    <row r="106" spans="4:12" s="6" customFormat="1" x14ac:dyDescent="0.35">
      <c r="D106" s="167" t="s">
        <v>427</v>
      </c>
      <c r="E106" s="173" t="s">
        <v>184</v>
      </c>
      <c r="F106" s="158" t="s">
        <v>10</v>
      </c>
      <c r="G106" s="103">
        <v>1</v>
      </c>
      <c r="H106" s="18">
        <v>378010.8</v>
      </c>
      <c r="I106" s="163">
        <f t="shared" si="3"/>
        <v>378010.8</v>
      </c>
      <c r="J106" s="32"/>
      <c r="K106" s="133"/>
      <c r="L106" s="134"/>
    </row>
    <row r="107" spans="4:12" s="6" customFormat="1" x14ac:dyDescent="0.35">
      <c r="D107" s="29"/>
      <c r="E107" s="119" t="s">
        <v>336</v>
      </c>
      <c r="F107" s="30" t="s">
        <v>337</v>
      </c>
      <c r="G107" s="67"/>
      <c r="H107" s="18"/>
      <c r="I107" s="31"/>
      <c r="J107" s="32"/>
      <c r="K107" s="133"/>
      <c r="L107" s="134"/>
    </row>
    <row r="108" spans="4:12" s="6" customFormat="1" x14ac:dyDescent="0.35">
      <c r="D108" s="167" t="s">
        <v>428</v>
      </c>
      <c r="E108" s="173" t="s">
        <v>325</v>
      </c>
      <c r="F108" s="158" t="s">
        <v>7</v>
      </c>
      <c r="G108" s="103">
        <v>6</v>
      </c>
      <c r="H108" s="18">
        <v>96071.4</v>
      </c>
      <c r="I108" s="163">
        <f t="shared" si="3"/>
        <v>576428.39999999991</v>
      </c>
      <c r="J108" s="32"/>
      <c r="K108" s="133"/>
      <c r="L108" s="134"/>
    </row>
    <row r="109" spans="4:12" s="6" customFormat="1" x14ac:dyDescent="0.35">
      <c r="D109" s="29"/>
      <c r="E109" s="120" t="s">
        <v>185</v>
      </c>
      <c r="F109" s="30" t="s">
        <v>337</v>
      </c>
      <c r="G109" s="67"/>
      <c r="H109" s="18"/>
      <c r="I109" s="31"/>
      <c r="J109" s="32"/>
      <c r="K109" s="133"/>
      <c r="L109" s="134"/>
    </row>
    <row r="110" spans="4:12" s="6" customFormat="1" x14ac:dyDescent="0.35">
      <c r="D110" s="174" t="s">
        <v>437</v>
      </c>
      <c r="E110" s="173" t="s">
        <v>326</v>
      </c>
      <c r="F110" s="158" t="s">
        <v>10</v>
      </c>
      <c r="G110" s="103">
        <v>1</v>
      </c>
      <c r="H110" s="18">
        <v>1911084.3</v>
      </c>
      <c r="I110" s="163">
        <f t="shared" si="3"/>
        <v>1911084.3</v>
      </c>
      <c r="J110" s="32"/>
      <c r="K110" s="133"/>
      <c r="L110" s="134"/>
    </row>
    <row r="111" spans="4:12" s="6" customFormat="1" x14ac:dyDescent="0.35">
      <c r="D111" s="29"/>
      <c r="E111" s="120" t="s">
        <v>186</v>
      </c>
      <c r="F111" s="30" t="s">
        <v>337</v>
      </c>
      <c r="G111" s="67"/>
      <c r="H111" s="18"/>
      <c r="I111" s="31"/>
      <c r="J111" s="32"/>
      <c r="K111" s="133"/>
      <c r="L111" s="134"/>
    </row>
    <row r="112" spans="4:12" s="6" customFormat="1" x14ac:dyDescent="0.35">
      <c r="D112" s="174" t="s">
        <v>486</v>
      </c>
      <c r="E112" s="173" t="s">
        <v>187</v>
      </c>
      <c r="F112" s="158" t="s">
        <v>7</v>
      </c>
      <c r="G112" s="103">
        <v>6</v>
      </c>
      <c r="H112" s="18">
        <v>20686.05</v>
      </c>
      <c r="I112" s="163">
        <f t="shared" si="3"/>
        <v>124116.29999999999</v>
      </c>
      <c r="J112" s="32"/>
      <c r="K112" s="133"/>
      <c r="L112" s="134"/>
    </row>
    <row r="113" spans="4:12" s="6" customFormat="1" x14ac:dyDescent="0.35">
      <c r="D113" s="174" t="s">
        <v>487</v>
      </c>
      <c r="E113" s="173" t="s">
        <v>327</v>
      </c>
      <c r="F113" s="158" t="s">
        <v>7</v>
      </c>
      <c r="G113" s="103">
        <v>6</v>
      </c>
      <c r="H113" s="18">
        <v>226147.95</v>
      </c>
      <c r="I113" s="163">
        <f t="shared" si="3"/>
        <v>1356887.7000000002</v>
      </c>
      <c r="J113" s="32"/>
      <c r="K113" s="133"/>
      <c r="L113" s="134"/>
    </row>
    <row r="114" spans="4:12" s="6" customFormat="1" x14ac:dyDescent="0.35">
      <c r="D114" s="29"/>
      <c r="E114" s="120" t="s">
        <v>328</v>
      </c>
      <c r="F114" s="30" t="s">
        <v>337</v>
      </c>
      <c r="G114" s="67"/>
      <c r="H114" s="18"/>
      <c r="I114" s="31"/>
      <c r="J114" s="32"/>
      <c r="K114" s="133"/>
      <c r="L114" s="134"/>
    </row>
    <row r="115" spans="4:12" s="6" customFormat="1" x14ac:dyDescent="0.35">
      <c r="D115" s="174" t="s">
        <v>438</v>
      </c>
      <c r="E115" s="173" t="s">
        <v>329</v>
      </c>
      <c r="F115" s="158" t="s">
        <v>10</v>
      </c>
      <c r="G115" s="103">
        <v>1</v>
      </c>
      <c r="H115" s="18">
        <v>170329.5</v>
      </c>
      <c r="I115" s="163">
        <f t="shared" si="3"/>
        <v>170329.5</v>
      </c>
      <c r="J115" s="32"/>
      <c r="K115" s="133"/>
      <c r="L115" s="134"/>
    </row>
    <row r="116" spans="4:12" s="6" customFormat="1" x14ac:dyDescent="0.35">
      <c r="D116" s="29"/>
      <c r="E116" s="44" t="s">
        <v>330</v>
      </c>
      <c r="F116" s="30" t="s">
        <v>337</v>
      </c>
      <c r="G116" s="67"/>
      <c r="H116" s="18"/>
      <c r="I116" s="31"/>
      <c r="J116" s="32"/>
      <c r="K116" s="133"/>
      <c r="L116" s="134"/>
    </row>
    <row r="117" spans="4:12" s="6" customFormat="1" x14ac:dyDescent="0.35">
      <c r="D117" s="167" t="s">
        <v>439</v>
      </c>
      <c r="E117" s="173" t="s">
        <v>331</v>
      </c>
      <c r="F117" s="158" t="s">
        <v>10</v>
      </c>
      <c r="G117" s="103">
        <v>1</v>
      </c>
      <c r="H117" s="18">
        <v>1655658.9</v>
      </c>
      <c r="I117" s="163">
        <f t="shared" si="3"/>
        <v>1655658.9</v>
      </c>
      <c r="J117" s="32"/>
      <c r="K117" s="133"/>
      <c r="L117" s="134"/>
    </row>
    <row r="118" spans="4:12" s="6" customFormat="1" x14ac:dyDescent="0.35">
      <c r="D118" s="29"/>
      <c r="E118" s="120" t="s">
        <v>332</v>
      </c>
      <c r="F118" s="30" t="s">
        <v>337</v>
      </c>
      <c r="G118" s="67"/>
      <c r="H118" s="18"/>
      <c r="I118" s="31"/>
      <c r="J118" s="32"/>
      <c r="K118" s="133"/>
      <c r="L118" s="134"/>
    </row>
    <row r="119" spans="4:12" s="6" customFormat="1" x14ac:dyDescent="0.35">
      <c r="D119" s="167" t="s">
        <v>440</v>
      </c>
      <c r="E119" s="173" t="s">
        <v>333</v>
      </c>
      <c r="F119" s="158" t="s">
        <v>10</v>
      </c>
      <c r="G119" s="103">
        <v>1</v>
      </c>
      <c r="H119" s="18">
        <v>291304.34999999998</v>
      </c>
      <c r="I119" s="163">
        <f t="shared" si="3"/>
        <v>291304.34999999998</v>
      </c>
      <c r="J119" s="32"/>
      <c r="K119" s="133"/>
      <c r="L119" s="134"/>
    </row>
    <row r="120" spans="4:12" s="6" customFormat="1" x14ac:dyDescent="0.35">
      <c r="D120" s="167" t="s">
        <v>441</v>
      </c>
      <c r="E120" s="173" t="s">
        <v>334</v>
      </c>
      <c r="F120" s="158" t="s">
        <v>10</v>
      </c>
      <c r="G120" s="103">
        <v>1</v>
      </c>
      <c r="H120" s="18">
        <v>30405222.449999999</v>
      </c>
      <c r="I120" s="163">
        <f t="shared" si="3"/>
        <v>30405222.449999999</v>
      </c>
      <c r="J120" s="32"/>
      <c r="K120" s="133"/>
      <c r="L120" s="134"/>
    </row>
    <row r="121" spans="4:12" s="6" customFormat="1" x14ac:dyDescent="0.35">
      <c r="D121" s="29"/>
      <c r="E121" s="120" t="s">
        <v>445</v>
      </c>
      <c r="F121" s="30"/>
      <c r="G121" s="67"/>
      <c r="H121" s="18"/>
      <c r="I121" s="31"/>
      <c r="J121" s="32"/>
      <c r="K121" s="133"/>
      <c r="L121" s="134"/>
    </row>
    <row r="122" spans="4:12" s="6" customFormat="1" ht="16" thickBot="1" x14ac:dyDescent="0.4">
      <c r="D122" s="174" t="s">
        <v>442</v>
      </c>
      <c r="E122" s="173" t="s">
        <v>446</v>
      </c>
      <c r="F122" s="158" t="s">
        <v>10</v>
      </c>
      <c r="G122" s="103">
        <v>1</v>
      </c>
      <c r="H122" s="18">
        <v>25953554</v>
      </c>
      <c r="I122" s="163">
        <f t="shared" si="3"/>
        <v>25953554</v>
      </c>
      <c r="J122" s="32"/>
      <c r="K122" s="133"/>
      <c r="L122" s="134"/>
    </row>
    <row r="123" spans="4:12" s="6" customFormat="1" ht="16" thickBot="1" x14ac:dyDescent="0.4">
      <c r="D123" s="12">
        <v>8</v>
      </c>
      <c r="E123" s="358" t="s">
        <v>24</v>
      </c>
      <c r="F123" s="359"/>
      <c r="G123" s="359"/>
      <c r="H123" s="360"/>
      <c r="I123" s="13">
        <f>SUM(I124:I154)</f>
        <v>1451330917.4353402</v>
      </c>
      <c r="J123" s="32"/>
      <c r="K123" s="133"/>
      <c r="L123" s="134"/>
    </row>
    <row r="124" spans="4:12" s="6" customFormat="1" x14ac:dyDescent="0.35">
      <c r="D124" s="167" t="s">
        <v>85</v>
      </c>
      <c r="E124" s="173" t="s">
        <v>233</v>
      </c>
      <c r="F124" s="71" t="s">
        <v>231</v>
      </c>
      <c r="G124" s="103">
        <v>1</v>
      </c>
      <c r="H124" s="18">
        <v>2727780.7368029598</v>
      </c>
      <c r="I124" s="163">
        <f t="shared" si="0"/>
        <v>2727780.7368029598</v>
      </c>
      <c r="J124" s="32"/>
      <c r="K124" s="133"/>
      <c r="L124" s="134"/>
    </row>
    <row r="125" spans="4:12" s="6" customFormat="1" x14ac:dyDescent="0.35">
      <c r="D125" s="218" t="s">
        <v>134</v>
      </c>
      <c r="E125" s="212" t="s">
        <v>368</v>
      </c>
      <c r="F125" s="219" t="s">
        <v>10</v>
      </c>
      <c r="G125" s="209">
        <v>1</v>
      </c>
      <c r="H125" s="201">
        <v>48632809.590524599</v>
      </c>
      <c r="I125" s="220">
        <f t="shared" si="0"/>
        <v>48632809.590524599</v>
      </c>
      <c r="J125" s="32"/>
      <c r="K125" s="133"/>
      <c r="L125" s="134"/>
    </row>
    <row r="126" spans="4:12" s="6" customFormat="1" x14ac:dyDescent="0.35">
      <c r="D126" s="162" t="s">
        <v>135</v>
      </c>
      <c r="E126" s="168" t="s">
        <v>235</v>
      </c>
      <c r="F126" s="101" t="s">
        <v>232</v>
      </c>
      <c r="G126" s="102">
        <v>6</v>
      </c>
      <c r="H126" s="75">
        <v>303209.02072563302</v>
      </c>
      <c r="I126" s="175">
        <f t="shared" si="0"/>
        <v>1819254.1243537981</v>
      </c>
      <c r="J126" s="32"/>
      <c r="K126" s="133"/>
      <c r="L126" s="134"/>
    </row>
    <row r="127" spans="4:12" s="6" customFormat="1" x14ac:dyDescent="0.35">
      <c r="D127" s="167" t="s">
        <v>136</v>
      </c>
      <c r="E127" s="168" t="s">
        <v>236</v>
      </c>
      <c r="F127" s="101" t="s">
        <v>10</v>
      </c>
      <c r="G127" s="102">
        <v>1</v>
      </c>
      <c r="H127" s="75">
        <v>284690.63709817501</v>
      </c>
      <c r="I127" s="175">
        <f t="shared" si="0"/>
        <v>284690.63709817501</v>
      </c>
      <c r="J127" s="32"/>
      <c r="K127" s="133"/>
      <c r="L127" s="134"/>
    </row>
    <row r="128" spans="4:12" s="6" customFormat="1" x14ac:dyDescent="0.35">
      <c r="D128" s="162" t="s">
        <v>137</v>
      </c>
      <c r="E128" s="168" t="s">
        <v>237</v>
      </c>
      <c r="F128" s="101" t="s">
        <v>10</v>
      </c>
      <c r="G128" s="102">
        <v>10</v>
      </c>
      <c r="H128" s="75">
        <v>1737461.8325338601</v>
      </c>
      <c r="I128" s="175">
        <f t="shared" si="0"/>
        <v>17374618.325338602</v>
      </c>
      <c r="J128" s="32"/>
      <c r="K128" s="133"/>
      <c r="L128" s="134"/>
    </row>
    <row r="129" spans="4:12" s="6" customFormat="1" x14ac:dyDescent="0.35">
      <c r="D129" s="162" t="s">
        <v>138</v>
      </c>
      <c r="E129" s="168" t="s">
        <v>238</v>
      </c>
      <c r="F129" s="101" t="s">
        <v>10</v>
      </c>
      <c r="G129" s="102">
        <v>1</v>
      </c>
      <c r="H129" s="75">
        <v>12020230.715723399</v>
      </c>
      <c r="I129" s="175">
        <f t="shared" si="0"/>
        <v>12020230.715723399</v>
      </c>
      <c r="J129" s="32"/>
      <c r="K129" s="133"/>
      <c r="L129" s="134"/>
    </row>
    <row r="130" spans="4:12" s="6" customFormat="1" x14ac:dyDescent="0.35">
      <c r="D130" s="167" t="s">
        <v>139</v>
      </c>
      <c r="E130" s="168" t="s">
        <v>239</v>
      </c>
      <c r="F130" s="101" t="s">
        <v>10</v>
      </c>
      <c r="G130" s="102">
        <v>1</v>
      </c>
      <c r="H130" s="75">
        <v>1522926.8167304799</v>
      </c>
      <c r="I130" s="175">
        <f t="shared" si="0"/>
        <v>1522926.8167304799</v>
      </c>
      <c r="J130" s="32"/>
      <c r="K130" s="133"/>
      <c r="L130" s="134"/>
    </row>
    <row r="131" spans="4:12" s="6" customFormat="1" x14ac:dyDescent="0.35">
      <c r="D131" s="162" t="s">
        <v>140</v>
      </c>
      <c r="E131" s="168" t="s">
        <v>240</v>
      </c>
      <c r="F131" s="101" t="s">
        <v>231</v>
      </c>
      <c r="G131" s="102">
        <v>1</v>
      </c>
      <c r="H131" s="75">
        <v>1769694.86356595</v>
      </c>
      <c r="I131" s="175">
        <f t="shared" si="0"/>
        <v>1769694.86356595</v>
      </c>
      <c r="J131" s="32"/>
      <c r="K131" s="133"/>
      <c r="L131" s="134"/>
    </row>
    <row r="132" spans="4:12" s="6" customFormat="1" x14ac:dyDescent="0.35">
      <c r="D132" s="162" t="s">
        <v>141</v>
      </c>
      <c r="E132" s="168" t="s">
        <v>241</v>
      </c>
      <c r="F132" s="101" t="s">
        <v>10</v>
      </c>
      <c r="G132" s="102">
        <v>1</v>
      </c>
      <c r="H132" s="75">
        <v>8780183.9978465084</v>
      </c>
      <c r="I132" s="175">
        <f t="shared" si="0"/>
        <v>8780183.9978465084</v>
      </c>
      <c r="J132" s="32"/>
      <c r="K132" s="133"/>
      <c r="L132" s="134"/>
    </row>
    <row r="133" spans="4:12" s="6" customFormat="1" x14ac:dyDescent="0.35">
      <c r="D133" s="167" t="s">
        <v>142</v>
      </c>
      <c r="E133" s="168" t="s">
        <v>242</v>
      </c>
      <c r="F133" s="101" t="s">
        <v>10</v>
      </c>
      <c r="G133" s="102">
        <v>1</v>
      </c>
      <c r="H133" s="75">
        <v>11706911.997128701</v>
      </c>
      <c r="I133" s="175">
        <f t="shared" si="0"/>
        <v>11706911.997128701</v>
      </c>
      <c r="J133" s="32"/>
      <c r="K133" s="133"/>
      <c r="L133" s="134"/>
    </row>
    <row r="134" spans="4:12" s="6" customFormat="1" x14ac:dyDescent="0.35">
      <c r="D134" s="162" t="s">
        <v>143</v>
      </c>
      <c r="E134" s="168" t="s">
        <v>243</v>
      </c>
      <c r="F134" s="101" t="s">
        <v>10</v>
      </c>
      <c r="G134" s="102">
        <v>2</v>
      </c>
      <c r="H134" s="75">
        <v>2926727.9992821701</v>
      </c>
      <c r="I134" s="175">
        <f t="shared" si="0"/>
        <v>5853455.9985643402</v>
      </c>
      <c r="J134" s="32"/>
      <c r="K134" s="133"/>
      <c r="L134" s="134"/>
    </row>
    <row r="135" spans="4:12" s="6" customFormat="1" x14ac:dyDescent="0.35">
      <c r="D135" s="162" t="s">
        <v>144</v>
      </c>
      <c r="E135" s="168" t="s">
        <v>244</v>
      </c>
      <c r="F135" s="101" t="s">
        <v>232</v>
      </c>
      <c r="G135" s="102">
        <v>743</v>
      </c>
      <c r="H135" s="75">
        <v>210256.13946843101</v>
      </c>
      <c r="I135" s="175">
        <f t="shared" si="0"/>
        <v>156220311.62504423</v>
      </c>
      <c r="J135" s="32"/>
      <c r="K135" s="133"/>
      <c r="L135" s="134"/>
    </row>
    <row r="136" spans="4:12" s="6" customFormat="1" x14ac:dyDescent="0.35">
      <c r="D136" s="167" t="s">
        <v>145</v>
      </c>
      <c r="E136" s="168" t="s">
        <v>245</v>
      </c>
      <c r="F136" s="101" t="s">
        <v>232</v>
      </c>
      <c r="G136" s="102">
        <v>95</v>
      </c>
      <c r="H136" s="75">
        <v>718492.21230377699</v>
      </c>
      <c r="I136" s="175">
        <f t="shared" si="0"/>
        <v>68256760.168858811</v>
      </c>
      <c r="J136" s="32"/>
      <c r="K136" s="133"/>
      <c r="L136" s="134"/>
    </row>
    <row r="137" spans="4:12" s="6" customFormat="1" x14ac:dyDescent="0.35">
      <c r="D137" s="162" t="s">
        <v>146</v>
      </c>
      <c r="E137" s="168" t="s">
        <v>387</v>
      </c>
      <c r="F137" s="101" t="s">
        <v>10</v>
      </c>
      <c r="G137" s="102">
        <v>4</v>
      </c>
      <c r="H137" s="75">
        <v>175603679.95693001</v>
      </c>
      <c r="I137" s="175">
        <f t="shared" si="0"/>
        <v>702414719.82772005</v>
      </c>
      <c r="J137" s="32"/>
      <c r="K137" s="133"/>
      <c r="L137" s="134"/>
    </row>
    <row r="138" spans="4:12" s="6" customFormat="1" x14ac:dyDescent="0.35">
      <c r="D138" s="162" t="s">
        <v>147</v>
      </c>
      <c r="E138" s="168" t="s">
        <v>488</v>
      </c>
      <c r="F138" s="101" t="s">
        <v>10</v>
      </c>
      <c r="G138" s="102">
        <v>24</v>
      </c>
      <c r="H138" s="75">
        <v>6351975.3344420698</v>
      </c>
      <c r="I138" s="175">
        <f t="shared" si="0"/>
        <v>152447408.02660966</v>
      </c>
      <c r="J138" s="32"/>
      <c r="K138" s="133"/>
      <c r="L138" s="134"/>
    </row>
    <row r="139" spans="4:12" s="6" customFormat="1" x14ac:dyDescent="0.35">
      <c r="D139" s="167" t="s">
        <v>148</v>
      </c>
      <c r="E139" s="168" t="s">
        <v>248</v>
      </c>
      <c r="F139" s="101" t="s">
        <v>10</v>
      </c>
      <c r="G139" s="102">
        <v>50</v>
      </c>
      <c r="H139" s="75">
        <v>546322.55986600497</v>
      </c>
      <c r="I139" s="175">
        <f t="shared" si="0"/>
        <v>27316127.993300248</v>
      </c>
      <c r="J139" s="32"/>
      <c r="K139" s="133"/>
      <c r="L139" s="134"/>
    </row>
    <row r="140" spans="4:12" s="6" customFormat="1" x14ac:dyDescent="0.35">
      <c r="D140" s="162" t="s">
        <v>149</v>
      </c>
      <c r="E140" s="168" t="s">
        <v>249</v>
      </c>
      <c r="F140" s="101" t="s">
        <v>10</v>
      </c>
      <c r="G140" s="102">
        <v>20</v>
      </c>
      <c r="H140" s="75">
        <v>946308.719767901</v>
      </c>
      <c r="I140" s="175">
        <f t="shared" si="0"/>
        <v>18926174.395358019</v>
      </c>
      <c r="J140" s="32"/>
      <c r="K140" s="133"/>
      <c r="L140" s="134"/>
    </row>
    <row r="141" spans="4:12" s="6" customFormat="1" x14ac:dyDescent="0.35">
      <c r="D141" s="162" t="s">
        <v>150</v>
      </c>
      <c r="E141" s="168" t="s">
        <v>250</v>
      </c>
      <c r="F141" s="101" t="s">
        <v>10</v>
      </c>
      <c r="G141" s="102">
        <v>10</v>
      </c>
      <c r="H141" s="75">
        <v>292672.79992821702</v>
      </c>
      <c r="I141" s="175">
        <f t="shared" si="0"/>
        <v>2926727.9992821701</v>
      </c>
      <c r="J141" s="32"/>
      <c r="K141" s="133"/>
      <c r="L141" s="134"/>
    </row>
    <row r="142" spans="4:12" s="6" customFormat="1" x14ac:dyDescent="0.35">
      <c r="D142" s="167" t="s">
        <v>151</v>
      </c>
      <c r="E142" s="168" t="s">
        <v>251</v>
      </c>
      <c r="F142" s="101" t="s">
        <v>10</v>
      </c>
      <c r="G142" s="102">
        <v>1</v>
      </c>
      <c r="H142" s="75">
        <v>829239.59979661403</v>
      </c>
      <c r="I142" s="175">
        <f t="shared" si="0"/>
        <v>829239.59979661403</v>
      </c>
      <c r="J142" s="32"/>
      <c r="K142" s="133"/>
      <c r="L142" s="134"/>
    </row>
    <row r="143" spans="4:12" s="6" customFormat="1" x14ac:dyDescent="0.35">
      <c r="D143" s="162" t="s">
        <v>152</v>
      </c>
      <c r="E143" s="168" t="s">
        <v>252</v>
      </c>
      <c r="F143" s="101" t="s">
        <v>10</v>
      </c>
      <c r="G143" s="102">
        <v>8</v>
      </c>
      <c r="H143" s="75">
        <v>360963.11991146801</v>
      </c>
      <c r="I143" s="175">
        <f t="shared" si="0"/>
        <v>2887704.959291744</v>
      </c>
      <c r="J143" s="32"/>
      <c r="K143" s="133"/>
      <c r="L143" s="134"/>
    </row>
    <row r="144" spans="4:12" s="6" customFormat="1" x14ac:dyDescent="0.35">
      <c r="D144" s="162" t="s">
        <v>153</v>
      </c>
      <c r="E144" s="168" t="s">
        <v>253</v>
      </c>
      <c r="F144" s="101" t="s">
        <v>10</v>
      </c>
      <c r="G144" s="102">
        <v>6</v>
      </c>
      <c r="H144" s="75">
        <v>624368.63984686299</v>
      </c>
      <c r="I144" s="175">
        <f t="shared" si="0"/>
        <v>3746211.839081178</v>
      </c>
      <c r="J144" s="32"/>
      <c r="K144" s="133"/>
      <c r="L144" s="134"/>
    </row>
    <row r="145" spans="4:12" s="6" customFormat="1" x14ac:dyDescent="0.35">
      <c r="D145" s="167" t="s">
        <v>154</v>
      </c>
      <c r="E145" s="171" t="s">
        <v>254</v>
      </c>
      <c r="F145" s="104" t="s">
        <v>18</v>
      </c>
      <c r="G145" s="105">
        <v>1</v>
      </c>
      <c r="H145" s="106">
        <v>10926451.1973201</v>
      </c>
      <c r="I145" s="172">
        <f t="shared" si="0"/>
        <v>10926451.1973201</v>
      </c>
      <c r="J145" s="32"/>
      <c r="K145" s="133"/>
      <c r="L145" s="134"/>
    </row>
    <row r="146" spans="4:12" s="6" customFormat="1" x14ac:dyDescent="0.35">
      <c r="D146" s="162" t="s">
        <v>369</v>
      </c>
      <c r="E146" s="221" t="s">
        <v>378</v>
      </c>
      <c r="F146" s="222" t="s">
        <v>10</v>
      </c>
      <c r="G146" s="223">
        <v>1</v>
      </c>
      <c r="H146" s="224">
        <v>16450000</v>
      </c>
      <c r="I146" s="225">
        <f t="shared" si="0"/>
        <v>16450000</v>
      </c>
      <c r="J146" s="32"/>
      <c r="K146" s="133"/>
      <c r="L146" s="134"/>
    </row>
    <row r="147" spans="4:12" s="6" customFormat="1" x14ac:dyDescent="0.35">
      <c r="D147" s="162" t="s">
        <v>370</v>
      </c>
      <c r="E147" s="221" t="s">
        <v>379</v>
      </c>
      <c r="F147" s="222" t="s">
        <v>10</v>
      </c>
      <c r="G147" s="223">
        <v>1</v>
      </c>
      <c r="H147" s="224">
        <v>10254610</v>
      </c>
      <c r="I147" s="225">
        <f t="shared" si="0"/>
        <v>10254610</v>
      </c>
      <c r="J147" s="32"/>
      <c r="K147" s="133"/>
      <c r="L147" s="134"/>
    </row>
    <row r="148" spans="4:12" s="6" customFormat="1" x14ac:dyDescent="0.35">
      <c r="D148" s="167" t="s">
        <v>371</v>
      </c>
      <c r="E148" s="221" t="s">
        <v>380</v>
      </c>
      <c r="F148" s="222" t="s">
        <v>10</v>
      </c>
      <c r="G148" s="223">
        <v>1</v>
      </c>
      <c r="H148" s="224">
        <v>9458612</v>
      </c>
      <c r="I148" s="225">
        <f t="shared" si="0"/>
        <v>9458612</v>
      </c>
      <c r="J148" s="32"/>
      <c r="K148" s="133"/>
      <c r="L148" s="134"/>
    </row>
    <row r="149" spans="4:12" s="6" customFormat="1" x14ac:dyDescent="0.35">
      <c r="D149" s="162" t="s">
        <v>372</v>
      </c>
      <c r="E149" s="221" t="s">
        <v>381</v>
      </c>
      <c r="F149" s="222" t="s">
        <v>7</v>
      </c>
      <c r="G149" s="223">
        <v>110</v>
      </c>
      <c r="H149" s="224">
        <v>48750</v>
      </c>
      <c r="I149" s="225">
        <f t="shared" si="0"/>
        <v>5362500</v>
      </c>
      <c r="J149" s="32"/>
      <c r="K149" s="133"/>
      <c r="L149" s="134"/>
    </row>
    <row r="150" spans="4:12" s="6" customFormat="1" x14ac:dyDescent="0.35">
      <c r="D150" s="162" t="s">
        <v>373</v>
      </c>
      <c r="E150" s="221" t="s">
        <v>382</v>
      </c>
      <c r="F150" s="222" t="s">
        <v>10</v>
      </c>
      <c r="G150" s="223">
        <v>1</v>
      </c>
      <c r="H150" s="224">
        <v>40690000</v>
      </c>
      <c r="I150" s="225">
        <f t="shared" si="0"/>
        <v>40690000</v>
      </c>
      <c r="J150" s="32"/>
      <c r="K150" s="133"/>
      <c r="L150" s="134"/>
    </row>
    <row r="151" spans="4:12" s="6" customFormat="1" x14ac:dyDescent="0.35">
      <c r="D151" s="167" t="s">
        <v>374</v>
      </c>
      <c r="E151" s="221" t="s">
        <v>383</v>
      </c>
      <c r="F151" s="222" t="s">
        <v>10</v>
      </c>
      <c r="G151" s="223">
        <v>4</v>
      </c>
      <c r="H151" s="224">
        <v>856400</v>
      </c>
      <c r="I151" s="225">
        <f t="shared" si="0"/>
        <v>3425600</v>
      </c>
      <c r="J151" s="32"/>
      <c r="K151" s="133"/>
      <c r="L151" s="134"/>
    </row>
    <row r="152" spans="4:12" s="6" customFormat="1" x14ac:dyDescent="0.35">
      <c r="D152" s="162" t="s">
        <v>375</v>
      </c>
      <c r="E152" s="221" t="s">
        <v>384</v>
      </c>
      <c r="F152" s="222" t="s">
        <v>7</v>
      </c>
      <c r="G152" s="223">
        <v>1400</v>
      </c>
      <c r="H152" s="224">
        <v>36750</v>
      </c>
      <c r="I152" s="225">
        <f t="shared" si="0"/>
        <v>51450000</v>
      </c>
      <c r="J152" s="32"/>
      <c r="K152" s="133"/>
      <c r="L152" s="134"/>
    </row>
    <row r="153" spans="4:12" s="6" customFormat="1" x14ac:dyDescent="0.35">
      <c r="D153" s="162" t="s">
        <v>376</v>
      </c>
      <c r="E153" s="221" t="s">
        <v>385</v>
      </c>
      <c r="F153" s="222" t="s">
        <v>7</v>
      </c>
      <c r="G153" s="223">
        <v>100</v>
      </c>
      <c r="H153" s="224">
        <v>89292</v>
      </c>
      <c r="I153" s="225">
        <f t="shared" si="0"/>
        <v>8929200</v>
      </c>
      <c r="J153" s="32"/>
      <c r="K153" s="133"/>
      <c r="L153" s="134"/>
    </row>
    <row r="154" spans="4:12" s="6" customFormat="1" ht="16" thickBot="1" x14ac:dyDescent="0.4">
      <c r="D154" s="167" t="s">
        <v>377</v>
      </c>
      <c r="E154" s="221" t="s">
        <v>386</v>
      </c>
      <c r="F154" s="222" t="s">
        <v>7</v>
      </c>
      <c r="G154" s="223">
        <v>35</v>
      </c>
      <c r="H154" s="224">
        <v>1312000</v>
      </c>
      <c r="I154" s="225">
        <f t="shared" ref="I154" si="5">+H154*G154</f>
        <v>45920000</v>
      </c>
      <c r="J154" s="32"/>
      <c r="K154" s="133"/>
      <c r="L154" s="134"/>
    </row>
    <row r="155" spans="4:12" s="6" customFormat="1" ht="16" thickBot="1" x14ac:dyDescent="0.4">
      <c r="D155" s="12">
        <v>9</v>
      </c>
      <c r="E155" s="357" t="s">
        <v>12</v>
      </c>
      <c r="F155" s="357"/>
      <c r="G155" s="357"/>
      <c r="H155" s="357"/>
      <c r="I155" s="13">
        <f>SUM(I156:I185)</f>
        <v>1478377601.3754282</v>
      </c>
      <c r="J155" s="32"/>
      <c r="K155" s="133"/>
      <c r="L155" s="134"/>
    </row>
    <row r="156" spans="4:12" s="6" customFormat="1" x14ac:dyDescent="0.35">
      <c r="D156" s="167" t="s">
        <v>86</v>
      </c>
      <c r="E156" s="176" t="s">
        <v>40</v>
      </c>
      <c r="F156" s="158" t="s">
        <v>8</v>
      </c>
      <c r="G156" s="103">
        <v>5.0999999999999996</v>
      </c>
      <c r="H156" s="18">
        <v>91897.884539462102</v>
      </c>
      <c r="I156" s="163">
        <f t="shared" si="0"/>
        <v>468679.21115125669</v>
      </c>
      <c r="J156" s="32"/>
      <c r="K156" s="133"/>
      <c r="L156" s="134"/>
    </row>
    <row r="157" spans="4:12" s="6" customFormat="1" x14ac:dyDescent="0.35">
      <c r="D157" s="167" t="s">
        <v>87</v>
      </c>
      <c r="E157" s="168" t="s">
        <v>30</v>
      </c>
      <c r="F157" s="159" t="s">
        <v>8</v>
      </c>
      <c r="G157" s="177">
        <v>323.36223999999999</v>
      </c>
      <c r="H157" s="18">
        <v>16992</v>
      </c>
      <c r="I157" s="163">
        <f t="shared" si="0"/>
        <v>5494571.1820799997</v>
      </c>
      <c r="J157" s="32"/>
      <c r="K157" s="133"/>
      <c r="L157" s="134"/>
    </row>
    <row r="158" spans="4:12" s="6" customFormat="1" x14ac:dyDescent="0.35">
      <c r="D158" s="167" t="s">
        <v>88</v>
      </c>
      <c r="E158" s="168" t="s">
        <v>27</v>
      </c>
      <c r="F158" s="159" t="s">
        <v>8</v>
      </c>
      <c r="G158" s="177">
        <v>161.68111999999999</v>
      </c>
      <c r="H158" s="18">
        <v>14160</v>
      </c>
      <c r="I158" s="163">
        <f t="shared" si="0"/>
        <v>2289404.6592000001</v>
      </c>
      <c r="J158" s="32"/>
      <c r="K158" s="133"/>
      <c r="L158" s="134"/>
    </row>
    <row r="159" spans="4:12" s="6" customFormat="1" x14ac:dyDescent="0.35">
      <c r="D159" s="208" t="s">
        <v>89</v>
      </c>
      <c r="E159" s="212" t="s">
        <v>28</v>
      </c>
      <c r="F159" s="200" t="s">
        <v>8</v>
      </c>
      <c r="G159" s="209">
        <v>401.77472</v>
      </c>
      <c r="H159" s="192">
        <v>23364</v>
      </c>
      <c r="I159" s="211">
        <f t="shared" si="0"/>
        <v>9387064.5580800008</v>
      </c>
      <c r="J159" s="50"/>
      <c r="K159" s="133"/>
      <c r="L159" s="134"/>
    </row>
    <row r="160" spans="4:12" s="6" customFormat="1" x14ac:dyDescent="0.35">
      <c r="D160" s="167" t="s">
        <v>90</v>
      </c>
      <c r="E160" s="168" t="s">
        <v>29</v>
      </c>
      <c r="F160" s="159" t="s">
        <v>8</v>
      </c>
      <c r="G160" s="102">
        <v>57.5</v>
      </c>
      <c r="H160" s="18">
        <v>167512.79999999999</v>
      </c>
      <c r="I160" s="163">
        <f t="shared" si="0"/>
        <v>9631986</v>
      </c>
      <c r="J160" s="32"/>
      <c r="K160" s="133"/>
      <c r="L160" s="134"/>
    </row>
    <row r="161" spans="4:12" s="6" customFormat="1" x14ac:dyDescent="0.35">
      <c r="D161" s="167" t="s">
        <v>91</v>
      </c>
      <c r="E161" s="168" t="s">
        <v>31</v>
      </c>
      <c r="F161" s="159" t="s">
        <v>7</v>
      </c>
      <c r="G161" s="102">
        <v>46.993520000000004</v>
      </c>
      <c r="H161" s="18">
        <v>83756.399999999994</v>
      </c>
      <c r="I161" s="163">
        <f t="shared" si="0"/>
        <v>3936008.058528</v>
      </c>
      <c r="J161" s="32"/>
      <c r="K161" s="133"/>
      <c r="L161" s="134"/>
    </row>
    <row r="162" spans="4:12" s="6" customFormat="1" x14ac:dyDescent="0.35">
      <c r="D162" s="167" t="s">
        <v>92</v>
      </c>
      <c r="E162" s="168" t="s">
        <v>130</v>
      </c>
      <c r="F162" s="159" t="s">
        <v>8</v>
      </c>
      <c r="G162" s="102">
        <v>141.25</v>
      </c>
      <c r="H162" s="18">
        <v>167512.79999999999</v>
      </c>
      <c r="I162" s="163">
        <f t="shared" si="0"/>
        <v>23661183</v>
      </c>
      <c r="J162" s="32"/>
      <c r="K162" s="133"/>
      <c r="L162" s="134"/>
    </row>
    <row r="163" spans="4:12" s="6" customFormat="1" x14ac:dyDescent="0.35">
      <c r="D163" s="208" t="s">
        <v>93</v>
      </c>
      <c r="E163" s="189" t="s">
        <v>463</v>
      </c>
      <c r="F163" s="200" t="s">
        <v>8</v>
      </c>
      <c r="G163" s="214">
        <v>104</v>
      </c>
      <c r="H163" s="192">
        <v>202186.49501199881</v>
      </c>
      <c r="I163" s="211">
        <f>+H163*G163</f>
        <v>21027395.481247876</v>
      </c>
      <c r="J163" s="32"/>
      <c r="K163" s="133"/>
      <c r="L163" s="134"/>
    </row>
    <row r="164" spans="4:12" s="6" customFormat="1" x14ac:dyDescent="0.35">
      <c r="D164" s="208" t="s">
        <v>94</v>
      </c>
      <c r="E164" s="212" t="s">
        <v>482</v>
      </c>
      <c r="F164" s="200" t="s">
        <v>7</v>
      </c>
      <c r="G164" s="214">
        <v>82</v>
      </c>
      <c r="H164" s="192">
        <v>309090.90909090906</v>
      </c>
      <c r="I164" s="211">
        <f t="shared" ref="I164" si="6">+H164*G164</f>
        <v>25345454.545454543</v>
      </c>
      <c r="J164" s="32"/>
      <c r="K164" s="133"/>
      <c r="L164" s="134"/>
    </row>
    <row r="165" spans="4:12" x14ac:dyDescent="0.35">
      <c r="D165" s="208" t="s">
        <v>95</v>
      </c>
      <c r="E165" s="189" t="s">
        <v>481</v>
      </c>
      <c r="F165" s="200" t="s">
        <v>8</v>
      </c>
      <c r="G165" s="214">
        <v>571.65696409143743</v>
      </c>
      <c r="H165" s="192">
        <v>202186.49501199881</v>
      </c>
      <c r="I165" s="211">
        <f t="shared" si="0"/>
        <v>115581317.9188478</v>
      </c>
      <c r="K165" s="133"/>
      <c r="L165" s="134"/>
    </row>
    <row r="166" spans="4:12" s="6" customFormat="1" x14ac:dyDescent="0.35">
      <c r="D166" s="167" t="s">
        <v>96</v>
      </c>
      <c r="E166" s="22" t="s">
        <v>262</v>
      </c>
      <c r="F166" s="159" t="s">
        <v>8</v>
      </c>
      <c r="G166" s="103">
        <v>120</v>
      </c>
      <c r="H166" s="18">
        <v>202186.49501199901</v>
      </c>
      <c r="I166" s="163">
        <f>+H166*G166</f>
        <v>24262379.401439883</v>
      </c>
      <c r="J166" s="32"/>
      <c r="K166" s="133"/>
      <c r="L166" s="134"/>
    </row>
    <row r="167" spans="4:12" x14ac:dyDescent="0.35">
      <c r="D167" s="167" t="s">
        <v>97</v>
      </c>
      <c r="E167" s="56" t="s">
        <v>41</v>
      </c>
      <c r="F167" s="57" t="s">
        <v>8</v>
      </c>
      <c r="G167" s="103">
        <v>25</v>
      </c>
      <c r="H167" s="18">
        <v>40949.0801045423</v>
      </c>
      <c r="I167" s="163">
        <f t="shared" si="0"/>
        <v>1023727.0026135575</v>
      </c>
      <c r="K167" s="133"/>
      <c r="L167" s="134"/>
    </row>
    <row r="168" spans="4:12" s="6" customFormat="1" x14ac:dyDescent="0.35">
      <c r="D168" s="208" t="s">
        <v>98</v>
      </c>
      <c r="E168" s="194" t="s">
        <v>484</v>
      </c>
      <c r="F168" s="200" t="s">
        <v>7</v>
      </c>
      <c r="G168" s="214">
        <v>150</v>
      </c>
      <c r="H168" s="192">
        <f>324324/1.32</f>
        <v>245700</v>
      </c>
      <c r="I168" s="211">
        <f t="shared" si="0"/>
        <v>36855000</v>
      </c>
      <c r="J168" s="32"/>
      <c r="K168" s="133"/>
      <c r="L168" s="134"/>
    </row>
    <row r="169" spans="4:12" x14ac:dyDescent="0.35">
      <c r="D169" s="167" t="s">
        <v>99</v>
      </c>
      <c r="E169" s="168" t="s">
        <v>48</v>
      </c>
      <c r="F169" s="159" t="s">
        <v>10</v>
      </c>
      <c r="G169" s="103">
        <v>8</v>
      </c>
      <c r="H169" s="18">
        <v>5409695.1055680001</v>
      </c>
      <c r="I169" s="163">
        <f t="shared" si="0"/>
        <v>43277560.844544001</v>
      </c>
      <c r="J169" s="5" t="s">
        <v>56</v>
      </c>
      <c r="K169" s="133"/>
      <c r="L169" s="134"/>
    </row>
    <row r="170" spans="4:12" x14ac:dyDescent="0.35">
      <c r="D170" s="167" t="s">
        <v>100</v>
      </c>
      <c r="E170" s="168" t="s">
        <v>228</v>
      </c>
      <c r="F170" s="159" t="s">
        <v>10</v>
      </c>
      <c r="G170" s="103">
        <v>2</v>
      </c>
      <c r="H170" s="18">
        <v>2760000</v>
      </c>
      <c r="I170" s="163">
        <f t="shared" si="0"/>
        <v>5520000</v>
      </c>
      <c r="K170" s="133"/>
      <c r="L170" s="134"/>
    </row>
    <row r="171" spans="4:12" x14ac:dyDescent="0.35">
      <c r="D171" s="167" t="s">
        <v>101</v>
      </c>
      <c r="E171" s="168" t="s">
        <v>58</v>
      </c>
      <c r="F171" s="159" t="s">
        <v>10</v>
      </c>
      <c r="G171" s="103">
        <v>1</v>
      </c>
      <c r="H171" s="18">
        <v>39576000</v>
      </c>
      <c r="I171" s="163">
        <f t="shared" si="0"/>
        <v>39576000</v>
      </c>
      <c r="K171" s="133"/>
      <c r="L171" s="134"/>
    </row>
    <row r="172" spans="4:12" x14ac:dyDescent="0.35">
      <c r="D172" s="167" t="s">
        <v>102</v>
      </c>
      <c r="E172" s="168" t="s">
        <v>229</v>
      </c>
      <c r="F172" s="159" t="s">
        <v>10</v>
      </c>
      <c r="G172" s="103">
        <v>4</v>
      </c>
      <c r="H172" s="18">
        <v>59400</v>
      </c>
      <c r="I172" s="163">
        <f t="shared" si="0"/>
        <v>237600</v>
      </c>
      <c r="K172" s="133"/>
      <c r="L172" s="134"/>
    </row>
    <row r="173" spans="4:12" x14ac:dyDescent="0.35">
      <c r="D173" s="167" t="s">
        <v>103</v>
      </c>
      <c r="E173" s="168" t="s">
        <v>57</v>
      </c>
      <c r="F173" s="159" t="s">
        <v>10</v>
      </c>
      <c r="G173" s="103">
        <v>192</v>
      </c>
      <c r="H173" s="18">
        <v>125790.39999999999</v>
      </c>
      <c r="I173" s="163">
        <f t="shared" si="0"/>
        <v>24151756.799999997</v>
      </c>
      <c r="K173" s="133"/>
      <c r="L173" s="134"/>
    </row>
    <row r="174" spans="4:12" x14ac:dyDescent="0.35">
      <c r="D174" s="167" t="s">
        <v>104</v>
      </c>
      <c r="E174" s="56" t="s">
        <v>230</v>
      </c>
      <c r="F174" s="57" t="s">
        <v>10</v>
      </c>
      <c r="G174" s="103">
        <v>4</v>
      </c>
      <c r="H174" s="18">
        <v>3042857.1428571399</v>
      </c>
      <c r="I174" s="163">
        <f t="shared" si="0"/>
        <v>12171428.57142856</v>
      </c>
      <c r="K174" s="133"/>
      <c r="L174" s="134"/>
    </row>
    <row r="175" spans="4:12" x14ac:dyDescent="0.35">
      <c r="D175" s="208" t="s">
        <v>105</v>
      </c>
      <c r="E175" s="257" t="s">
        <v>480</v>
      </c>
      <c r="F175" s="258" t="s">
        <v>8</v>
      </c>
      <c r="G175" s="214">
        <v>4557</v>
      </c>
      <c r="H175" s="192">
        <v>174357.5</v>
      </c>
      <c r="I175" s="211">
        <f t="shared" si="0"/>
        <v>794547127.5</v>
      </c>
      <c r="K175" s="133"/>
      <c r="L175" s="134"/>
    </row>
    <row r="176" spans="4:12" x14ac:dyDescent="0.35">
      <c r="D176" s="208" t="s">
        <v>106</v>
      </c>
      <c r="E176" s="257" t="s">
        <v>362</v>
      </c>
      <c r="F176" s="258" t="s">
        <v>8</v>
      </c>
      <c r="G176" s="214">
        <v>4557</v>
      </c>
      <c r="H176" s="192">
        <v>23928.461538461539</v>
      </c>
      <c r="I176" s="211">
        <f t="shared" si="0"/>
        <v>109041999.23076923</v>
      </c>
      <c r="K176" s="133"/>
      <c r="L176" s="134"/>
    </row>
    <row r="177" spans="4:28" x14ac:dyDescent="0.35">
      <c r="D177" s="167" t="s">
        <v>107</v>
      </c>
      <c r="E177" s="178" t="s">
        <v>197</v>
      </c>
      <c r="F177" s="179" t="s">
        <v>8</v>
      </c>
      <c r="G177" s="103">
        <v>270.8</v>
      </c>
      <c r="H177" s="18">
        <v>33336.685714285697</v>
      </c>
      <c r="I177" s="163">
        <f t="shared" si="0"/>
        <v>9027574.4914285671</v>
      </c>
      <c r="K177" s="133"/>
      <c r="L177" s="134"/>
    </row>
    <row r="178" spans="4:28" x14ac:dyDescent="0.35">
      <c r="D178" s="167" t="s">
        <v>108</v>
      </c>
      <c r="E178" s="178" t="s">
        <v>124</v>
      </c>
      <c r="F178" s="179" t="s">
        <v>8</v>
      </c>
      <c r="G178" s="103">
        <v>4557</v>
      </c>
      <c r="H178" s="18">
        <v>17447.142857142899</v>
      </c>
      <c r="I178" s="163">
        <f t="shared" si="0"/>
        <v>79506630.000000194</v>
      </c>
      <c r="K178" s="133"/>
      <c r="L178" s="134"/>
    </row>
    <row r="179" spans="4:28" x14ac:dyDescent="0.35">
      <c r="D179" s="167" t="s">
        <v>109</v>
      </c>
      <c r="E179" s="178" t="s">
        <v>267</v>
      </c>
      <c r="F179" s="179" t="s">
        <v>10</v>
      </c>
      <c r="G179" s="103">
        <v>5</v>
      </c>
      <c r="H179" s="18">
        <v>1707387.42857143</v>
      </c>
      <c r="I179" s="163">
        <f t="shared" si="0"/>
        <v>8536937.1428571492</v>
      </c>
      <c r="K179" s="133"/>
      <c r="L179" s="134"/>
    </row>
    <row r="180" spans="4:28" x14ac:dyDescent="0.35">
      <c r="D180" s="167" t="s">
        <v>131</v>
      </c>
      <c r="E180" s="178" t="s">
        <v>54</v>
      </c>
      <c r="F180" s="179" t="s">
        <v>10</v>
      </c>
      <c r="G180" s="103">
        <v>10</v>
      </c>
      <c r="H180" s="18">
        <v>3675000</v>
      </c>
      <c r="I180" s="163">
        <f t="shared" si="0"/>
        <v>36750000</v>
      </c>
      <c r="K180" s="133"/>
      <c r="L180" s="134"/>
    </row>
    <row r="181" spans="4:28" x14ac:dyDescent="0.35">
      <c r="D181" s="167" t="s">
        <v>223</v>
      </c>
      <c r="E181" s="178" t="s">
        <v>123</v>
      </c>
      <c r="F181" s="179" t="s">
        <v>10</v>
      </c>
      <c r="G181" s="103">
        <v>10</v>
      </c>
      <c r="H181" s="18">
        <v>968026.32</v>
      </c>
      <c r="I181" s="163">
        <f t="shared" si="0"/>
        <v>9680263.1999999993</v>
      </c>
      <c r="K181" s="133"/>
      <c r="L181" s="134"/>
    </row>
    <row r="182" spans="4:28" x14ac:dyDescent="0.35">
      <c r="D182" s="167" t="s">
        <v>224</v>
      </c>
      <c r="E182" s="178" t="s">
        <v>122</v>
      </c>
      <c r="F182" s="179" t="s">
        <v>10</v>
      </c>
      <c r="G182" s="103">
        <v>16</v>
      </c>
      <c r="H182" s="18">
        <v>382320</v>
      </c>
      <c r="I182" s="163">
        <f t="shared" si="0"/>
        <v>6117120</v>
      </c>
      <c r="K182" s="133"/>
      <c r="L182" s="134"/>
    </row>
    <row r="183" spans="4:28" x14ac:dyDescent="0.35">
      <c r="D183" s="208" t="s">
        <v>225</v>
      </c>
      <c r="E183" s="257" t="s">
        <v>444</v>
      </c>
      <c r="F183" s="258" t="s">
        <v>10</v>
      </c>
      <c r="G183" s="214">
        <v>1</v>
      </c>
      <c r="H183" s="192">
        <v>7954120</v>
      </c>
      <c r="I183" s="211">
        <f t="shared" si="0"/>
        <v>7954120</v>
      </c>
      <c r="K183" s="133"/>
      <c r="L183" s="134"/>
    </row>
    <row r="184" spans="4:28" x14ac:dyDescent="0.35">
      <c r="D184" s="208" t="s">
        <v>263</v>
      </c>
      <c r="E184" s="257" t="s">
        <v>464</v>
      </c>
      <c r="F184" s="258" t="s">
        <v>8</v>
      </c>
      <c r="G184" s="214">
        <v>12.75</v>
      </c>
      <c r="H184" s="192">
        <v>729409.09090909082</v>
      </c>
      <c r="I184" s="211">
        <f t="shared" si="0"/>
        <v>9299965.9090909082</v>
      </c>
      <c r="K184" s="133"/>
      <c r="L184" s="134"/>
    </row>
    <row r="185" spans="4:28" ht="16" thickBot="1" x14ac:dyDescent="0.4">
      <c r="D185" s="208" t="s">
        <v>264</v>
      </c>
      <c r="E185" s="257" t="s">
        <v>465</v>
      </c>
      <c r="F185" s="258" t="s">
        <v>7</v>
      </c>
      <c r="G185" s="214">
        <v>62.92</v>
      </c>
      <c r="H185" s="192">
        <v>63848.484848484848</v>
      </c>
      <c r="I185" s="211">
        <f t="shared" si="0"/>
        <v>4017346.666666667</v>
      </c>
      <c r="K185" s="133"/>
      <c r="L185" s="134"/>
    </row>
    <row r="186" spans="4:28" ht="16" thickBot="1" x14ac:dyDescent="0.4">
      <c r="D186" s="12">
        <v>10</v>
      </c>
      <c r="E186" s="357" t="s">
        <v>49</v>
      </c>
      <c r="F186" s="357"/>
      <c r="G186" s="357"/>
      <c r="H186" s="357"/>
      <c r="I186" s="13">
        <f>SUM(I187:I191)</f>
        <v>29912306.458194919</v>
      </c>
      <c r="K186" s="133"/>
      <c r="L186" s="134"/>
      <c r="M186" s="122"/>
      <c r="N186" s="121"/>
    </row>
    <row r="187" spans="4:28" x14ac:dyDescent="0.35">
      <c r="D187" s="167" t="s">
        <v>110</v>
      </c>
      <c r="E187" s="176" t="s">
        <v>43</v>
      </c>
      <c r="F187" s="55" t="s">
        <v>10</v>
      </c>
      <c r="G187" s="103">
        <v>7</v>
      </c>
      <c r="H187" s="18">
        <v>1396028.4980472401</v>
      </c>
      <c r="I187" s="163">
        <f t="shared" si="0"/>
        <v>9772199.4863306805</v>
      </c>
      <c r="K187" s="133"/>
      <c r="L187" s="134"/>
      <c r="M187" s="122"/>
      <c r="N187" s="121"/>
    </row>
    <row r="188" spans="4:28" x14ac:dyDescent="0.35">
      <c r="D188" s="208" t="s">
        <v>111</v>
      </c>
      <c r="E188" s="226" t="s">
        <v>431</v>
      </c>
      <c r="F188" s="227" t="s">
        <v>10</v>
      </c>
      <c r="G188" s="214">
        <v>2</v>
      </c>
      <c r="H188" s="192">
        <v>2150256</v>
      </c>
      <c r="I188" s="211">
        <f t="shared" si="0"/>
        <v>4300512</v>
      </c>
      <c r="K188" s="133"/>
      <c r="L188" s="134"/>
      <c r="M188" s="122"/>
      <c r="N188" s="121"/>
    </row>
    <row r="189" spans="4:28" x14ac:dyDescent="0.35">
      <c r="D189" s="167" t="s">
        <v>112</v>
      </c>
      <c r="E189" s="56" t="s">
        <v>432</v>
      </c>
      <c r="F189" s="57" t="s">
        <v>10</v>
      </c>
      <c r="G189" s="103">
        <v>7</v>
      </c>
      <c r="H189" s="18">
        <v>829184.314224103</v>
      </c>
      <c r="I189" s="163">
        <f t="shared" si="0"/>
        <v>5804290.1995687205</v>
      </c>
      <c r="K189" s="133"/>
      <c r="L189" s="134"/>
    </row>
    <row r="190" spans="4:28" x14ac:dyDescent="0.35">
      <c r="D190" s="167" t="s">
        <v>113</v>
      </c>
      <c r="E190" s="56" t="s">
        <v>120</v>
      </c>
      <c r="F190" s="57" t="s">
        <v>10</v>
      </c>
      <c r="G190" s="103">
        <v>4</v>
      </c>
      <c r="H190" s="18">
        <v>993787.03200000001</v>
      </c>
      <c r="I190" s="163">
        <f t="shared" si="0"/>
        <v>3975148.128</v>
      </c>
      <c r="K190" s="133"/>
      <c r="L190" s="134"/>
    </row>
    <row r="191" spans="4:28" ht="16" thickBot="1" x14ac:dyDescent="0.4">
      <c r="D191" s="167" t="s">
        <v>121</v>
      </c>
      <c r="E191" s="56" t="s">
        <v>45</v>
      </c>
      <c r="F191" s="57" t="s">
        <v>10</v>
      </c>
      <c r="G191" s="103">
        <v>2</v>
      </c>
      <c r="H191" s="18">
        <v>3030078.3221477601</v>
      </c>
      <c r="I191" s="163">
        <f t="shared" si="0"/>
        <v>6060156.6442955201</v>
      </c>
      <c r="K191" s="133"/>
      <c r="L191" s="134"/>
      <c r="M191" s="122"/>
      <c r="N191" s="121"/>
      <c r="AB191" s="122"/>
    </row>
    <row r="192" spans="4:28" s="6" customFormat="1" ht="16" thickBot="1" x14ac:dyDescent="0.4">
      <c r="D192" s="12">
        <v>11</v>
      </c>
      <c r="E192" s="357" t="s">
        <v>13</v>
      </c>
      <c r="F192" s="357"/>
      <c r="G192" s="357"/>
      <c r="H192" s="357"/>
      <c r="I192" s="13">
        <f>SUM(I193:I194)</f>
        <v>12340741.32</v>
      </c>
      <c r="J192" s="32"/>
      <c r="K192" s="133"/>
      <c r="L192" s="134"/>
      <c r="M192" s="122"/>
      <c r="N192" s="12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22"/>
    </row>
    <row r="193" spans="2:28" s="6" customFormat="1" x14ac:dyDescent="0.35">
      <c r="D193" s="167" t="s">
        <v>114</v>
      </c>
      <c r="E193" s="176" t="s">
        <v>443</v>
      </c>
      <c r="F193" s="55" t="s">
        <v>8</v>
      </c>
      <c r="G193" s="103">
        <v>15</v>
      </c>
      <c r="H193" s="18">
        <v>637908</v>
      </c>
      <c r="I193" s="163">
        <f t="shared" si="0"/>
        <v>9568620</v>
      </c>
      <c r="J193" s="32"/>
      <c r="K193" s="133"/>
      <c r="L193" s="134"/>
      <c r="M193" s="122"/>
      <c r="N193" s="12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22"/>
    </row>
    <row r="194" spans="2:28" s="6" customFormat="1" ht="16" thickBot="1" x14ac:dyDescent="0.4">
      <c r="D194" s="208" t="s">
        <v>466</v>
      </c>
      <c r="E194" s="226" t="s">
        <v>467</v>
      </c>
      <c r="F194" s="227" t="s">
        <v>8</v>
      </c>
      <c r="G194" s="214">
        <v>18.36</v>
      </c>
      <c r="H194" s="192">
        <v>150987</v>
      </c>
      <c r="I194" s="211">
        <f t="shared" si="0"/>
        <v>2772121.32</v>
      </c>
      <c r="J194" s="32"/>
      <c r="K194" s="133"/>
      <c r="L194" s="134"/>
      <c r="M194" s="122"/>
      <c r="N194" s="12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22"/>
    </row>
    <row r="195" spans="2:28" s="6" customFormat="1" ht="16" thickBot="1" x14ac:dyDescent="0.4">
      <c r="D195" s="12">
        <v>12</v>
      </c>
      <c r="E195" s="357" t="s">
        <v>320</v>
      </c>
      <c r="F195" s="357"/>
      <c r="G195" s="357"/>
      <c r="H195" s="357"/>
      <c r="I195" s="13">
        <f>SUM(I196:I200)</f>
        <v>46895748.727272727</v>
      </c>
      <c r="J195" s="32"/>
      <c r="K195" s="133"/>
      <c r="L195" s="134"/>
      <c r="M195" s="122"/>
      <c r="N195" s="12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22"/>
    </row>
    <row r="196" spans="2:28" s="6" customFormat="1" x14ac:dyDescent="0.35">
      <c r="D196" s="167" t="s">
        <v>115</v>
      </c>
      <c r="E196" s="173" t="s">
        <v>435</v>
      </c>
      <c r="F196" s="158" t="s">
        <v>10</v>
      </c>
      <c r="G196" s="103">
        <v>3</v>
      </c>
      <c r="H196" s="18">
        <v>3093960</v>
      </c>
      <c r="I196" s="163">
        <f t="shared" si="0"/>
        <v>9281880</v>
      </c>
      <c r="J196" s="32"/>
      <c r="K196" s="133"/>
      <c r="L196" s="134"/>
      <c r="M196" s="122"/>
      <c r="N196" s="12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22"/>
    </row>
    <row r="197" spans="2:28" s="6" customFormat="1" x14ac:dyDescent="0.35">
      <c r="D197" s="167" t="s">
        <v>116</v>
      </c>
      <c r="E197" s="173" t="s">
        <v>434</v>
      </c>
      <c r="F197" s="158" t="s">
        <v>10</v>
      </c>
      <c r="G197" s="103">
        <v>2</v>
      </c>
      <c r="H197" s="18">
        <v>3867450</v>
      </c>
      <c r="I197" s="163">
        <f t="shared" si="0"/>
        <v>7734900</v>
      </c>
      <c r="J197" s="32"/>
      <c r="K197" s="133"/>
      <c r="L197" s="134"/>
      <c r="M197" s="122"/>
      <c r="N197" s="12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22"/>
    </row>
    <row r="198" spans="2:28" s="6" customFormat="1" x14ac:dyDescent="0.35">
      <c r="D198" s="167" t="s">
        <v>116</v>
      </c>
      <c r="E198" s="173" t="s">
        <v>433</v>
      </c>
      <c r="F198" s="158" t="s">
        <v>10</v>
      </c>
      <c r="G198" s="103">
        <v>7</v>
      </c>
      <c r="H198" s="18">
        <v>2475168</v>
      </c>
      <c r="I198" s="163">
        <f t="shared" si="0"/>
        <v>17326176</v>
      </c>
      <c r="J198" s="32"/>
      <c r="K198" s="133"/>
      <c r="L198" s="134"/>
      <c r="M198" s="122"/>
      <c r="N198" s="12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22"/>
    </row>
    <row r="199" spans="2:28" s="6" customFormat="1" x14ac:dyDescent="0.35">
      <c r="D199" s="167" t="s">
        <v>117</v>
      </c>
      <c r="E199" s="168" t="s">
        <v>119</v>
      </c>
      <c r="F199" s="159" t="s">
        <v>18</v>
      </c>
      <c r="G199" s="103">
        <v>1</v>
      </c>
      <c r="H199" s="18">
        <v>11497920</v>
      </c>
      <c r="I199" s="163">
        <f t="shared" si="0"/>
        <v>11497920</v>
      </c>
      <c r="J199" s="32"/>
      <c r="K199" s="133"/>
      <c r="L199" s="134"/>
      <c r="M199" s="122"/>
      <c r="N199" s="12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22"/>
    </row>
    <row r="200" spans="2:28" s="6" customFormat="1" ht="16" thickBot="1" x14ac:dyDescent="0.4">
      <c r="D200" s="208" t="s">
        <v>118</v>
      </c>
      <c r="E200" s="212" t="s">
        <v>468</v>
      </c>
      <c r="F200" s="200" t="s">
        <v>10</v>
      </c>
      <c r="G200" s="214">
        <v>4</v>
      </c>
      <c r="H200" s="192">
        <v>263718.18181818182</v>
      </c>
      <c r="I200" s="211">
        <f t="shared" si="0"/>
        <v>1054872.7272727273</v>
      </c>
      <c r="J200" s="32"/>
      <c r="K200" s="133"/>
      <c r="L200" s="134"/>
      <c r="M200" s="122"/>
      <c r="N200" s="12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22"/>
    </row>
    <row r="201" spans="2:28" s="6" customFormat="1" ht="16" thickBot="1" x14ac:dyDescent="0.4">
      <c r="D201" s="12">
        <v>13</v>
      </c>
      <c r="E201" s="357" t="s">
        <v>19</v>
      </c>
      <c r="F201" s="357"/>
      <c r="G201" s="357"/>
      <c r="H201" s="357"/>
      <c r="I201" s="13">
        <f>SUM(I202)</f>
        <v>11976931.24848</v>
      </c>
      <c r="J201" s="32"/>
      <c r="K201" s="133"/>
      <c r="L201" s="134"/>
      <c r="M201" s="122"/>
      <c r="N201" s="12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22"/>
    </row>
    <row r="202" spans="2:28" s="6" customFormat="1" ht="16" thickBot="1" x14ac:dyDescent="0.4">
      <c r="D202" s="180">
        <v>13.1</v>
      </c>
      <c r="E202" s="60" t="s">
        <v>59</v>
      </c>
      <c r="F202" s="61" t="s">
        <v>8</v>
      </c>
      <c r="G202" s="62">
        <v>7767.02</v>
      </c>
      <c r="H202" s="18">
        <v>1542.0239999999999</v>
      </c>
      <c r="I202" s="181">
        <f>+H202*G202</f>
        <v>11976931.24848</v>
      </c>
      <c r="J202" s="32"/>
      <c r="K202" s="133"/>
      <c r="L202" s="134"/>
      <c r="M202" s="122"/>
      <c r="N202" s="12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22"/>
    </row>
    <row r="203" spans="2:28" ht="15" customHeight="1" thickBot="1" x14ac:dyDescent="0.4">
      <c r="D203" s="340" t="s">
        <v>20</v>
      </c>
      <c r="E203" s="341"/>
      <c r="F203" s="341"/>
      <c r="G203" s="341"/>
      <c r="H203" s="341"/>
      <c r="I203" s="63">
        <f>+I10+I22+I33++I43+I53+I63+I65++I123++I155+I186+I192+I195+I201</f>
        <v>5805080401.8489342</v>
      </c>
      <c r="K203" s="123"/>
      <c r="L203" s="153"/>
      <c r="M203" s="122"/>
      <c r="N203" s="121"/>
      <c r="AB203" s="122"/>
    </row>
    <row r="204" spans="2:28" ht="15" customHeight="1" thickBot="1" x14ac:dyDescent="0.4">
      <c r="D204" s="337"/>
      <c r="E204" s="338"/>
      <c r="F204" s="338"/>
      <c r="G204" s="338"/>
      <c r="H204" s="338"/>
      <c r="I204" s="339"/>
      <c r="K204" s="123"/>
      <c r="M204" s="122"/>
      <c r="N204" s="121"/>
      <c r="AB204" s="122"/>
    </row>
    <row r="205" spans="2:28" ht="15" customHeight="1" x14ac:dyDescent="0.35">
      <c r="D205" s="352" t="s">
        <v>21</v>
      </c>
      <c r="E205" s="353"/>
      <c r="F205" s="354">
        <v>0.27</v>
      </c>
      <c r="G205" s="355"/>
      <c r="H205" s="356"/>
      <c r="I205" s="19">
        <f>+I203*F205</f>
        <v>1567371708.4992123</v>
      </c>
      <c r="K205" s="149"/>
    </row>
    <row r="206" spans="2:28" s="5" customFormat="1" ht="15" customHeight="1" x14ac:dyDescent="0.35">
      <c r="B206" s="1"/>
      <c r="C206" s="1"/>
      <c r="D206" s="342" t="s">
        <v>0</v>
      </c>
      <c r="E206" s="343"/>
      <c r="F206" s="344">
        <v>0.01</v>
      </c>
      <c r="G206" s="345"/>
      <c r="H206" s="346"/>
      <c r="I206" s="64">
        <f>+F206*I203</f>
        <v>58050804.018489346</v>
      </c>
      <c r="K206" s="1"/>
      <c r="L206" s="1"/>
      <c r="M206" s="1"/>
      <c r="N206" s="1"/>
      <c r="O206" s="1"/>
      <c r="P206" s="1"/>
      <c r="Q206" s="1"/>
    </row>
    <row r="207" spans="2:28" s="5" customFormat="1" ht="15" customHeight="1" x14ac:dyDescent="0.35">
      <c r="B207" s="1"/>
      <c r="C207" s="1"/>
      <c r="D207" s="342" t="s">
        <v>9</v>
      </c>
      <c r="E207" s="343"/>
      <c r="F207" s="344">
        <v>0.05</v>
      </c>
      <c r="G207" s="345"/>
      <c r="H207" s="346"/>
      <c r="I207" s="64">
        <f>+F207*I203</f>
        <v>290254020.09244674</v>
      </c>
      <c r="K207" s="1"/>
      <c r="L207" s="1"/>
      <c r="M207" s="1"/>
      <c r="N207" s="1"/>
      <c r="O207" s="1"/>
      <c r="P207" s="1"/>
      <c r="Q207" s="1"/>
    </row>
    <row r="208" spans="2:28" s="5" customFormat="1" ht="15" customHeight="1" thickBot="1" x14ac:dyDescent="0.4">
      <c r="B208" s="1"/>
      <c r="C208" s="1"/>
      <c r="D208" s="347"/>
      <c r="E208" s="348"/>
      <c r="F208" s="349"/>
      <c r="G208" s="350"/>
      <c r="H208" s="351"/>
      <c r="I208" s="65"/>
      <c r="K208" s="1"/>
      <c r="L208" s="1"/>
      <c r="M208" s="1"/>
      <c r="N208" s="1"/>
      <c r="O208" s="1"/>
      <c r="P208" s="1"/>
      <c r="Q208" s="1"/>
    </row>
    <row r="209" spans="2:17" s="5" customFormat="1" ht="15" customHeight="1" thickBot="1" x14ac:dyDescent="0.4">
      <c r="B209" s="1"/>
      <c r="C209" s="1"/>
      <c r="D209" s="335" t="s">
        <v>22</v>
      </c>
      <c r="E209" s="336" t="s">
        <v>22</v>
      </c>
      <c r="F209" s="336"/>
      <c r="G209" s="336"/>
      <c r="H209" s="336"/>
      <c r="I209" s="63">
        <f>+SUM(I205:I208)</f>
        <v>1915676532.6101484</v>
      </c>
      <c r="K209" s="1"/>
      <c r="L209" s="1"/>
      <c r="M209" s="1"/>
      <c r="N209" s="1"/>
      <c r="O209" s="1"/>
      <c r="P209" s="1"/>
      <c r="Q209" s="1"/>
    </row>
    <row r="210" spans="2:17" s="5" customFormat="1" ht="15" customHeight="1" thickBot="1" x14ac:dyDescent="0.4">
      <c r="B210" s="1"/>
      <c r="C210" s="1"/>
      <c r="D210" s="337"/>
      <c r="E210" s="338"/>
      <c r="F210" s="338"/>
      <c r="G210" s="338"/>
      <c r="H210" s="338"/>
      <c r="I210" s="339"/>
      <c r="K210" s="1"/>
      <c r="L210" s="1"/>
      <c r="M210" s="1"/>
      <c r="N210" s="1"/>
      <c r="O210" s="1"/>
      <c r="P210" s="1"/>
      <c r="Q210" s="1"/>
    </row>
    <row r="211" spans="2:17" s="5" customFormat="1" ht="15" customHeight="1" thickBot="1" x14ac:dyDescent="0.4">
      <c r="B211" s="1"/>
      <c r="C211" s="1"/>
      <c r="D211" s="340" t="s">
        <v>23</v>
      </c>
      <c r="E211" s="341"/>
      <c r="F211" s="341"/>
      <c r="G211" s="341"/>
      <c r="H211" s="341"/>
      <c r="I211" s="63">
        <f>+I209+I203</f>
        <v>7720756934.4590826</v>
      </c>
      <c r="K211" s="149"/>
      <c r="L211" s="150"/>
      <c r="M211" s="1"/>
      <c r="N211" s="1"/>
      <c r="O211" s="1"/>
      <c r="P211" s="1"/>
      <c r="Q211" s="1"/>
    </row>
    <row r="212" spans="2:17" ht="16" thickBot="1" x14ac:dyDescent="0.4">
      <c r="D212" s="378" t="s">
        <v>189</v>
      </c>
      <c r="E212" s="379"/>
      <c r="F212" s="380">
        <f>+I212/I203</f>
        <v>4.8103221008270219E-2</v>
      </c>
      <c r="G212" s="381"/>
      <c r="H212" s="382"/>
      <c r="I212" s="154">
        <f>8000000000-I211</f>
        <v>279243065.5409174</v>
      </c>
      <c r="K212" s="183">
        <f>+I212-'Presupuesto  '!I218</f>
        <v>-85008704.398629606</v>
      </c>
      <c r="L212" s="150"/>
    </row>
    <row r="213" spans="2:17" ht="16" thickBot="1" x14ac:dyDescent="0.4"/>
    <row r="214" spans="2:17" ht="16" thickBot="1" x14ac:dyDescent="0.4">
      <c r="D214" s="340" t="s">
        <v>483</v>
      </c>
      <c r="E214" s="341"/>
      <c r="F214" s="341"/>
      <c r="G214" s="341"/>
      <c r="H214" s="341"/>
      <c r="I214" s="63">
        <f>+I212+I211</f>
        <v>8000000000</v>
      </c>
    </row>
    <row r="215" spans="2:17" s="5" customFormat="1" x14ac:dyDescent="0.35">
      <c r="B215" s="1"/>
      <c r="C215" s="1"/>
      <c r="D215" s="1"/>
      <c r="E215" s="2"/>
      <c r="F215" s="1"/>
      <c r="G215" s="3"/>
      <c r="K215" s="1"/>
      <c r="L215" s="1"/>
      <c r="M215" s="1"/>
      <c r="N215" s="1"/>
      <c r="O215" s="1"/>
      <c r="P215" s="1"/>
      <c r="Q215" s="1"/>
    </row>
    <row r="217" spans="2:17" s="5" customFormat="1" x14ac:dyDescent="0.35">
      <c r="B217" s="1"/>
      <c r="C217" s="1"/>
      <c r="D217" s="1"/>
      <c r="E217" s="2"/>
      <c r="F217" s="1"/>
      <c r="G217" s="3"/>
      <c r="I217" s="148"/>
      <c r="K217" s="1"/>
      <c r="L217" s="1"/>
      <c r="M217" s="1"/>
      <c r="N217" s="1"/>
      <c r="O217" s="1"/>
      <c r="P217" s="1"/>
      <c r="Q217" s="1"/>
    </row>
    <row r="218" spans="2:17" x14ac:dyDescent="0.35">
      <c r="I218" s="148"/>
    </row>
    <row r="219" spans="2:17" x14ac:dyDescent="0.35">
      <c r="I219" s="148"/>
    </row>
    <row r="220" spans="2:17" x14ac:dyDescent="0.35">
      <c r="I220" s="148"/>
    </row>
    <row r="221" spans="2:17" x14ac:dyDescent="0.35">
      <c r="I221" s="148"/>
    </row>
    <row r="222" spans="2:17" x14ac:dyDescent="0.35">
      <c r="I222" s="148"/>
    </row>
    <row r="223" spans="2:17" x14ac:dyDescent="0.35">
      <c r="I223" s="148"/>
    </row>
    <row r="224" spans="2:17" x14ac:dyDescent="0.35">
      <c r="I224" s="148"/>
    </row>
  </sheetData>
  <mergeCells count="32">
    <mergeCell ref="E195:H195"/>
    <mergeCell ref="E201:H201"/>
    <mergeCell ref="D203:H203"/>
    <mergeCell ref="D212:E212"/>
    <mergeCell ref="F212:H212"/>
    <mergeCell ref="D205:E205"/>
    <mergeCell ref="F205:H205"/>
    <mergeCell ref="D206:E206"/>
    <mergeCell ref="F206:H206"/>
    <mergeCell ref="D211:H211"/>
    <mergeCell ref="D207:E207"/>
    <mergeCell ref="F207:H207"/>
    <mergeCell ref="D208:E208"/>
    <mergeCell ref="F208:H208"/>
    <mergeCell ref="D209:H209"/>
    <mergeCell ref="D210:I210"/>
    <mergeCell ref="E33:H33"/>
    <mergeCell ref="D214:H214"/>
    <mergeCell ref="D2:D7"/>
    <mergeCell ref="E2:E7"/>
    <mergeCell ref="H2:H7"/>
    <mergeCell ref="E10:H10"/>
    <mergeCell ref="E22:H22"/>
    <mergeCell ref="D204:I204"/>
    <mergeCell ref="E43:H43"/>
    <mergeCell ref="E53:H53"/>
    <mergeCell ref="E63:H63"/>
    <mergeCell ref="E65:H65"/>
    <mergeCell ref="E123:H123"/>
    <mergeCell ref="E155:H155"/>
    <mergeCell ref="E186:H186"/>
    <mergeCell ref="E192:H192"/>
  </mergeCells>
  <phoneticPr fontId="17" type="noConversion"/>
  <pageMargins left="0.25" right="0.25" top="0.75" bottom="0.75" header="0.3" footer="0.3"/>
  <pageSetup paperSize="9" scale="38" fitToHeight="2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B7A2F-C473-4624-B76E-1A3DBB3B3BBB}">
  <dimension ref="B1:L42"/>
  <sheetViews>
    <sheetView showGridLines="0" zoomScale="80" zoomScaleNormal="80" workbookViewId="0">
      <selection activeCell="P33" sqref="P33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6" width="17.81640625" style="260" bestFit="1" customWidth="1"/>
    <col min="7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32</v>
      </c>
      <c r="E5" s="334"/>
      <c r="F5" s="334"/>
      <c r="H5" s="266" t="s">
        <v>492</v>
      </c>
      <c r="I5" s="333" t="s">
        <v>62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7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83" t="s">
        <v>500</v>
      </c>
      <c r="D9" s="384"/>
      <c r="E9" s="259">
        <v>1</v>
      </c>
      <c r="F9" s="314">
        <v>2000.0000158817636</v>
      </c>
      <c r="G9" s="315">
        <v>0.65014259858000978</v>
      </c>
      <c r="H9" s="314">
        <f>+E9*F9/G9</f>
        <v>3076.2482265429244</v>
      </c>
      <c r="K9" s="265"/>
    </row>
    <row r="10" spans="2:11" ht="14.5" x14ac:dyDescent="0.35">
      <c r="B10" s="264"/>
      <c r="C10" s="323"/>
      <c r="D10" s="324"/>
      <c r="E10" s="259"/>
      <c r="F10" s="314"/>
      <c r="G10" s="259"/>
      <c r="H10" s="314"/>
      <c r="K10" s="265"/>
    </row>
    <row r="11" spans="2:11" ht="14.5" x14ac:dyDescent="0.35">
      <c r="B11" s="264"/>
      <c r="C11" s="323"/>
      <c r="D11" s="324"/>
      <c r="E11" s="267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3076.2482265429244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5" t="s">
        <v>505</v>
      </c>
      <c r="D16" s="386"/>
      <c r="E16" s="316" t="s">
        <v>8</v>
      </c>
      <c r="F16" s="317">
        <v>8500</v>
      </c>
      <c r="G16" s="318">
        <v>1</v>
      </c>
      <c r="H16" s="317">
        <f t="shared" ref="H16:H21" si="0">+G16*F16</f>
        <v>8500</v>
      </c>
      <c r="K16" s="265"/>
    </row>
    <row r="17" spans="2:11" ht="14.5" x14ac:dyDescent="0.35">
      <c r="B17" s="264"/>
      <c r="C17" s="385" t="s">
        <v>586</v>
      </c>
      <c r="D17" s="386"/>
      <c r="E17" s="316" t="s">
        <v>587</v>
      </c>
      <c r="F17" s="317">
        <v>12000</v>
      </c>
      <c r="G17" s="318">
        <v>1</v>
      </c>
      <c r="H17" s="317">
        <f t="shared" si="0"/>
        <v>12000</v>
      </c>
      <c r="K17" s="265"/>
    </row>
    <row r="18" spans="2:11" ht="14.5" x14ac:dyDescent="0.35">
      <c r="B18" s="264"/>
      <c r="C18" s="385" t="s">
        <v>584</v>
      </c>
      <c r="D18" s="386"/>
      <c r="E18" s="316" t="s">
        <v>4</v>
      </c>
      <c r="F18" s="317">
        <v>302298</v>
      </c>
      <c r="G18" s="318">
        <v>7.8151263652902481E-2</v>
      </c>
      <c r="H18" s="317">
        <f t="shared" si="0"/>
        <v>23624.970699745114</v>
      </c>
      <c r="K18" s="265"/>
    </row>
    <row r="19" spans="2:11" ht="14.5" x14ac:dyDescent="0.35">
      <c r="B19" s="264"/>
      <c r="C19" s="385" t="s">
        <v>585</v>
      </c>
      <c r="D19" s="386"/>
      <c r="E19" s="316" t="s">
        <v>33</v>
      </c>
      <c r="F19" s="317">
        <v>2000</v>
      </c>
      <c r="G19" s="318">
        <v>3</v>
      </c>
      <c r="H19" s="317">
        <f t="shared" si="0"/>
        <v>6000</v>
      </c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>
        <f t="shared" si="0"/>
        <v>0</v>
      </c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>
        <f t="shared" si="0"/>
        <v>0</v>
      </c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50124.970699745114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83" t="s">
        <v>518</v>
      </c>
      <c r="D30" s="384"/>
      <c r="E30" s="319">
        <v>92196.560000000012</v>
      </c>
      <c r="F30" s="259">
        <v>1.85</v>
      </c>
      <c r="G30" s="314">
        <f>+F30*E30</f>
        <v>170563.63600000003</v>
      </c>
      <c r="H30" s="315">
        <v>13.446803684819701</v>
      </c>
      <c r="I30" s="314">
        <f>+G30/H30</f>
        <v>12684.325583822711</v>
      </c>
      <c r="K30" s="265"/>
    </row>
    <row r="31" spans="2:11" ht="14.5" x14ac:dyDescent="0.35">
      <c r="B31" s="264"/>
      <c r="C31" s="383" t="s">
        <v>519</v>
      </c>
      <c r="D31" s="38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13.446803684819701</v>
      </c>
      <c r="I31" s="314">
        <f>+G31/H31</f>
        <v>7927.7034898891952</v>
      </c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2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2" ht="14.5" x14ac:dyDescent="0.35">
      <c r="B34" s="264"/>
      <c r="G34" s="256"/>
      <c r="H34" s="256"/>
      <c r="I34" s="256" t="s">
        <v>501</v>
      </c>
      <c r="J34" s="268">
        <f>+SUM(I30:I33)</f>
        <v>20612.029073711907</v>
      </c>
      <c r="K34" s="265"/>
    </row>
    <row r="35" spans="2:12" ht="13" thickBot="1" x14ac:dyDescent="0.4">
      <c r="B35" s="264"/>
      <c r="K35" s="265"/>
    </row>
    <row r="36" spans="2:12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74">
        <f>+I13+I22+J27+J34</f>
        <v>73813.247999999949</v>
      </c>
      <c r="K36" s="265"/>
      <c r="L36" s="275"/>
    </row>
    <row r="37" spans="2:12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2" ht="13" x14ac:dyDescent="0.35">
      <c r="C40" s="279" t="s">
        <v>521</v>
      </c>
      <c r="G40" s="279" t="s">
        <v>522</v>
      </c>
    </row>
    <row r="42" spans="2:12" ht="13" x14ac:dyDescent="0.35">
      <c r="C42" s="279" t="s">
        <v>523</v>
      </c>
    </row>
  </sheetData>
  <mergeCells count="26">
    <mergeCell ref="I5:J5"/>
    <mergeCell ref="D6:F6"/>
    <mergeCell ref="I6:J6"/>
    <mergeCell ref="C8:D8"/>
    <mergeCell ref="C9:D9"/>
    <mergeCell ref="C12:D12"/>
    <mergeCell ref="C15:D15"/>
    <mergeCell ref="C16:D16"/>
    <mergeCell ref="C17:D17"/>
    <mergeCell ref="D5:F5"/>
    <mergeCell ref="C36:I36"/>
    <mergeCell ref="C3:J3"/>
    <mergeCell ref="C26:D26"/>
    <mergeCell ref="C29:D29"/>
    <mergeCell ref="C30:D30"/>
    <mergeCell ref="C31:D31"/>
    <mergeCell ref="C32:D32"/>
    <mergeCell ref="C33:D33"/>
    <mergeCell ref="C18:D18"/>
    <mergeCell ref="C19:D19"/>
    <mergeCell ref="C20:D20"/>
    <mergeCell ref="C21:D21"/>
    <mergeCell ref="C24:D24"/>
    <mergeCell ref="C25:D25"/>
    <mergeCell ref="C10:D10"/>
    <mergeCell ref="C11:D11"/>
  </mergeCells>
  <pageMargins left="0.7" right="0.7" top="0.75" bottom="0.75" header="0.3" footer="0.3"/>
  <pageSetup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C5494-EB1A-4E37-A663-D8C4BC5A6895}">
  <dimension ref="B1:M42"/>
  <sheetViews>
    <sheetView showGridLines="0" topLeftCell="A20" zoomScale="80" zoomScaleNormal="80" workbookViewId="0">
      <selection activeCell="O34" sqref="O34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7" width="12.36328125" style="260" bestFit="1" customWidth="1"/>
    <col min="8" max="8" width="13" style="260" bestFit="1" customWidth="1"/>
    <col min="9" max="10" width="12.6328125" style="260" bestFit="1" customWidth="1"/>
    <col min="11" max="11" width="2.6328125" style="260" customWidth="1"/>
    <col min="12" max="12" width="14.1796875" style="260" bestFit="1" customWidth="1"/>
    <col min="13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28.75" customHeight="1" x14ac:dyDescent="0.35">
      <c r="B5" s="264"/>
      <c r="C5" s="256" t="s">
        <v>491</v>
      </c>
      <c r="D5" s="332" t="s">
        <v>34</v>
      </c>
      <c r="E5" s="332"/>
      <c r="F5" s="332"/>
      <c r="H5" s="266" t="s">
        <v>492</v>
      </c>
      <c r="I5" s="333" t="s">
        <v>63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18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23"/>
      <c r="D9" s="324"/>
      <c r="E9" s="267"/>
      <c r="F9" s="268"/>
      <c r="G9" s="269"/>
      <c r="H9" s="268"/>
      <c r="K9" s="265"/>
    </row>
    <row r="10" spans="2:11" ht="14.5" x14ac:dyDescent="0.35">
      <c r="B10" s="264"/>
      <c r="C10" s="323"/>
      <c r="D10" s="324"/>
      <c r="E10" s="267"/>
      <c r="F10" s="268"/>
      <c r="G10" s="267"/>
      <c r="H10" s="268"/>
      <c r="K10" s="265"/>
    </row>
    <row r="11" spans="2:11" ht="14.5" x14ac:dyDescent="0.35">
      <c r="B11" s="264"/>
      <c r="C11" s="323"/>
      <c r="D11" s="324"/>
      <c r="E11" s="267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0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38.5" customHeight="1" x14ac:dyDescent="0.35">
      <c r="B16" s="264"/>
      <c r="C16" s="330" t="str">
        <f>+D5</f>
        <v>Campamento de obra (oficina y almacén, incluye habilitación de contenedor existente y reubicación)</v>
      </c>
      <c r="D16" s="331"/>
      <c r="E16" s="259" t="s">
        <v>10</v>
      </c>
      <c r="F16" s="314">
        <v>9419480.5866666492</v>
      </c>
      <c r="G16" s="315">
        <v>1</v>
      </c>
      <c r="H16" s="314">
        <f t="shared" ref="H16:H21" si="0">+G16*F16</f>
        <v>9419480.5866666492</v>
      </c>
      <c r="K16" s="265"/>
    </row>
    <row r="17" spans="2:11" ht="14.5" x14ac:dyDescent="0.35">
      <c r="B17" s="264"/>
      <c r="C17" s="323"/>
      <c r="D17" s="324"/>
      <c r="E17" s="267"/>
      <c r="F17" s="268"/>
      <c r="G17" s="269"/>
      <c r="H17" s="268">
        <f t="shared" si="0"/>
        <v>0</v>
      </c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>
        <f t="shared" si="0"/>
        <v>0</v>
      </c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>
        <f t="shared" si="0"/>
        <v>0</v>
      </c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>
        <f t="shared" si="0"/>
        <v>0</v>
      </c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>
        <f t="shared" si="0"/>
        <v>0</v>
      </c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9419480.5866666492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23"/>
      <c r="D30" s="324"/>
      <c r="E30" s="273"/>
      <c r="F30" s="267"/>
      <c r="G30" s="268"/>
      <c r="H30" s="269"/>
      <c r="I30" s="268"/>
      <c r="K30" s="265"/>
    </row>
    <row r="31" spans="2:11" ht="14.5" x14ac:dyDescent="0.35">
      <c r="B31" s="264"/>
      <c r="C31" s="323"/>
      <c r="D31" s="324"/>
      <c r="E31" s="273"/>
      <c r="F31" s="267"/>
      <c r="G31" s="268"/>
      <c r="H31" s="269"/>
      <c r="I31" s="268"/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3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3" ht="14.5" x14ac:dyDescent="0.35">
      <c r="B34" s="264"/>
      <c r="G34" s="256"/>
      <c r="H34" s="256"/>
      <c r="I34" s="256" t="s">
        <v>501</v>
      </c>
      <c r="J34" s="268">
        <f>+SUM(I30:I33)</f>
        <v>0</v>
      </c>
      <c r="K34" s="265"/>
    </row>
    <row r="35" spans="2:13" ht="13" thickBot="1" x14ac:dyDescent="0.4">
      <c r="B35" s="264"/>
      <c r="K35" s="265"/>
    </row>
    <row r="36" spans="2:13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9419480.5866666492</v>
      </c>
      <c r="K36" s="265"/>
      <c r="L36" s="281"/>
      <c r="M36" s="281"/>
    </row>
    <row r="37" spans="2:13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3" ht="13" x14ac:dyDescent="0.35">
      <c r="C40" s="279" t="s">
        <v>521</v>
      </c>
      <c r="G40" s="279" t="s">
        <v>522</v>
      </c>
    </row>
    <row r="42" spans="2:13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115C5-605F-4DD1-81B2-F2D7C0EAB58C}">
  <dimension ref="B1:M42"/>
  <sheetViews>
    <sheetView showGridLines="0" topLeftCell="A17" zoomScale="80" zoomScaleNormal="80" workbookViewId="0">
      <selection activeCell="H17" sqref="H17:H21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6" width="16.1796875" style="260" bestFit="1" customWidth="1"/>
    <col min="7" max="7" width="12.36328125" style="260" bestFit="1" customWidth="1"/>
    <col min="8" max="8" width="16.6328125" style="260" bestFit="1" customWidth="1"/>
    <col min="9" max="9" width="13.81640625" style="260" bestFit="1" customWidth="1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28.25" customHeight="1" x14ac:dyDescent="0.35">
      <c r="B5" s="264"/>
      <c r="C5" s="256" t="s">
        <v>491</v>
      </c>
      <c r="D5" s="332" t="s">
        <v>35</v>
      </c>
      <c r="E5" s="332"/>
      <c r="F5" s="332"/>
      <c r="H5" s="266" t="s">
        <v>492</v>
      </c>
      <c r="I5" s="333" t="s">
        <v>64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87" t="s">
        <v>18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23"/>
      <c r="D9" s="324"/>
      <c r="E9" s="267"/>
      <c r="F9" s="268"/>
      <c r="G9" s="269"/>
      <c r="H9" s="268"/>
      <c r="K9" s="265"/>
    </row>
    <row r="10" spans="2:11" ht="14.5" x14ac:dyDescent="0.35">
      <c r="B10" s="264"/>
      <c r="C10" s="323"/>
      <c r="D10" s="324"/>
      <c r="E10" s="267"/>
      <c r="F10" s="268"/>
      <c r="G10" s="267"/>
      <c r="H10" s="268"/>
      <c r="K10" s="265"/>
    </row>
    <row r="11" spans="2:11" ht="14.5" x14ac:dyDescent="0.35">
      <c r="B11" s="264"/>
      <c r="C11" s="323"/>
      <c r="D11" s="324"/>
      <c r="E11" s="267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0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30" t="str">
        <f>+D5</f>
        <v>Elementos e Implementos de seguridad obra  ref: extintor, camilla, botiquin, señalizacion, elementos de  bioseguridad</v>
      </c>
      <c r="D16" s="331"/>
      <c r="E16" s="259" t="s">
        <v>10</v>
      </c>
      <c r="F16" s="314">
        <v>2320698.92</v>
      </c>
      <c r="G16" s="315">
        <v>1</v>
      </c>
      <c r="H16" s="314">
        <f t="shared" ref="H16" si="0">+G16*F16</f>
        <v>2320698.92</v>
      </c>
      <c r="K16" s="265"/>
    </row>
    <row r="17" spans="2:11" ht="14.5" x14ac:dyDescent="0.35">
      <c r="B17" s="264"/>
      <c r="C17" s="323"/>
      <c r="D17" s="324"/>
      <c r="E17" s="267"/>
      <c r="F17" s="268"/>
      <c r="G17" s="269"/>
      <c r="H17" s="268"/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/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/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/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/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2320698.92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23"/>
      <c r="D30" s="324"/>
      <c r="E30" s="273"/>
      <c r="F30" s="267"/>
      <c r="G30" s="268"/>
      <c r="H30" s="269"/>
      <c r="I30" s="268"/>
      <c r="K30" s="265"/>
    </row>
    <row r="31" spans="2:11" ht="14.5" x14ac:dyDescent="0.35">
      <c r="B31" s="264"/>
      <c r="C31" s="323"/>
      <c r="D31" s="324"/>
      <c r="E31" s="273"/>
      <c r="F31" s="267"/>
      <c r="G31" s="268"/>
      <c r="H31" s="269"/>
      <c r="I31" s="268"/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3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3" ht="14.5" x14ac:dyDescent="0.35">
      <c r="B34" s="264"/>
      <c r="G34" s="256"/>
      <c r="H34" s="256"/>
      <c r="I34" s="256" t="s">
        <v>501</v>
      </c>
      <c r="J34" s="268">
        <f>+SUM(I30:I33)</f>
        <v>0</v>
      </c>
      <c r="K34" s="265"/>
    </row>
    <row r="35" spans="2:13" ht="13" thickBot="1" x14ac:dyDescent="0.4">
      <c r="B35" s="264"/>
      <c r="K35" s="265"/>
    </row>
    <row r="36" spans="2:13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2320698.92</v>
      </c>
      <c r="K36" s="265"/>
      <c r="L36" s="281"/>
      <c r="M36" s="281"/>
    </row>
    <row r="37" spans="2:13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3" ht="13" x14ac:dyDescent="0.35">
      <c r="C40" s="279" t="s">
        <v>521</v>
      </c>
      <c r="G40" s="279" t="s">
        <v>522</v>
      </c>
    </row>
    <row r="42" spans="2:13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28DAD-0E0B-437E-8D99-AE6D2ECE1244}">
  <dimension ref="B1:M42"/>
  <sheetViews>
    <sheetView showGridLines="0" zoomScale="80" zoomScaleNormal="80" workbookViewId="0">
      <selection activeCell="H17" sqref="H17:H21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22.1796875" style="260" bestFit="1" customWidth="1"/>
    <col min="6" max="6" width="16.1796875" style="260" bestFit="1" customWidth="1"/>
    <col min="7" max="7" width="13.81640625" style="260" customWidth="1"/>
    <col min="8" max="8" width="16.6328125" style="260" bestFit="1" customWidth="1"/>
    <col min="9" max="9" width="13.81640625" style="260" bestFit="1" customWidth="1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592</v>
      </c>
      <c r="E5" s="334"/>
      <c r="F5" s="334"/>
      <c r="H5" s="266" t="s">
        <v>492</v>
      </c>
      <c r="I5" s="333" t="s">
        <v>65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18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23"/>
      <c r="D9" s="324"/>
      <c r="E9" s="267"/>
      <c r="F9" s="268"/>
      <c r="G9" s="269"/>
      <c r="H9" s="268"/>
      <c r="K9" s="265"/>
    </row>
    <row r="10" spans="2:11" ht="14.5" x14ac:dyDescent="0.35">
      <c r="B10" s="264"/>
      <c r="C10" s="323"/>
      <c r="D10" s="324"/>
      <c r="E10" s="267"/>
      <c r="F10" s="268"/>
      <c r="G10" s="267"/>
      <c r="H10" s="268"/>
      <c r="K10" s="265"/>
    </row>
    <row r="11" spans="2:11" ht="14.5" x14ac:dyDescent="0.35">
      <c r="B11" s="264"/>
      <c r="C11" s="323"/>
      <c r="D11" s="324"/>
      <c r="E11" s="267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0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3" t="str">
        <f>+D5</f>
        <v>Alquiler de baños ecológico provisionales: 2 unidades</v>
      </c>
      <c r="D16" s="384"/>
      <c r="E16" s="259" t="s">
        <v>10</v>
      </c>
      <c r="F16" s="314">
        <f>9122386.90909091/2</f>
        <v>4561193.4545454551</v>
      </c>
      <c r="G16" s="315">
        <v>2</v>
      </c>
      <c r="H16" s="314">
        <f t="shared" ref="H16" si="0">+G16*F16</f>
        <v>9122386.9090909101</v>
      </c>
      <c r="K16" s="265"/>
    </row>
    <row r="17" spans="2:11" ht="14.5" x14ac:dyDescent="0.35">
      <c r="B17" s="264"/>
      <c r="C17" s="323"/>
      <c r="D17" s="324"/>
      <c r="E17" s="267"/>
      <c r="F17" s="268"/>
      <c r="G17" s="269"/>
      <c r="H17" s="268"/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/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/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/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/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9122386.9090909101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23"/>
      <c r="D30" s="324"/>
      <c r="E30" s="273"/>
      <c r="F30" s="267"/>
      <c r="G30" s="268"/>
      <c r="H30" s="269"/>
      <c r="I30" s="268"/>
      <c r="K30" s="265"/>
    </row>
    <row r="31" spans="2:11" ht="14.5" x14ac:dyDescent="0.35">
      <c r="B31" s="264"/>
      <c r="C31" s="323"/>
      <c r="D31" s="324"/>
      <c r="E31" s="273"/>
      <c r="F31" s="267"/>
      <c r="G31" s="268"/>
      <c r="H31" s="269"/>
      <c r="I31" s="268"/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3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3" ht="14.5" x14ac:dyDescent="0.35">
      <c r="B34" s="264"/>
      <c r="G34" s="256"/>
      <c r="H34" s="256"/>
      <c r="I34" s="256" t="s">
        <v>501</v>
      </c>
      <c r="J34" s="268">
        <f>+SUM(I30:I33)</f>
        <v>0</v>
      </c>
      <c r="K34" s="265"/>
    </row>
    <row r="35" spans="2:13" ht="13" thickBot="1" x14ac:dyDescent="0.4">
      <c r="B35" s="264"/>
      <c r="K35" s="265"/>
    </row>
    <row r="36" spans="2:13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9122386.9090909101</v>
      </c>
      <c r="K36" s="265"/>
      <c r="M36" s="281"/>
    </row>
    <row r="37" spans="2:13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3" ht="13" x14ac:dyDescent="0.35">
      <c r="C40" s="279" t="s">
        <v>521</v>
      </c>
      <c r="G40" s="279" t="s">
        <v>522</v>
      </c>
    </row>
    <row r="42" spans="2:13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667DF-AE77-4A99-B058-27D4CABCB1B5}">
  <dimension ref="B1:K42"/>
  <sheetViews>
    <sheetView showGridLines="0" topLeftCell="A4" zoomScale="80" zoomScaleNormal="80" workbookViewId="0">
      <selection activeCell="E30" sqref="E30:I3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81640625" style="228" customWidth="1"/>
    <col min="7" max="7" width="16" style="228" customWidth="1"/>
    <col min="8" max="8" width="16.81640625" style="228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37</v>
      </c>
      <c r="E5" s="395"/>
      <c r="F5" s="395"/>
      <c r="H5" s="235" t="s">
        <v>492</v>
      </c>
      <c r="I5" s="396" t="s">
        <v>66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2000.0001353425776</v>
      </c>
      <c r="G9" s="315">
        <v>25</v>
      </c>
      <c r="H9" s="314">
        <f>+E9*F9/G9</f>
        <v>80.000005413703107</v>
      </c>
      <c r="K9" s="233"/>
    </row>
    <row r="10" spans="2:11" ht="14.5" x14ac:dyDescent="0.25">
      <c r="B10" s="232"/>
      <c r="C10" s="393" t="s">
        <v>525</v>
      </c>
      <c r="D10" s="394"/>
      <c r="E10" s="259">
        <v>1</v>
      </c>
      <c r="F10" s="314">
        <v>160000</v>
      </c>
      <c r="G10" s="315">
        <v>150</v>
      </c>
      <c r="H10" s="314">
        <f>+E10*F10/G10</f>
        <v>1066.6666666666667</v>
      </c>
      <c r="K10" s="233"/>
    </row>
    <row r="11" spans="2:11" ht="14.5" x14ac:dyDescent="0.25">
      <c r="B11" s="232"/>
      <c r="C11" s="393" t="s">
        <v>588</v>
      </c>
      <c r="D11" s="394"/>
      <c r="E11" s="259">
        <v>1</v>
      </c>
      <c r="F11" s="314">
        <v>60000</v>
      </c>
      <c r="G11" s="315">
        <v>150</v>
      </c>
      <c r="H11" s="314">
        <f>+E11*F11/G11</f>
        <v>400</v>
      </c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1546.6666720803698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585</v>
      </c>
      <c r="D16" s="394"/>
      <c r="E16" s="259" t="s">
        <v>33</v>
      </c>
      <c r="F16" s="238">
        <v>350</v>
      </c>
      <c r="G16" s="239">
        <v>0.03</v>
      </c>
      <c r="H16" s="238">
        <f t="shared" ref="H16:H18" si="0">+G16*F16</f>
        <v>10.5</v>
      </c>
      <c r="K16" s="233"/>
    </row>
    <row r="17" spans="2:11" ht="14.5" x14ac:dyDescent="0.35">
      <c r="B17" s="232"/>
      <c r="C17" s="393" t="s">
        <v>589</v>
      </c>
      <c r="D17" s="394"/>
      <c r="E17" s="259" t="s">
        <v>591</v>
      </c>
      <c r="F17" s="238">
        <v>100</v>
      </c>
      <c r="G17" s="239">
        <v>1</v>
      </c>
      <c r="H17" s="238">
        <f t="shared" si="0"/>
        <v>100</v>
      </c>
      <c r="K17" s="233"/>
    </row>
    <row r="18" spans="2:11" ht="14.5" x14ac:dyDescent="0.35">
      <c r="B18" s="232"/>
      <c r="C18" s="393" t="s">
        <v>590</v>
      </c>
      <c r="D18" s="394"/>
      <c r="E18" s="259" t="s">
        <v>591</v>
      </c>
      <c r="F18" s="238">
        <v>100</v>
      </c>
      <c r="G18" s="239">
        <v>1</v>
      </c>
      <c r="H18" s="238">
        <f t="shared" si="0"/>
        <v>100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210.5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134.61495447303301</v>
      </c>
      <c r="I30" s="314">
        <f>+G30/H30</f>
        <v>1267.048201796692</v>
      </c>
      <c r="K30" s="233"/>
    </row>
    <row r="31" spans="2:11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134.61495447303301</v>
      </c>
      <c r="I31" s="314">
        <f>+G31/H31</f>
        <v>791.90512612293264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1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1" ht="14.5" x14ac:dyDescent="0.35">
      <c r="B34" s="232"/>
      <c r="G34" s="234"/>
      <c r="H34" s="234"/>
      <c r="I34" s="234" t="s">
        <v>501</v>
      </c>
      <c r="J34" s="238">
        <f>+SUM(I30:I33)</f>
        <v>2058.9533279196248</v>
      </c>
      <c r="K34" s="233"/>
    </row>
    <row r="35" spans="2:11" ht="13" thickBot="1" x14ac:dyDescent="0.3">
      <c r="B35" s="232"/>
      <c r="K35" s="233"/>
    </row>
    <row r="36" spans="2:11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3816.1199999999944</v>
      </c>
      <c r="K36" s="233"/>
    </row>
    <row r="37" spans="2:11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1" ht="13" x14ac:dyDescent="0.3">
      <c r="C40" s="248" t="s">
        <v>521</v>
      </c>
      <c r="G40" s="248" t="s">
        <v>522</v>
      </c>
    </row>
    <row r="42" spans="2:11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9194A-6130-47E7-BAD5-562CEE6F3D55}">
  <dimension ref="B1:O42"/>
  <sheetViews>
    <sheetView showGridLines="0" zoomScale="70" zoomScaleNormal="70" workbookViewId="0">
      <selection activeCell="E30" sqref="E30:I3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22.1796875" style="228" bestFit="1" customWidth="1"/>
    <col min="6" max="6" width="30.36328125" style="228" customWidth="1"/>
    <col min="7" max="7" width="16" style="228" customWidth="1"/>
    <col min="8" max="8" width="16.81640625" style="228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2" width="11.453125" style="228"/>
    <col min="13" max="14" width="13.453125" style="228" bestFit="1" customWidth="1"/>
    <col min="15" max="15" width="13.36328125" style="228" bestFit="1" customWidth="1"/>
    <col min="16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200</v>
      </c>
      <c r="E5" s="395"/>
      <c r="F5" s="395"/>
      <c r="H5" s="235" t="s">
        <v>492</v>
      </c>
      <c r="I5" s="396" t="s">
        <v>67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4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3500</v>
      </c>
      <c r="G9" s="315">
        <v>1</v>
      </c>
      <c r="H9" s="314">
        <f>+E9*F9/G9</f>
        <v>3500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9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3500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59"/>
      <c r="F16" s="238"/>
      <c r="G16" s="239"/>
      <c r="H16" s="238"/>
      <c r="K16" s="233"/>
    </row>
    <row r="17" spans="2:15" ht="14.5" x14ac:dyDescent="0.35">
      <c r="B17" s="232"/>
      <c r="C17" s="393"/>
      <c r="D17" s="394"/>
      <c r="E17" s="259"/>
      <c r="F17" s="238"/>
      <c r="G17" s="239"/>
      <c r="H17" s="238"/>
      <c r="K17" s="233"/>
    </row>
    <row r="18" spans="2:15" ht="14.5" x14ac:dyDescent="0.35">
      <c r="B18" s="232"/>
      <c r="C18" s="393"/>
      <c r="D18" s="394"/>
      <c r="E18" s="259"/>
      <c r="F18" s="238"/>
      <c r="G18" s="239"/>
      <c r="H18" s="238"/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5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0.64586794718936902</v>
      </c>
      <c r="I30" s="314">
        <f>+G30/H30</f>
        <v>264084.3793878358</v>
      </c>
      <c r="K30" s="233"/>
      <c r="M30" s="287"/>
      <c r="N30" s="288"/>
      <c r="O30" s="288"/>
    </row>
    <row r="31" spans="2:15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0.64586794718936902</v>
      </c>
      <c r="I31" s="314">
        <f>+G31/H31</f>
        <v>165052.7371173974</v>
      </c>
      <c r="K31" s="233"/>
      <c r="M31" s="288"/>
      <c r="N31" s="287"/>
      <c r="O31" s="287"/>
    </row>
    <row r="32" spans="2:15" ht="14.5" x14ac:dyDescent="0.35">
      <c r="B32" s="232"/>
      <c r="C32" s="393"/>
      <c r="D32" s="394"/>
      <c r="E32" s="243"/>
      <c r="F32" s="237"/>
      <c r="G32" s="238"/>
      <c r="H32" s="239"/>
      <c r="I32" s="238"/>
      <c r="K32" s="233"/>
      <c r="M32" s="287"/>
      <c r="N32" s="287"/>
      <c r="O32" s="287"/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89"/>
      <c r="N33" s="287"/>
      <c r="O33" s="287"/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429137.11650523322</v>
      </c>
      <c r="K34" s="233"/>
      <c r="M34" s="287"/>
      <c r="N34" s="287"/>
      <c r="O34" s="288"/>
    </row>
    <row r="35" spans="2:15" ht="13" thickBot="1" x14ac:dyDescent="0.3">
      <c r="B35" s="232"/>
      <c r="K35" s="233"/>
      <c r="N35" s="287"/>
      <c r="O35" s="287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432637.11650523322</v>
      </c>
      <c r="K36" s="233"/>
      <c r="M36" s="290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O37" s="291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1DC28-1CA0-4718-9099-CA725B5D4455}">
  <dimension ref="B1:O42"/>
  <sheetViews>
    <sheetView showGridLines="0" zoomScale="70" zoomScaleNormal="70" workbookViewId="0">
      <selection activeCell="E30" sqref="E30:I3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22.1796875" style="228" bestFit="1" customWidth="1"/>
    <col min="6" max="6" width="30.36328125" style="228" customWidth="1"/>
    <col min="7" max="7" width="16" style="228" customWidth="1"/>
    <col min="8" max="8" width="16.81640625" style="228" customWidth="1"/>
    <col min="9" max="9" width="19" style="228" customWidth="1"/>
    <col min="10" max="10" width="12.6328125" style="228" bestFit="1" customWidth="1"/>
    <col min="11" max="11" width="2.6328125" style="228" customWidth="1"/>
    <col min="12" max="12" width="11.453125" style="228"/>
    <col min="13" max="14" width="13.453125" style="228" bestFit="1" customWidth="1"/>
    <col min="15" max="15" width="13.36328125" style="228" bestFit="1" customWidth="1"/>
    <col min="16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269</v>
      </c>
      <c r="E5" s="395"/>
      <c r="F5" s="395"/>
      <c r="H5" s="235" t="s">
        <v>492</v>
      </c>
      <c r="I5" s="396" t="s">
        <v>68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4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3500</v>
      </c>
      <c r="G9" s="315">
        <v>1</v>
      </c>
      <c r="H9" s="314">
        <f>+E9*F9/G9</f>
        <v>3500</v>
      </c>
      <c r="K9" s="233"/>
    </row>
    <row r="10" spans="2:11" ht="14.5" x14ac:dyDescent="0.35">
      <c r="B10" s="232"/>
      <c r="C10" s="393"/>
      <c r="D10" s="394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9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3500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59"/>
      <c r="F16" s="238"/>
      <c r="G16" s="239"/>
      <c r="H16" s="238"/>
      <c r="K16" s="233"/>
    </row>
    <row r="17" spans="2:15" ht="14.5" x14ac:dyDescent="0.35">
      <c r="B17" s="232"/>
      <c r="C17" s="393"/>
      <c r="D17" s="394"/>
      <c r="E17" s="259"/>
      <c r="F17" s="238"/>
      <c r="G17" s="239"/>
      <c r="H17" s="238"/>
      <c r="K17" s="233"/>
    </row>
    <row r="18" spans="2:15" ht="14.5" x14ac:dyDescent="0.35">
      <c r="B18" s="232"/>
      <c r="C18" s="393"/>
      <c r="D18" s="394"/>
      <c r="E18" s="259"/>
      <c r="F18" s="238"/>
      <c r="G18" s="239"/>
      <c r="H18" s="238"/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5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0.64586794718936902</v>
      </c>
      <c r="I30" s="314">
        <f>+G30/H30</f>
        <v>264084.3793878358</v>
      </c>
      <c r="K30" s="233"/>
      <c r="M30" s="287"/>
      <c r="N30" s="288"/>
      <c r="O30" s="288"/>
    </row>
    <row r="31" spans="2:15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0.64586794718936902</v>
      </c>
      <c r="I31" s="314">
        <f>+G31/H31</f>
        <v>165052.7371173974</v>
      </c>
      <c r="K31" s="233"/>
      <c r="M31" s="288"/>
      <c r="N31" s="287"/>
      <c r="O31" s="287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87"/>
      <c r="N32" s="287"/>
      <c r="O32" s="287"/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89"/>
      <c r="N33" s="287"/>
      <c r="O33" s="287"/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429137.11650523322</v>
      </c>
      <c r="K34" s="233"/>
      <c r="M34" s="287"/>
      <c r="N34" s="287"/>
      <c r="O34" s="288"/>
    </row>
    <row r="35" spans="2:15" ht="13" thickBot="1" x14ac:dyDescent="0.3">
      <c r="B35" s="232"/>
      <c r="K35" s="233"/>
      <c r="N35" s="287"/>
      <c r="O35" s="287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432637.11650523322</v>
      </c>
      <c r="K36" s="233"/>
      <c r="M36" s="290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O37" s="291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E855C-55E0-471F-B0E3-53AA8F2C711B}">
  <dimension ref="B1:O42"/>
  <sheetViews>
    <sheetView showGridLines="0" zoomScale="70" zoomScaleNormal="70" workbookViewId="0">
      <selection activeCell="E22" sqref="E22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30.36328125" style="228" customWidth="1"/>
    <col min="7" max="7" width="16" style="228" customWidth="1"/>
    <col min="8" max="8" width="16.81640625" style="228" customWidth="1"/>
    <col min="9" max="9" width="15.81640625" style="228" customWidth="1"/>
    <col min="10" max="10" width="12.6328125" style="228" bestFit="1" customWidth="1"/>
    <col min="11" max="11" width="2.6328125" style="228" customWidth="1"/>
    <col min="12" max="12" width="11.453125" style="228"/>
    <col min="13" max="14" width="13.453125" style="228" bestFit="1" customWidth="1"/>
    <col min="15" max="15" width="13.36328125" style="228" bestFit="1" customWidth="1"/>
    <col min="16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202</v>
      </c>
      <c r="E5" s="395"/>
      <c r="F5" s="395"/>
      <c r="H5" s="235" t="s">
        <v>492</v>
      </c>
      <c r="I5" s="396" t="s">
        <v>69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3500</v>
      </c>
      <c r="G9" s="315">
        <v>1</v>
      </c>
      <c r="H9" s="314">
        <f>+E9*F9/G9</f>
        <v>3500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9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3500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59"/>
      <c r="F16" s="238"/>
      <c r="G16" s="239"/>
      <c r="H16" s="238"/>
      <c r="K16" s="233"/>
    </row>
    <row r="17" spans="2:15" ht="14.5" x14ac:dyDescent="0.35">
      <c r="B17" s="232"/>
      <c r="C17" s="393"/>
      <c r="D17" s="394"/>
      <c r="E17" s="259"/>
      <c r="F17" s="238"/>
      <c r="G17" s="239"/>
      <c r="H17" s="238"/>
      <c r="K17" s="233"/>
    </row>
    <row r="18" spans="2:15" ht="14.5" x14ac:dyDescent="0.35">
      <c r="B18" s="232"/>
      <c r="C18" s="393"/>
      <c r="D18" s="394"/>
      <c r="E18" s="259"/>
      <c r="F18" s="238"/>
      <c r="G18" s="239"/>
      <c r="H18" s="238"/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5" ht="14.5" x14ac:dyDescent="0.35">
      <c r="B23" s="232"/>
      <c r="C23" s="234" t="s">
        <v>507</v>
      </c>
      <c r="K23" s="233"/>
    </row>
    <row r="24" spans="2:15" ht="31.75" customHeight="1" x14ac:dyDescent="0.25">
      <c r="B24" s="232"/>
      <c r="C24" s="328" t="s">
        <v>508</v>
      </c>
      <c r="D24" s="329"/>
      <c r="E24" s="320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5" ht="14.5" x14ac:dyDescent="0.35">
      <c r="B30" s="232"/>
      <c r="C30" s="393" t="s">
        <v>518</v>
      </c>
      <c r="D30" s="394"/>
      <c r="E30" s="243">
        <v>92196.560000000012</v>
      </c>
      <c r="F30" s="237">
        <v>1.85</v>
      </c>
      <c r="G30" s="238">
        <f>+F30*E30</f>
        <v>170563.63600000003</v>
      </c>
      <c r="H30" s="239">
        <v>7.3867573290336397</v>
      </c>
      <c r="I30" s="238">
        <f>+G30/H30</f>
        <v>23090.461538461524</v>
      </c>
      <c r="K30" s="233"/>
      <c r="M30" s="287"/>
      <c r="N30" s="288"/>
      <c r="O30" s="288"/>
    </row>
    <row r="31" spans="2:15" ht="14.5" x14ac:dyDescent="0.35">
      <c r="B31" s="232"/>
      <c r="C31" s="393" t="s">
        <v>519</v>
      </c>
      <c r="D31" s="394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7.3867573290336397</v>
      </c>
      <c r="I31" s="238">
        <f>+G31/H31</f>
        <v>14431.538461538454</v>
      </c>
      <c r="K31" s="233"/>
      <c r="M31" s="288"/>
      <c r="N31" s="287"/>
      <c r="O31" s="287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87"/>
      <c r="N32" s="287"/>
      <c r="O32" s="287"/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89"/>
      <c r="N33" s="287"/>
      <c r="O33" s="287"/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37521.999999999978</v>
      </c>
      <c r="K34" s="233"/>
      <c r="M34" s="287"/>
      <c r="N34" s="287"/>
      <c r="O34" s="288"/>
    </row>
    <row r="35" spans="2:15" ht="13" thickBot="1" x14ac:dyDescent="0.3">
      <c r="B35" s="232"/>
      <c r="K35" s="233"/>
      <c r="N35" s="287"/>
      <c r="O35" s="287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41021.999999999978</v>
      </c>
      <c r="K36" s="233"/>
      <c r="M36" s="290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O37" s="291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E11F7-BE1C-4F3A-A1F8-8374686EAA3F}">
  <dimension ref="B1:O42"/>
  <sheetViews>
    <sheetView showGridLines="0" zoomScale="70" zoomScaleNormal="70" workbookViewId="0">
      <selection activeCell="E52" sqref="E52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30.36328125" style="228" customWidth="1"/>
    <col min="7" max="7" width="16" style="228" customWidth="1"/>
    <col min="8" max="8" width="16.81640625" style="228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3.453125" style="228" bestFit="1" customWidth="1"/>
    <col min="15" max="15" width="13.36328125" style="228" bestFit="1" customWidth="1"/>
    <col min="16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38</v>
      </c>
      <c r="E5" s="395"/>
      <c r="F5" s="395"/>
      <c r="H5" s="235" t="s">
        <v>492</v>
      </c>
      <c r="I5" s="396" t="s">
        <v>70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4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3500</v>
      </c>
      <c r="G9" s="315">
        <v>1</v>
      </c>
      <c r="H9" s="314">
        <f>+E9*F9/G9</f>
        <v>3500</v>
      </c>
      <c r="K9" s="233"/>
    </row>
    <row r="10" spans="2:11" ht="14.5" x14ac:dyDescent="0.25">
      <c r="B10" s="232"/>
      <c r="C10" s="393" t="s">
        <v>618</v>
      </c>
      <c r="D10" s="394"/>
      <c r="E10" s="259">
        <v>1</v>
      </c>
      <c r="F10" s="314">
        <v>350000</v>
      </c>
      <c r="G10" s="315">
        <v>40</v>
      </c>
      <c r="H10" s="314">
        <f t="shared" ref="H10:H11" si="0">+E10*F10/G10</f>
        <v>8750</v>
      </c>
      <c r="K10" s="233"/>
    </row>
    <row r="11" spans="2:11" ht="14.5" x14ac:dyDescent="0.25">
      <c r="B11" s="232"/>
      <c r="C11" s="393" t="s">
        <v>619</v>
      </c>
      <c r="D11" s="394"/>
      <c r="E11" s="259">
        <v>1</v>
      </c>
      <c r="F11" s="314">
        <v>400000</v>
      </c>
      <c r="G11" s="315">
        <v>40</v>
      </c>
      <c r="H11" s="314">
        <f t="shared" si="0"/>
        <v>10000</v>
      </c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22250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59"/>
      <c r="F16" s="238"/>
      <c r="G16" s="239"/>
      <c r="H16" s="238"/>
      <c r="K16" s="233"/>
    </row>
    <row r="17" spans="2:15" ht="14.5" x14ac:dyDescent="0.35">
      <c r="B17" s="232"/>
      <c r="C17" s="393"/>
      <c r="D17" s="394"/>
      <c r="E17" s="259"/>
      <c r="F17" s="238"/>
      <c r="G17" s="239"/>
      <c r="H17" s="238"/>
      <c r="K17" s="233"/>
    </row>
    <row r="18" spans="2:15" ht="14.5" x14ac:dyDescent="0.35">
      <c r="B18" s="232"/>
      <c r="C18" s="393"/>
      <c r="D18" s="394"/>
      <c r="E18" s="259"/>
      <c r="F18" s="238"/>
      <c r="G18" s="239"/>
      <c r="H18" s="238"/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5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4.6589584114964699</v>
      </c>
      <c r="I30" s="314">
        <f>+G30/H30</f>
        <v>36609.82153846154</v>
      </c>
      <c r="K30" s="233"/>
      <c r="M30" s="287"/>
      <c r="N30" s="288"/>
      <c r="O30" s="288"/>
    </row>
    <row r="31" spans="2:15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4.6589584114964699</v>
      </c>
      <c r="I31" s="314">
        <f>+G31/H31</f>
        <v>22881.138461538467</v>
      </c>
      <c r="K31" s="233"/>
      <c r="M31" s="288"/>
      <c r="N31" s="287"/>
      <c r="O31" s="287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87"/>
      <c r="N32" s="287"/>
      <c r="O32" s="287"/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89"/>
      <c r="N33" s="287"/>
      <c r="O33" s="287"/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59490.960000000006</v>
      </c>
      <c r="K34" s="233"/>
      <c r="M34" s="287"/>
      <c r="N34" s="287"/>
      <c r="O34" s="288"/>
    </row>
    <row r="35" spans="2:15" ht="13" thickBot="1" x14ac:dyDescent="0.3">
      <c r="B35" s="232"/>
      <c r="K35" s="233"/>
      <c r="N35" s="287"/>
      <c r="O35" s="287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81740.960000000006</v>
      </c>
      <c r="K36" s="233"/>
      <c r="M36" s="290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O37" s="291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83E9C-9D60-4943-8FC2-C1E90188A72F}">
  <dimension ref="B1:O42"/>
  <sheetViews>
    <sheetView showGridLines="0" zoomScale="70" zoomScaleNormal="70" workbookViewId="0">
      <selection activeCell="J36" sqref="J3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30.36328125" style="228" customWidth="1"/>
    <col min="7" max="7" width="16" style="228" customWidth="1"/>
    <col min="8" max="8" width="16.81640625" style="228" customWidth="1"/>
    <col min="9" max="9" width="17.1796875" style="228" customWidth="1"/>
    <col min="10" max="10" width="12.6328125" style="228" bestFit="1" customWidth="1"/>
    <col min="11" max="11" width="2.6328125" style="228" customWidth="1"/>
    <col min="12" max="12" width="11.453125" style="228"/>
    <col min="13" max="14" width="13.453125" style="228" bestFit="1" customWidth="1"/>
    <col min="15" max="15" width="13.36328125" style="228" bestFit="1" customWidth="1"/>
    <col min="16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268</v>
      </c>
      <c r="E5" s="395"/>
      <c r="F5" s="395"/>
      <c r="H5" s="235" t="s">
        <v>492</v>
      </c>
      <c r="I5" s="396" t="s">
        <v>71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3500</v>
      </c>
      <c r="G9" s="315">
        <v>1</v>
      </c>
      <c r="H9" s="314">
        <f>+E9*F9/G9</f>
        <v>3500</v>
      </c>
      <c r="K9" s="233"/>
    </row>
    <row r="10" spans="2:11" ht="14.5" x14ac:dyDescent="0.25">
      <c r="B10" s="232"/>
      <c r="C10" s="393" t="s">
        <v>620</v>
      </c>
      <c r="D10" s="394"/>
      <c r="E10" s="259">
        <v>1</v>
      </c>
      <c r="F10" s="314">
        <v>150000</v>
      </c>
      <c r="G10" s="315">
        <v>2</v>
      </c>
      <c r="H10" s="314">
        <f t="shared" ref="H10" si="0">+E10*F10/G10</f>
        <v>75000</v>
      </c>
      <c r="K10" s="233"/>
    </row>
    <row r="11" spans="2:11" ht="14.5" x14ac:dyDescent="0.35">
      <c r="B11" s="232"/>
      <c r="C11" s="388"/>
      <c r="D11" s="389"/>
      <c r="E11" s="237"/>
      <c r="F11" s="238"/>
      <c r="G11" s="239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78500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59"/>
      <c r="F16" s="238"/>
      <c r="G16" s="239"/>
      <c r="H16" s="238"/>
      <c r="K16" s="233"/>
    </row>
    <row r="17" spans="2:15" ht="14.5" x14ac:dyDescent="0.35">
      <c r="B17" s="232"/>
      <c r="C17" s="393"/>
      <c r="D17" s="394"/>
      <c r="E17" s="259"/>
      <c r="F17" s="238"/>
      <c r="G17" s="239"/>
      <c r="H17" s="238"/>
      <c r="K17" s="233"/>
    </row>
    <row r="18" spans="2:15" ht="14.5" x14ac:dyDescent="0.35">
      <c r="B18" s="232"/>
      <c r="C18" s="393"/>
      <c r="D18" s="394"/>
      <c r="E18" s="259"/>
      <c r="F18" s="238"/>
      <c r="G18" s="239"/>
      <c r="H18" s="238"/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5" ht="14.5" x14ac:dyDescent="0.25">
      <c r="B30" s="232"/>
      <c r="C30" s="393" t="s">
        <v>621</v>
      </c>
      <c r="D30" s="394"/>
      <c r="E30" s="319">
        <v>57622.85</v>
      </c>
      <c r="F30" s="259">
        <v>1.85</v>
      </c>
      <c r="G30" s="314">
        <v>106602.27250000001</v>
      </c>
      <c r="H30" s="315">
        <v>2.0695611090083301</v>
      </c>
      <c r="I30" s="314">
        <f>+G30/H30</f>
        <v>51509.603671998135</v>
      </c>
      <c r="K30" s="233"/>
      <c r="M30" s="287"/>
      <c r="N30" s="288"/>
      <c r="O30" s="288"/>
    </row>
    <row r="31" spans="2:15" ht="14.5" x14ac:dyDescent="0.25">
      <c r="B31" s="232"/>
      <c r="C31" s="393" t="s">
        <v>622</v>
      </c>
      <c r="D31" s="394"/>
      <c r="E31" s="319">
        <v>90155</v>
      </c>
      <c r="F31" s="259">
        <v>1.85</v>
      </c>
      <c r="G31" s="314">
        <v>166786.75</v>
      </c>
      <c r="H31" s="315">
        <f>+H30</f>
        <v>2.0695611090083301</v>
      </c>
      <c r="I31" s="314">
        <f>+G31/H31</f>
        <v>80590.396328001676</v>
      </c>
      <c r="K31" s="233"/>
      <c r="M31" s="288"/>
      <c r="N31" s="287"/>
      <c r="O31" s="287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87"/>
      <c r="N32" s="287"/>
      <c r="O32" s="287"/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89"/>
      <c r="N33" s="287"/>
      <c r="O33" s="287"/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132099.99999999983</v>
      </c>
      <c r="K34" s="233"/>
      <c r="M34" s="287"/>
      <c r="N34" s="287"/>
      <c r="O34" s="288"/>
    </row>
    <row r="35" spans="2:15" ht="13" thickBot="1" x14ac:dyDescent="0.3">
      <c r="B35" s="232"/>
      <c r="K35" s="233"/>
      <c r="N35" s="287"/>
      <c r="O35" s="287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210599.99999999983</v>
      </c>
      <c r="K36" s="233"/>
      <c r="M36" s="290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O37" s="291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635E5-EC57-4ADA-AAEC-EF2CC4419FD6}">
  <dimension ref="B1:O42"/>
  <sheetViews>
    <sheetView showGridLines="0" topLeftCell="A3" zoomScale="75" zoomScaleNormal="70" workbookViewId="0">
      <selection activeCell="H42" sqref="H42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23.453125" style="228" customWidth="1"/>
    <col min="6" max="6" width="30.36328125" style="228" customWidth="1"/>
    <col min="7" max="7" width="16" style="228" customWidth="1"/>
    <col min="8" max="8" width="16.81640625" style="228" customWidth="1"/>
    <col min="9" max="9" width="13.81640625" style="228" customWidth="1"/>
    <col min="10" max="10" width="12.6328125" style="228" bestFit="1" customWidth="1"/>
    <col min="11" max="11" width="2.6328125" style="228" customWidth="1"/>
    <col min="12" max="12" width="11.453125" style="228"/>
    <col min="13" max="14" width="13.453125" style="228" bestFit="1" customWidth="1"/>
    <col min="15" max="15" width="13.36328125" style="228" bestFit="1" customWidth="1"/>
    <col min="16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201</v>
      </c>
      <c r="E5" s="395"/>
      <c r="F5" s="395"/>
      <c r="H5" s="235" t="s">
        <v>492</v>
      </c>
      <c r="I5" s="396" t="s">
        <v>203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3500</v>
      </c>
      <c r="G9" s="315">
        <v>1</v>
      </c>
      <c r="H9" s="314">
        <f>+E9*F9/G9</f>
        <v>3500</v>
      </c>
      <c r="K9" s="233"/>
    </row>
    <row r="10" spans="2:11" ht="14.5" x14ac:dyDescent="0.25">
      <c r="B10" s="232"/>
      <c r="C10" s="393" t="s">
        <v>623</v>
      </c>
      <c r="D10" s="394"/>
      <c r="E10" s="259">
        <v>1</v>
      </c>
      <c r="F10" s="314">
        <v>40000</v>
      </c>
      <c r="G10" s="315">
        <v>2</v>
      </c>
      <c r="H10" s="314">
        <f t="shared" ref="H10" si="0">+E10*F10/G10</f>
        <v>20000</v>
      </c>
      <c r="K10" s="233"/>
    </row>
    <row r="11" spans="2:11" ht="14.5" x14ac:dyDescent="0.35">
      <c r="B11" s="232"/>
      <c r="C11" s="388"/>
      <c r="D11" s="389"/>
      <c r="E11" s="237"/>
      <c r="F11" s="238"/>
      <c r="G11" s="239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23500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59"/>
      <c r="F16" s="238"/>
      <c r="G16" s="239"/>
      <c r="H16" s="238"/>
      <c r="K16" s="233"/>
    </row>
    <row r="17" spans="2:15" ht="14.5" x14ac:dyDescent="0.35">
      <c r="B17" s="232"/>
      <c r="C17" s="393"/>
      <c r="D17" s="394"/>
      <c r="E17" s="259"/>
      <c r="F17" s="238"/>
      <c r="G17" s="239"/>
      <c r="H17" s="238"/>
      <c r="K17" s="233"/>
    </row>
    <row r="18" spans="2:15" ht="14.5" x14ac:dyDescent="0.35">
      <c r="B18" s="232"/>
      <c r="C18" s="393"/>
      <c r="D18" s="394"/>
      <c r="E18" s="259"/>
      <c r="F18" s="238"/>
      <c r="G18" s="239"/>
      <c r="H18" s="238"/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5" ht="14.5" x14ac:dyDescent="0.3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0.49281123381523806</v>
      </c>
      <c r="I30" s="238">
        <f>+G30/H30</f>
        <v>346103.38461551134</v>
      </c>
      <c r="K30" s="233"/>
      <c r="M30" s="287"/>
      <c r="N30" s="288"/>
      <c r="O30" s="288"/>
    </row>
    <row r="31" spans="2:15" ht="14.5" x14ac:dyDescent="0.3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0.49281123381523806</v>
      </c>
      <c r="I31" s="238">
        <f>+G31/H31</f>
        <v>216314.61538469463</v>
      </c>
      <c r="K31" s="233"/>
      <c r="M31" s="288"/>
      <c r="N31" s="287"/>
      <c r="O31" s="287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87"/>
      <c r="N32" s="287"/>
      <c r="O32" s="287"/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89"/>
      <c r="N33" s="287"/>
      <c r="O33" s="287"/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562418.00000020594</v>
      </c>
      <c r="K34" s="233"/>
      <c r="M34" s="287"/>
      <c r="N34" s="287"/>
      <c r="O34" s="288"/>
    </row>
    <row r="35" spans="2:15" ht="13" thickBot="1" x14ac:dyDescent="0.3">
      <c r="B35" s="232"/>
      <c r="K35" s="233"/>
      <c r="N35" s="287"/>
      <c r="O35" s="287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585918.00000020594</v>
      </c>
      <c r="K36" s="233"/>
      <c r="M36" s="290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O37" s="291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5EC91-85B5-485D-8EAD-26CEDD5F87B6}">
  <dimension ref="B1:O42"/>
  <sheetViews>
    <sheetView showGridLines="0" zoomScale="70" zoomScaleNormal="70" workbookViewId="0">
      <selection activeCell="E57" sqref="E57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24.6328125" style="228" customWidth="1"/>
    <col min="6" max="6" width="25.6328125" style="228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360</v>
      </c>
      <c r="E5" s="395"/>
      <c r="F5" s="395"/>
      <c r="H5" s="235" t="s">
        <v>492</v>
      </c>
      <c r="I5" s="396" t="s">
        <v>72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2000</v>
      </c>
      <c r="G9" s="315">
        <v>0.65019505532846777</v>
      </c>
      <c r="H9" s="314">
        <f>+E9*F9/G9</f>
        <v>3076.0000150872156</v>
      </c>
      <c r="K9" s="233"/>
    </row>
    <row r="10" spans="2:11" ht="14.5" x14ac:dyDescent="0.35">
      <c r="B10" s="232"/>
      <c r="C10" s="388"/>
      <c r="D10" s="389"/>
      <c r="E10" s="259"/>
      <c r="F10" s="314"/>
      <c r="G10" s="25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3076.0000150872156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37"/>
      <c r="F16" s="238"/>
      <c r="G16" s="239"/>
      <c r="H16" s="238">
        <f t="shared" ref="H16:H21" si="0">+G16*F16</f>
        <v>0</v>
      </c>
      <c r="K16" s="233"/>
    </row>
    <row r="17" spans="2:15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5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O29" s="301"/>
    </row>
    <row r="30" spans="2:15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46.884359804502303</v>
      </c>
      <c r="I30" s="314">
        <f>+G30/H30</f>
        <v>3637.9644877569772</v>
      </c>
      <c r="K30" s="233"/>
      <c r="M30" s="301"/>
    </row>
    <row r="31" spans="2:15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46.884359804502303</v>
      </c>
      <c r="I31" s="314">
        <f>+G31/H31</f>
        <v>2273.7278048481112</v>
      </c>
      <c r="K31" s="233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5911.6922926050884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8987.6923076923049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6F012-2F34-4141-8E5C-CA7DD94BC19A}">
  <dimension ref="B1:K42"/>
  <sheetViews>
    <sheetView showGridLines="0" topLeftCell="A12" zoomScale="80" zoomScaleNormal="80" workbookViewId="0">
      <selection activeCell="E61" sqref="E6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5.6328125" style="228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593</v>
      </c>
      <c r="E5" s="395"/>
      <c r="F5" s="395"/>
      <c r="H5" s="235" t="s">
        <v>492</v>
      </c>
      <c r="I5" s="396" t="s">
        <v>73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4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2000</v>
      </c>
      <c r="G9" s="315">
        <v>0.65019505532846777</v>
      </c>
      <c r="H9" s="314">
        <f>+E9*F9/G9</f>
        <v>3076.0000150872156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3076.0000150872156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37"/>
      <c r="F16" s="238"/>
      <c r="G16" s="239"/>
      <c r="H16" s="238">
        <f t="shared" ref="H16:H21" si="0">+G16*F16</f>
        <v>0</v>
      </c>
      <c r="K16" s="233"/>
    </row>
    <row r="17" spans="2:11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1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4.4294596667720603</v>
      </c>
      <c r="I30" s="314">
        <f>+G30/H30</f>
        <v>38506.646144561724</v>
      </c>
      <c r="K30" s="233"/>
    </row>
    <row r="31" spans="2:11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4.4294596667720603</v>
      </c>
      <c r="I31" s="314">
        <f>+G31/H31</f>
        <v>24066.653840351082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1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1" ht="14.5" x14ac:dyDescent="0.35">
      <c r="B34" s="232"/>
      <c r="G34" s="234"/>
      <c r="H34" s="234"/>
      <c r="I34" s="234" t="s">
        <v>501</v>
      </c>
      <c r="J34" s="238">
        <f>+SUM(I30:I33)</f>
        <v>62573.29998491281</v>
      </c>
      <c r="K34" s="233"/>
    </row>
    <row r="35" spans="2:11" ht="13" thickBot="1" x14ac:dyDescent="0.3">
      <c r="B35" s="232"/>
      <c r="K35" s="233"/>
    </row>
    <row r="36" spans="2:11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65649.300000000032</v>
      </c>
      <c r="K36" s="233"/>
    </row>
    <row r="37" spans="2:11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1" ht="13" x14ac:dyDescent="0.3">
      <c r="C40" s="248" t="s">
        <v>521</v>
      </c>
      <c r="G40" s="248" t="s">
        <v>522</v>
      </c>
    </row>
    <row r="42" spans="2:11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D21F1-8DAA-4EE0-82C2-4291FE832D47}">
  <dimension ref="B1:K42"/>
  <sheetViews>
    <sheetView showGridLines="0" topLeftCell="A4" zoomScale="80" zoomScaleNormal="80" workbookViewId="0">
      <selection activeCell="E48" sqref="E48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6" width="39.1796875" style="260" customWidth="1"/>
    <col min="7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594</v>
      </c>
      <c r="E5" s="334"/>
      <c r="F5" s="334"/>
      <c r="H5" s="266" t="s">
        <v>492</v>
      </c>
      <c r="I5" s="333" t="s">
        <v>190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4</v>
      </c>
      <c r="J6" s="333"/>
      <c r="K6" s="265"/>
    </row>
    <row r="7" spans="2:11" ht="14.5" x14ac:dyDescent="0.35">
      <c r="B7" s="264"/>
      <c r="C7" s="256" t="s">
        <v>494</v>
      </c>
      <c r="E7" s="282"/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83" t="s">
        <v>500</v>
      </c>
      <c r="D9" s="384"/>
      <c r="E9" s="259">
        <v>1</v>
      </c>
      <c r="F9" s="268">
        <v>1999.9999263012787</v>
      </c>
      <c r="G9" s="269">
        <v>0.39858682700794162</v>
      </c>
      <c r="H9" s="268">
        <f>+E9*F9/G9</f>
        <v>5017.7271068254086</v>
      </c>
      <c r="K9" s="265"/>
    </row>
    <row r="10" spans="2:11" ht="14.5" x14ac:dyDescent="0.35">
      <c r="B10" s="264"/>
      <c r="C10" s="323"/>
      <c r="D10" s="324"/>
      <c r="E10" s="259"/>
      <c r="F10" s="268"/>
      <c r="G10" s="267"/>
      <c r="H10" s="268"/>
      <c r="K10" s="265"/>
    </row>
    <row r="11" spans="2:11" ht="14.5" x14ac:dyDescent="0.35">
      <c r="B11" s="264"/>
      <c r="C11" s="323"/>
      <c r="D11" s="324"/>
      <c r="E11" s="259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59"/>
      <c r="F12" s="268"/>
      <c r="G12" s="267"/>
      <c r="H12" s="268"/>
      <c r="K12" s="265"/>
    </row>
    <row r="13" spans="2:11" ht="14.5" x14ac:dyDescent="0.35">
      <c r="B13" s="264"/>
      <c r="E13" s="282"/>
      <c r="G13" s="256"/>
      <c r="H13" s="256" t="s">
        <v>501</v>
      </c>
      <c r="I13" s="268">
        <f>+SUM(H9:H12)</f>
        <v>5017.7271068254086</v>
      </c>
      <c r="K13" s="265"/>
    </row>
    <row r="14" spans="2:11" ht="14.5" x14ac:dyDescent="0.35">
      <c r="B14" s="264"/>
      <c r="C14" s="256" t="s">
        <v>502</v>
      </c>
      <c r="E14" s="282"/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3" t="s">
        <v>526</v>
      </c>
      <c r="D16" s="384"/>
      <c r="E16" s="259" t="s">
        <v>4</v>
      </c>
      <c r="F16" s="268">
        <v>79500</v>
      </c>
      <c r="G16" s="269">
        <v>1</v>
      </c>
      <c r="H16" s="268">
        <f t="shared" ref="H16" si="0">+G16*F16</f>
        <v>79500</v>
      </c>
      <c r="K16" s="265"/>
    </row>
    <row r="17" spans="2:11" ht="14.5" x14ac:dyDescent="0.35">
      <c r="B17" s="264"/>
      <c r="C17" s="323"/>
      <c r="D17" s="324"/>
      <c r="E17" s="259"/>
      <c r="F17" s="268"/>
      <c r="G17" s="269"/>
      <c r="H17" s="268"/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/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/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/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/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79500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83" t="s">
        <v>518</v>
      </c>
      <c r="D30" s="384"/>
      <c r="E30" s="319">
        <v>92196.560000000012</v>
      </c>
      <c r="F30" s="259">
        <v>1.85</v>
      </c>
      <c r="G30" s="314">
        <f>+F30*E30</f>
        <v>170563.63600000003</v>
      </c>
      <c r="H30" s="315">
        <v>7.7198423185429697</v>
      </c>
      <c r="I30" s="314">
        <f>+G30/H30</f>
        <v>22094.186508228049</v>
      </c>
      <c r="K30" s="265"/>
    </row>
    <row r="31" spans="2:11" ht="14.5" x14ac:dyDescent="0.35">
      <c r="B31" s="264"/>
      <c r="C31" s="383" t="s">
        <v>519</v>
      </c>
      <c r="D31" s="38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7.7198423185429697</v>
      </c>
      <c r="I31" s="314">
        <f>+G31/H31</f>
        <v>13808.866567642533</v>
      </c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35903.053075870586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120420.78018269599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CDD75-25CE-4624-857D-86AD040B8D90}">
  <dimension ref="B1:K42"/>
  <sheetViews>
    <sheetView showGridLines="0" zoomScale="80" zoomScaleNormal="80" workbookViewId="0">
      <selection activeCell="E30" sqref="E30:I32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196</v>
      </c>
      <c r="E5" s="334"/>
      <c r="F5" s="334"/>
      <c r="H5" s="266" t="s">
        <v>492</v>
      </c>
      <c r="I5" s="333" t="s">
        <v>204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8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83" t="s">
        <v>500</v>
      </c>
      <c r="D9" s="384"/>
      <c r="E9" s="259">
        <v>1</v>
      </c>
      <c r="F9" s="314">
        <v>2000</v>
      </c>
      <c r="G9" s="315">
        <v>0.6116207950461966</v>
      </c>
      <c r="H9" s="314">
        <f>+E9*F9/G9</f>
        <v>3270.0000003252621</v>
      </c>
      <c r="K9" s="265"/>
    </row>
    <row r="10" spans="2:11" ht="14.5" x14ac:dyDescent="0.35">
      <c r="B10" s="264"/>
      <c r="C10" s="323"/>
      <c r="D10" s="324"/>
      <c r="E10" s="259"/>
      <c r="F10" s="314"/>
      <c r="G10" s="259"/>
      <c r="H10" s="314"/>
      <c r="K10" s="265"/>
    </row>
    <row r="11" spans="2:11" ht="14.5" x14ac:dyDescent="0.35">
      <c r="B11" s="264"/>
      <c r="C11" s="323"/>
      <c r="D11" s="324"/>
      <c r="E11" s="259"/>
      <c r="F11" s="314"/>
      <c r="G11" s="259"/>
      <c r="H11" s="314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3270.0000003252621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3" t="s">
        <v>527</v>
      </c>
      <c r="D16" s="384"/>
      <c r="E16" s="259" t="s">
        <v>10</v>
      </c>
      <c r="F16" s="314">
        <v>48500.000207845165</v>
      </c>
      <c r="G16" s="315">
        <v>1</v>
      </c>
      <c r="H16" s="314">
        <f t="shared" ref="H16" si="0">+G16*F16</f>
        <v>48500.000207845165</v>
      </c>
      <c r="K16" s="265"/>
    </row>
    <row r="17" spans="2:11" ht="14.5" x14ac:dyDescent="0.35">
      <c r="B17" s="264"/>
      <c r="C17" s="323"/>
      <c r="D17" s="324"/>
      <c r="E17" s="259"/>
      <c r="F17" s="314"/>
      <c r="G17" s="315"/>
      <c r="H17" s="314"/>
      <c r="K17" s="265"/>
    </row>
    <row r="18" spans="2:11" ht="14.5" x14ac:dyDescent="0.35">
      <c r="B18" s="264"/>
      <c r="C18" s="323"/>
      <c r="D18" s="324"/>
      <c r="E18" s="259"/>
      <c r="F18" s="314"/>
      <c r="G18" s="259"/>
      <c r="H18" s="314"/>
      <c r="K18" s="265"/>
    </row>
    <row r="19" spans="2:11" ht="14.5" x14ac:dyDescent="0.35">
      <c r="B19" s="264"/>
      <c r="C19" s="323"/>
      <c r="D19" s="324"/>
      <c r="E19" s="259"/>
      <c r="F19" s="314"/>
      <c r="G19" s="259"/>
      <c r="H19" s="314"/>
      <c r="K19" s="265"/>
    </row>
    <row r="20" spans="2:11" ht="14.5" x14ac:dyDescent="0.35">
      <c r="B20" s="264"/>
      <c r="C20" s="323"/>
      <c r="D20" s="324"/>
      <c r="E20" s="259"/>
      <c r="F20" s="314"/>
      <c r="G20" s="259"/>
      <c r="H20" s="314"/>
      <c r="K20" s="265"/>
    </row>
    <row r="21" spans="2:11" ht="14.5" x14ac:dyDescent="0.35">
      <c r="B21" s="264"/>
      <c r="C21" s="323"/>
      <c r="D21" s="324"/>
      <c r="E21" s="259"/>
      <c r="F21" s="314"/>
      <c r="G21" s="259"/>
      <c r="H21" s="314"/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48500.000207845165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83" t="s">
        <v>518</v>
      </c>
      <c r="D30" s="384"/>
      <c r="E30" s="319">
        <v>92196.560000000012</v>
      </c>
      <c r="F30" s="259">
        <v>1.85</v>
      </c>
      <c r="G30" s="314">
        <f>+F30*E30</f>
        <v>170563.63600000003</v>
      </c>
      <c r="H30" s="315">
        <v>10.376859253468901</v>
      </c>
      <c r="I30" s="314">
        <f>+G30/H30</f>
        <v>16436.922948818254</v>
      </c>
      <c r="K30" s="265"/>
    </row>
    <row r="31" spans="2:11" ht="14.5" x14ac:dyDescent="0.35">
      <c r="B31" s="264"/>
      <c r="C31" s="383" t="s">
        <v>519</v>
      </c>
      <c r="D31" s="38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10.376859253468901</v>
      </c>
      <c r="I31" s="314">
        <f>+G31/H31</f>
        <v>10273.076843011411</v>
      </c>
      <c r="K31" s="265"/>
    </row>
    <row r="32" spans="2:11" ht="14.5" x14ac:dyDescent="0.35">
      <c r="B32" s="264"/>
      <c r="C32" s="323"/>
      <c r="D32" s="324"/>
      <c r="E32" s="319"/>
      <c r="F32" s="259"/>
      <c r="G32" s="314"/>
      <c r="H32" s="315"/>
      <c r="I32" s="314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26709.999791829665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78480.000000000087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0DB49-312C-446A-87C3-4AD1CEB93E0C}">
  <dimension ref="B1:K42"/>
  <sheetViews>
    <sheetView showGridLines="0" topLeftCell="A15" zoomScale="80" zoomScaleNormal="80" workbookViewId="0">
      <selection activeCell="H40" sqref="H40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195</v>
      </c>
      <c r="E5" s="334"/>
      <c r="F5" s="334"/>
      <c r="H5" s="266" t="s">
        <v>492</v>
      </c>
      <c r="I5" s="333" t="s">
        <v>194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8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83" t="s">
        <v>500</v>
      </c>
      <c r="D9" s="384"/>
      <c r="E9" s="259">
        <v>1</v>
      </c>
      <c r="F9" s="314">
        <v>1999.9999553773021</v>
      </c>
      <c r="G9" s="315">
        <v>1.3286743223861932</v>
      </c>
      <c r="H9" s="314">
        <f>+E9*F9/G9</f>
        <v>1505.2597327127248</v>
      </c>
      <c r="K9" s="265"/>
    </row>
    <row r="10" spans="2:11" ht="14.5" x14ac:dyDescent="0.35">
      <c r="B10" s="264"/>
      <c r="C10" s="323"/>
      <c r="D10" s="324"/>
      <c r="E10" s="267"/>
      <c r="F10" s="268"/>
      <c r="G10" s="267"/>
      <c r="H10" s="268"/>
      <c r="K10" s="265"/>
    </row>
    <row r="11" spans="2:11" ht="14.5" x14ac:dyDescent="0.35">
      <c r="B11" s="264"/>
      <c r="C11" s="323"/>
      <c r="D11" s="324"/>
      <c r="E11" s="267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1505.2597327127248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3" t="s">
        <v>528</v>
      </c>
      <c r="D16" s="384"/>
      <c r="E16" s="259" t="s">
        <v>10</v>
      </c>
      <c r="F16" s="314">
        <v>22325.7181341348</v>
      </c>
      <c r="G16" s="315">
        <v>1</v>
      </c>
      <c r="H16" s="314">
        <f t="shared" ref="H16" si="0">+G16*F16</f>
        <v>22325.7181341348</v>
      </c>
      <c r="K16" s="265"/>
    </row>
    <row r="17" spans="2:11" ht="14.5" x14ac:dyDescent="0.35">
      <c r="B17" s="264"/>
      <c r="C17" s="323"/>
      <c r="D17" s="324"/>
      <c r="E17" s="267"/>
      <c r="F17" s="268"/>
      <c r="G17" s="269"/>
      <c r="H17" s="268"/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/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/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/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/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22325.7181341348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83" t="s">
        <v>518</v>
      </c>
      <c r="D30" s="384"/>
      <c r="E30" s="319">
        <v>92196.560000000012</v>
      </c>
      <c r="F30" s="259">
        <v>1.85</v>
      </c>
      <c r="G30" s="314">
        <f>+F30*E30</f>
        <v>170563.63600000003</v>
      </c>
      <c r="H30" s="315">
        <v>22.5425077983638</v>
      </c>
      <c r="I30" s="314">
        <f>+G30/H30</f>
        <v>7566.3115002839222</v>
      </c>
      <c r="K30" s="265"/>
    </row>
    <row r="31" spans="2:11" ht="14.5" x14ac:dyDescent="0.35">
      <c r="B31" s="264"/>
      <c r="C31" s="383" t="s">
        <v>519</v>
      </c>
      <c r="D31" s="38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22.5425077983638</v>
      </c>
      <c r="I31" s="314">
        <f>+G31/H31</f>
        <v>4728.9446876774527</v>
      </c>
      <c r="K31" s="265"/>
    </row>
    <row r="32" spans="2:11" ht="14.5" x14ac:dyDescent="0.35">
      <c r="B32" s="264"/>
      <c r="C32" s="383"/>
      <c r="D32" s="384"/>
      <c r="E32" s="319"/>
      <c r="F32" s="259"/>
      <c r="G32" s="314"/>
      <c r="H32" s="315"/>
      <c r="I32" s="314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12295.256187961375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36126.234054808898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C5290-44E0-41AB-8B17-E6F477F0297E}">
  <dimension ref="B1:N42"/>
  <sheetViews>
    <sheetView showGridLines="0" topLeftCell="A7" zoomScale="70" zoomScaleNormal="70" workbookViewId="0">
      <selection activeCell="C9" sqref="C9:D9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22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361</v>
      </c>
      <c r="E5" s="395"/>
      <c r="F5" s="395"/>
      <c r="H5" s="235" t="s">
        <v>492</v>
      </c>
      <c r="I5" s="396" t="s">
        <v>226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25">
      <c r="B9" s="232"/>
      <c r="C9" s="393" t="s">
        <v>500</v>
      </c>
      <c r="D9" s="394"/>
      <c r="E9" s="259">
        <v>1</v>
      </c>
      <c r="F9" s="314">
        <v>1999.9999553773021</v>
      </c>
      <c r="G9" s="315">
        <v>1.3286743223861932</v>
      </c>
      <c r="H9" s="314">
        <f>+E9*F9/G9</f>
        <v>1505.2597327127248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1505.2597327127248</v>
      </c>
      <c r="K13" s="233"/>
      <c r="M13" s="249"/>
    </row>
    <row r="14" spans="2:13" ht="14.5" x14ac:dyDescent="0.35">
      <c r="B14" s="232"/>
      <c r="C14" s="234" t="s">
        <v>502</v>
      </c>
      <c r="K14" s="233"/>
      <c r="M14" s="249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M15" s="249"/>
    </row>
    <row r="16" spans="2:13" ht="14.5" x14ac:dyDescent="0.25">
      <c r="B16" s="232"/>
      <c r="C16" s="393" t="s">
        <v>725</v>
      </c>
      <c r="D16" s="394"/>
      <c r="E16" s="259" t="s">
        <v>8</v>
      </c>
      <c r="F16" s="314">
        <v>9200</v>
      </c>
      <c r="G16" s="315">
        <v>1</v>
      </c>
      <c r="H16" s="314">
        <f t="shared" ref="H16" si="0">+G16*F16</f>
        <v>9200</v>
      </c>
      <c r="K16" s="233"/>
      <c r="M16" s="249"/>
    </row>
    <row r="17" spans="2:13" ht="14.5" x14ac:dyDescent="0.35">
      <c r="B17" s="232"/>
      <c r="C17" s="388"/>
      <c r="D17" s="389"/>
      <c r="E17" s="237"/>
      <c r="F17" s="238"/>
      <c r="G17" s="239"/>
      <c r="H17" s="238"/>
      <c r="K17" s="233"/>
      <c r="M17" s="249"/>
    </row>
    <row r="18" spans="2:13" ht="14.5" x14ac:dyDescent="0.35">
      <c r="B18" s="232"/>
      <c r="C18" s="388"/>
      <c r="D18" s="389"/>
      <c r="E18" s="237"/>
      <c r="F18" s="238"/>
      <c r="G18" s="237"/>
      <c r="H18" s="238"/>
      <c r="K18" s="233"/>
      <c r="M18" s="249"/>
    </row>
    <row r="19" spans="2:13" ht="14.5" x14ac:dyDescent="0.35">
      <c r="B19" s="232"/>
      <c r="C19" s="388"/>
      <c r="D19" s="389"/>
      <c r="E19" s="237"/>
      <c r="F19" s="238"/>
      <c r="G19" s="237"/>
      <c r="H19" s="238"/>
      <c r="K19" s="233"/>
      <c r="M19" s="249"/>
    </row>
    <row r="20" spans="2:13" ht="14.5" x14ac:dyDescent="0.35">
      <c r="B20" s="232"/>
      <c r="C20" s="388"/>
      <c r="D20" s="389"/>
      <c r="E20" s="237"/>
      <c r="F20" s="238"/>
      <c r="G20" s="237"/>
      <c r="H20" s="238"/>
      <c r="K20" s="233"/>
      <c r="M20" s="249"/>
    </row>
    <row r="21" spans="2:13" ht="14.5" x14ac:dyDescent="0.35">
      <c r="B21" s="232"/>
      <c r="C21" s="388"/>
      <c r="D21" s="389"/>
      <c r="E21" s="237"/>
      <c r="F21" s="238"/>
      <c r="G21" s="237"/>
      <c r="H21" s="238"/>
      <c r="K21" s="233"/>
      <c r="M21" s="249"/>
    </row>
    <row r="22" spans="2:13" ht="14.5" x14ac:dyDescent="0.35">
      <c r="B22" s="232"/>
      <c r="G22" s="234"/>
      <c r="H22" s="234" t="s">
        <v>501</v>
      </c>
      <c r="I22" s="238">
        <f>+SUM(H16:H21)</f>
        <v>9200</v>
      </c>
      <c r="K22" s="233"/>
      <c r="M22" s="249"/>
    </row>
    <row r="23" spans="2:13" ht="14.5" x14ac:dyDescent="0.35">
      <c r="B23" s="232"/>
      <c r="C23" s="234" t="s">
        <v>507</v>
      </c>
      <c r="K23" s="233"/>
      <c r="M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M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M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M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M27" s="249"/>
    </row>
    <row r="28" spans="2:13" ht="14.5" x14ac:dyDescent="0.35">
      <c r="B28" s="232"/>
      <c r="C28" s="234" t="s">
        <v>513</v>
      </c>
      <c r="K28" s="233"/>
      <c r="M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49"/>
    </row>
    <row r="30" spans="2:13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104.719723323693</v>
      </c>
      <c r="I30" s="314">
        <f>+G30/H30</f>
        <v>1628.7632414075499</v>
      </c>
      <c r="K30" s="233"/>
      <c r="M30" s="249"/>
    </row>
    <row r="31" spans="2:13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104.719723323693</v>
      </c>
      <c r="I31" s="314">
        <f>+G31/H31</f>
        <v>1017.9770258797189</v>
      </c>
      <c r="K31" s="233"/>
      <c r="M31" s="249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49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49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2646.7402672872686</v>
      </c>
      <c r="K34" s="233"/>
      <c r="M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13351.999999999993</v>
      </c>
      <c r="K36" s="233"/>
      <c r="M36" s="290"/>
      <c r="N36" s="302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CB96D-04F0-493F-B21C-37378FE6235F}">
  <dimension ref="B1:N42"/>
  <sheetViews>
    <sheetView showGridLines="0" topLeftCell="A16" zoomScale="70" zoomScaleNormal="70" workbookViewId="0">
      <selection activeCell="M27" sqref="M27:P3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22.1796875" style="228" bestFit="1" customWidth="1"/>
    <col min="6" max="6" width="18.81640625" style="228" customWidth="1"/>
    <col min="7" max="7" width="12.36328125" style="228" bestFit="1" customWidth="1"/>
    <col min="8" max="8" width="16.1796875" style="228" customWidth="1"/>
    <col min="9" max="9" width="14.36328125" style="228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490</v>
      </c>
      <c r="E5" s="395"/>
      <c r="F5" s="395"/>
      <c r="H5" s="235" t="s">
        <v>492</v>
      </c>
      <c r="I5" s="396" t="s">
        <v>276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4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25">
      <c r="B9" s="232"/>
      <c r="C9" s="393" t="s">
        <v>500</v>
      </c>
      <c r="D9" s="394"/>
      <c r="E9" s="259">
        <v>1</v>
      </c>
      <c r="F9" s="314">
        <v>1999.9999553773021</v>
      </c>
      <c r="G9" s="315">
        <v>1.3286743223861932</v>
      </c>
      <c r="H9" s="314">
        <f>+E9*F9/G9</f>
        <v>1505.2597327127248</v>
      </c>
      <c r="K9" s="233"/>
    </row>
    <row r="10" spans="2:13" ht="14.5" x14ac:dyDescent="0.25">
      <c r="B10" s="232"/>
      <c r="C10" s="388"/>
      <c r="D10" s="389"/>
      <c r="E10" s="259"/>
      <c r="F10" s="314"/>
      <c r="G10" s="259"/>
      <c r="H10" s="314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1505.2597327127248</v>
      </c>
      <c r="K13" s="233"/>
      <c r="M13" s="249"/>
    </row>
    <row r="14" spans="2:13" ht="14.5" x14ac:dyDescent="0.35">
      <c r="B14" s="232"/>
      <c r="C14" s="234" t="s">
        <v>502</v>
      </c>
      <c r="K14" s="233"/>
      <c r="M14" s="249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M15" s="249"/>
    </row>
    <row r="16" spans="2:13" ht="14.5" x14ac:dyDescent="0.25">
      <c r="B16" s="232"/>
      <c r="C16" s="393" t="s">
        <v>726</v>
      </c>
      <c r="D16" s="394"/>
      <c r="E16" s="259" t="s">
        <v>4</v>
      </c>
      <c r="F16" s="314">
        <v>140000</v>
      </c>
      <c r="G16" s="315">
        <v>1</v>
      </c>
      <c r="H16" s="314">
        <f t="shared" ref="H16" si="0">+G16*F16</f>
        <v>140000</v>
      </c>
      <c r="K16" s="233"/>
      <c r="M16" s="249"/>
    </row>
    <row r="17" spans="2:13" ht="14.5" x14ac:dyDescent="0.35">
      <c r="B17" s="232"/>
      <c r="C17" s="388"/>
      <c r="D17" s="389"/>
      <c r="E17" s="237"/>
      <c r="F17" s="238"/>
      <c r="G17" s="239"/>
      <c r="H17" s="238"/>
      <c r="K17" s="233"/>
      <c r="M17" s="249"/>
    </row>
    <row r="18" spans="2:13" ht="14.5" x14ac:dyDescent="0.35">
      <c r="B18" s="232"/>
      <c r="C18" s="388"/>
      <c r="D18" s="389"/>
      <c r="E18" s="237"/>
      <c r="F18" s="238"/>
      <c r="G18" s="237"/>
      <c r="H18" s="238"/>
      <c r="K18" s="233"/>
      <c r="M18" s="249"/>
    </row>
    <row r="19" spans="2:13" ht="14.5" x14ac:dyDescent="0.35">
      <c r="B19" s="232"/>
      <c r="C19" s="388"/>
      <c r="D19" s="389"/>
      <c r="E19" s="237"/>
      <c r="F19" s="238"/>
      <c r="G19" s="237"/>
      <c r="H19" s="238"/>
      <c r="K19" s="233"/>
      <c r="M19" s="249"/>
    </row>
    <row r="20" spans="2:13" ht="14.5" x14ac:dyDescent="0.35">
      <c r="B20" s="232"/>
      <c r="C20" s="388"/>
      <c r="D20" s="389"/>
      <c r="E20" s="237"/>
      <c r="F20" s="238"/>
      <c r="G20" s="237"/>
      <c r="H20" s="238"/>
      <c r="K20" s="233"/>
      <c r="M20" s="249"/>
    </row>
    <row r="21" spans="2:13" ht="14.5" x14ac:dyDescent="0.35">
      <c r="B21" s="232"/>
      <c r="C21" s="388"/>
      <c r="D21" s="389"/>
      <c r="E21" s="237"/>
      <c r="F21" s="238"/>
      <c r="G21" s="237"/>
      <c r="H21" s="238"/>
      <c r="K21" s="233"/>
      <c r="M21" s="249"/>
    </row>
    <row r="22" spans="2:13" ht="14.5" x14ac:dyDescent="0.35">
      <c r="B22" s="232"/>
      <c r="G22" s="234"/>
      <c r="H22" s="234" t="s">
        <v>501</v>
      </c>
      <c r="I22" s="238">
        <f>+SUM(H16:H21)</f>
        <v>140000</v>
      </c>
      <c r="K22" s="233"/>
      <c r="M22" s="249"/>
    </row>
    <row r="23" spans="2:13" ht="14.5" x14ac:dyDescent="0.35">
      <c r="B23" s="232"/>
      <c r="C23" s="234" t="s">
        <v>507</v>
      </c>
      <c r="K23" s="233"/>
      <c r="M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M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M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M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M27" s="249"/>
    </row>
    <row r="28" spans="2:13" ht="14.5" x14ac:dyDescent="0.35">
      <c r="B28" s="232"/>
      <c r="C28" s="234" t="s">
        <v>513</v>
      </c>
      <c r="K28" s="233"/>
      <c r="M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49"/>
    </row>
    <row r="30" spans="2:13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1.36038388576633</v>
      </c>
      <c r="I30" s="314">
        <f>+G30/H30</f>
        <v>125379.04762369212</v>
      </c>
      <c r="K30" s="233"/>
      <c r="M30" s="249"/>
    </row>
    <row r="31" spans="2:13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1.36038388576633</v>
      </c>
      <c r="I31" s="314">
        <f>+G31/H31</f>
        <v>78361.904764807594</v>
      </c>
      <c r="K31" s="233"/>
      <c r="M31" s="249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49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49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203740.95238849972</v>
      </c>
      <c r="K34" s="233"/>
      <c r="M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345246.21212121245</v>
      </c>
      <c r="K36" s="233"/>
      <c r="M36" s="290"/>
      <c r="N36" s="302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72F13-4073-4EE9-AFB4-696F3AF1C028}">
  <dimension ref="B1:K42"/>
  <sheetViews>
    <sheetView showGridLines="0" topLeftCell="A4" zoomScale="80" zoomScaleNormal="80" workbookViewId="0">
      <selection activeCell="E30" sqref="E30:I3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7.453125" style="228" customWidth="1"/>
    <col min="7" max="7" width="15.453125" style="228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595</v>
      </c>
      <c r="E5" s="395"/>
      <c r="F5" s="395"/>
      <c r="H5" s="235" t="s">
        <v>492</v>
      </c>
      <c r="I5" s="396" t="s">
        <v>74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2000</v>
      </c>
      <c r="G9" s="315">
        <v>0.5927682251006805</v>
      </c>
      <c r="H9" s="314">
        <f>+E9*F9/G9</f>
        <v>3374.0000143568827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3374.0000143568827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7" t="s">
        <v>529</v>
      </c>
      <c r="D16" s="398"/>
      <c r="E16" s="316" t="s">
        <v>4</v>
      </c>
      <c r="F16" s="317">
        <f>632445*0.9</f>
        <v>569200.5</v>
      </c>
      <c r="G16" s="318">
        <f>+G17*0.05</f>
        <v>3.0062098012493599E-2</v>
      </c>
      <c r="H16" s="317">
        <f t="shared" ref="H16:H17" si="0">+G16*F16</f>
        <v>17111.361219760362</v>
      </c>
      <c r="K16" s="233"/>
    </row>
    <row r="17" spans="2:11" ht="14.5" x14ac:dyDescent="0.35">
      <c r="B17" s="232"/>
      <c r="C17" s="397" t="s">
        <v>530</v>
      </c>
      <c r="D17" s="398"/>
      <c r="E17" s="316" t="s">
        <v>4</v>
      </c>
      <c r="F17" s="317">
        <v>59999.99993930343</v>
      </c>
      <c r="G17" s="318">
        <v>0.60124196024987198</v>
      </c>
      <c r="H17" s="317">
        <f t="shared" si="0"/>
        <v>36074.517578498991</v>
      </c>
      <c r="K17" s="233"/>
    </row>
    <row r="18" spans="2:11" ht="14.5" x14ac:dyDescent="0.35">
      <c r="B18" s="232"/>
      <c r="C18" s="393"/>
      <c r="D18" s="394"/>
      <c r="E18" s="237"/>
      <c r="F18" s="238"/>
      <c r="G18" s="237"/>
      <c r="H18" s="238"/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53185.878798259349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11.340918723157399</v>
      </c>
      <c r="I30" s="314">
        <f>+G30/H30</f>
        <v>15039.666552915194</v>
      </c>
      <c r="K30" s="233"/>
    </row>
    <row r="31" spans="2:11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11.340918723157399</v>
      </c>
      <c r="I31" s="314">
        <f>+G31/H31</f>
        <v>9399.7915955719982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1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1" ht="14.5" x14ac:dyDescent="0.35">
      <c r="B34" s="232"/>
      <c r="G34" s="234"/>
      <c r="H34" s="234"/>
      <c r="I34" s="234" t="s">
        <v>501</v>
      </c>
      <c r="J34" s="238">
        <f>+SUM(I30:I33)</f>
        <v>24439.458148487192</v>
      </c>
      <c r="K34" s="233"/>
    </row>
    <row r="35" spans="2:11" ht="13" thickBot="1" x14ac:dyDescent="0.3">
      <c r="B35" s="232"/>
      <c r="K35" s="233"/>
    </row>
    <row r="36" spans="2:11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80999.336961103429</v>
      </c>
      <c r="K36" s="233"/>
    </row>
    <row r="37" spans="2:11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1" ht="13" x14ac:dyDescent="0.3">
      <c r="C40" s="248" t="s">
        <v>521</v>
      </c>
      <c r="G40" s="248" t="s">
        <v>522</v>
      </c>
    </row>
    <row r="42" spans="2:11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D8D4D-1ED4-4CED-ABBE-7870A96F8C22}">
  <dimension ref="B1:K42"/>
  <sheetViews>
    <sheetView showGridLines="0" zoomScale="80" zoomScaleNormal="80" workbookViewId="0">
      <selection activeCell="E30" sqref="E30:I3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33.453125" style="228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596</v>
      </c>
      <c r="E5" s="395"/>
      <c r="F5" s="395"/>
      <c r="H5" s="235" t="s">
        <v>492</v>
      </c>
      <c r="I5" s="396" t="s">
        <v>75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4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97" t="s">
        <v>500</v>
      </c>
      <c r="D9" s="398"/>
      <c r="E9" s="316">
        <v>1</v>
      </c>
      <c r="F9" s="317">
        <v>2000</v>
      </c>
      <c r="G9" s="318">
        <v>0.12495074057264706</v>
      </c>
      <c r="H9" s="317">
        <f>+E9*F9/G9</f>
        <v>16006.307692407703</v>
      </c>
      <c r="K9" s="233"/>
    </row>
    <row r="10" spans="2:11" ht="14.5" x14ac:dyDescent="0.35">
      <c r="B10" s="232"/>
      <c r="C10" s="397" t="s">
        <v>531</v>
      </c>
      <c r="D10" s="398"/>
      <c r="E10" s="316">
        <v>1</v>
      </c>
      <c r="F10" s="317">
        <v>7500</v>
      </c>
      <c r="G10" s="318">
        <f>+G9*5</f>
        <v>0.62475370286323528</v>
      </c>
      <c r="H10" s="317">
        <f>+E10*F10/G10</f>
        <v>12004.730769305777</v>
      </c>
      <c r="K10" s="233"/>
    </row>
    <row r="11" spans="2:11" ht="14.5" x14ac:dyDescent="0.35">
      <c r="B11" s="232"/>
      <c r="C11" s="397" t="s">
        <v>532</v>
      </c>
      <c r="D11" s="398"/>
      <c r="E11" s="316">
        <v>1</v>
      </c>
      <c r="F11" s="317">
        <v>5500</v>
      </c>
      <c r="G11" s="318">
        <f>+G9*1.4</f>
        <v>0.17493103680170588</v>
      </c>
      <c r="H11" s="317">
        <f>+E11*F11/G11</f>
        <v>31440.96153865799</v>
      </c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59452.000000371467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7" t="s">
        <v>533</v>
      </c>
      <c r="D16" s="398"/>
      <c r="E16" s="316" t="s">
        <v>4</v>
      </c>
      <c r="F16" s="317">
        <v>907878.87976433104</v>
      </c>
      <c r="G16" s="316">
        <v>1</v>
      </c>
      <c r="H16" s="317">
        <f t="shared" ref="H16:H21" si="0">+G16*F16</f>
        <v>907878.87976433104</v>
      </c>
      <c r="K16" s="233"/>
    </row>
    <row r="17" spans="2:11" ht="14.5" x14ac:dyDescent="0.35">
      <c r="B17" s="232"/>
      <c r="C17" s="397" t="s">
        <v>530</v>
      </c>
      <c r="D17" s="398"/>
      <c r="E17" s="316" t="s">
        <v>4</v>
      </c>
      <c r="F17" s="317">
        <v>60000</v>
      </c>
      <c r="G17" s="316">
        <v>1</v>
      </c>
      <c r="H17" s="317">
        <f t="shared" si="0"/>
        <v>60000</v>
      </c>
      <c r="K17" s="233"/>
    </row>
    <row r="18" spans="2:11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967878.87976433104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0.69375169622205701</v>
      </c>
      <c r="I30" s="314">
        <f>+G30/H30</f>
        <v>245856.89221205996</v>
      </c>
      <c r="K30" s="233"/>
    </row>
    <row r="31" spans="2:11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0.69375169622205701</v>
      </c>
      <c r="I31" s="314">
        <f>+G31/H31</f>
        <v>153660.5576325375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1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1" ht="14.5" x14ac:dyDescent="0.35">
      <c r="B34" s="232"/>
      <c r="G34" s="234"/>
      <c r="H34" s="234"/>
      <c r="I34" s="234" t="s">
        <v>501</v>
      </c>
      <c r="J34" s="238">
        <f>+SUM(I30:I33)</f>
        <v>399517.44984459749</v>
      </c>
      <c r="K34" s="233"/>
    </row>
    <row r="35" spans="2:11" ht="13" thickBot="1" x14ac:dyDescent="0.3">
      <c r="B35" s="232"/>
      <c r="K35" s="233"/>
    </row>
    <row r="36" spans="2:11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1426848.3296093</v>
      </c>
      <c r="K36" s="233"/>
    </row>
    <row r="37" spans="2:11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1" ht="13" x14ac:dyDescent="0.3">
      <c r="C40" s="248" t="s">
        <v>521</v>
      </c>
      <c r="G40" s="248" t="s">
        <v>522</v>
      </c>
    </row>
    <row r="42" spans="2:11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251B-EFB8-4A72-B4BD-AC4F306D44C8}">
  <dimension ref="B1:K42"/>
  <sheetViews>
    <sheetView showGridLines="0" topLeftCell="D16" zoomScale="80" zoomScaleNormal="80" workbookViewId="0">
      <selection activeCell="F68" sqref="F68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6" width="39.6328125" style="260" customWidth="1"/>
    <col min="7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597</v>
      </c>
      <c r="E5" s="334"/>
      <c r="F5" s="334"/>
      <c r="H5" s="266" t="s">
        <v>492</v>
      </c>
      <c r="I5" s="333" t="s">
        <v>76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4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85" t="s">
        <v>500</v>
      </c>
      <c r="D9" s="386"/>
      <c r="E9" s="316">
        <v>1</v>
      </c>
      <c r="F9" s="317">
        <v>2000</v>
      </c>
      <c r="G9" s="318">
        <v>0.10970832838316447</v>
      </c>
      <c r="H9" s="317">
        <f>+E9*F9/G9</f>
        <v>18230.156538479485</v>
      </c>
      <c r="K9" s="265"/>
    </row>
    <row r="10" spans="2:11" ht="14.5" x14ac:dyDescent="0.35">
      <c r="B10" s="264"/>
      <c r="C10" s="385" t="s">
        <v>531</v>
      </c>
      <c r="D10" s="386"/>
      <c r="E10" s="316">
        <v>1</v>
      </c>
      <c r="F10" s="317">
        <v>7500</v>
      </c>
      <c r="G10" s="318">
        <f>+G9*5</f>
        <v>0.54854164191582233</v>
      </c>
      <c r="H10" s="317">
        <f>+E10*F10/G10</f>
        <v>13672.617403859613</v>
      </c>
      <c r="K10" s="265"/>
    </row>
    <row r="11" spans="2:11" ht="14.5" x14ac:dyDescent="0.35">
      <c r="B11" s="264"/>
      <c r="C11" s="385" t="s">
        <v>532</v>
      </c>
      <c r="D11" s="386"/>
      <c r="E11" s="316">
        <v>1</v>
      </c>
      <c r="F11" s="317">
        <v>5500</v>
      </c>
      <c r="G11" s="318">
        <f>+G9*1.4</f>
        <v>0.15359165973643024</v>
      </c>
      <c r="H11" s="317">
        <f>+E11*F11/G11</f>
        <v>35809.236057727561</v>
      </c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67712.010000066657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5" t="s">
        <v>533</v>
      </c>
      <c r="D16" s="386"/>
      <c r="E16" s="316" t="s">
        <v>4</v>
      </c>
      <c r="F16" s="317">
        <v>907878.87976433104</v>
      </c>
      <c r="G16" s="316">
        <v>1</v>
      </c>
      <c r="H16" s="317">
        <f t="shared" ref="H16:H17" si="0">+G16*F16</f>
        <v>907878.87976433104</v>
      </c>
      <c r="K16" s="265"/>
    </row>
    <row r="17" spans="2:11" ht="14.5" x14ac:dyDescent="0.35">
      <c r="B17" s="264"/>
      <c r="C17" s="385" t="s">
        <v>530</v>
      </c>
      <c r="D17" s="386"/>
      <c r="E17" s="316" t="s">
        <v>4</v>
      </c>
      <c r="F17" s="317">
        <v>60000</v>
      </c>
      <c r="G17" s="316">
        <v>1</v>
      </c>
      <c r="H17" s="317">
        <f t="shared" si="0"/>
        <v>60000</v>
      </c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/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/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/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/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967878.87976433104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83" t="s">
        <v>518</v>
      </c>
      <c r="D30" s="384"/>
      <c r="E30" s="319">
        <v>92196.560000000012</v>
      </c>
      <c r="F30" s="259">
        <v>1.85</v>
      </c>
      <c r="G30" s="314">
        <f>+F30*E30</f>
        <v>170563.63600000003</v>
      </c>
      <c r="H30" s="315">
        <v>0.47017321948150798</v>
      </c>
      <c r="I30" s="314">
        <f>+G30/H30</f>
        <v>362767.65441488172</v>
      </c>
      <c r="K30" s="265"/>
    </row>
    <row r="31" spans="2:11" ht="14.5" x14ac:dyDescent="0.35">
      <c r="B31" s="264"/>
      <c r="C31" s="383" t="s">
        <v>519</v>
      </c>
      <c r="D31" s="38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0.47017321948150798</v>
      </c>
      <c r="I31" s="314">
        <f>+G31/H31</f>
        <v>226729.78400930113</v>
      </c>
      <c r="K31" s="265"/>
    </row>
    <row r="32" spans="2:11" ht="14.5" x14ac:dyDescent="0.35">
      <c r="B32" s="264"/>
      <c r="C32" s="383"/>
      <c r="D32" s="384"/>
      <c r="E32" s="273"/>
      <c r="F32" s="267"/>
      <c r="G32" s="268"/>
      <c r="H32" s="269"/>
      <c r="I32" s="268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589497.43842418282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1625088.3281885805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5DEFC-C78D-471F-AA66-C87DC93F6257}">
  <dimension ref="B1:K42"/>
  <sheetViews>
    <sheetView showGridLines="0" topLeftCell="A23" zoomScale="80" zoomScaleNormal="80" workbookViewId="0">
      <selection activeCell="E30" sqref="E30:I3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598</v>
      </c>
      <c r="E5" s="395"/>
      <c r="F5" s="395"/>
      <c r="H5" s="235" t="s">
        <v>492</v>
      </c>
      <c r="I5" s="396" t="s">
        <v>77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33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25">
      <c r="B9" s="232"/>
      <c r="C9" s="393" t="s">
        <v>500</v>
      </c>
      <c r="D9" s="394"/>
      <c r="E9" s="259">
        <v>1</v>
      </c>
      <c r="F9" s="314">
        <v>2000</v>
      </c>
      <c r="G9" s="315">
        <v>3.618599497960358</v>
      </c>
      <c r="H9" s="314">
        <f>+E9*F9/G9</f>
        <v>552.70001588385514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552.70001588385514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25">
      <c r="B16" s="232"/>
      <c r="C16" s="393" t="s">
        <v>534</v>
      </c>
      <c r="D16" s="394"/>
      <c r="E16" s="259" t="s">
        <v>33</v>
      </c>
      <c r="F16" s="317">
        <v>7747.4189696144513</v>
      </c>
      <c r="G16" s="316">
        <v>1</v>
      </c>
      <c r="H16" s="317">
        <f t="shared" ref="H16:H17" si="0">+G16*F16</f>
        <v>7747.4189696144513</v>
      </c>
      <c r="K16" s="233"/>
    </row>
    <row r="17" spans="2:11" ht="14.5" x14ac:dyDescent="0.25">
      <c r="B17" s="232"/>
      <c r="C17" s="393" t="s">
        <v>535</v>
      </c>
      <c r="D17" s="394"/>
      <c r="E17" s="259" t="s">
        <v>33</v>
      </c>
      <c r="F17" s="317">
        <f>+F16*1.08</f>
        <v>8367.2124871836077</v>
      </c>
      <c r="G17" s="316">
        <f>+G16*0.03</f>
        <v>0.03</v>
      </c>
      <c r="H17" s="317">
        <f t="shared" si="0"/>
        <v>251.01637461550823</v>
      </c>
      <c r="K17" s="233"/>
    </row>
    <row r="18" spans="2:11" ht="14.5" x14ac:dyDescent="0.25">
      <c r="B18" s="232"/>
      <c r="C18" s="388"/>
      <c r="D18" s="389"/>
      <c r="E18" s="259"/>
      <c r="F18" s="314"/>
      <c r="G18" s="259"/>
      <c r="H18" s="314"/>
      <c r="K18" s="233"/>
    </row>
    <row r="19" spans="2:11" ht="14.5" x14ac:dyDescent="0.25">
      <c r="B19" s="232"/>
      <c r="C19" s="388"/>
      <c r="D19" s="389"/>
      <c r="E19" s="259"/>
      <c r="F19" s="314"/>
      <c r="G19" s="259"/>
      <c r="H19" s="314"/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7998.4353442299598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58.796922598418803</v>
      </c>
      <c r="I30" s="314">
        <f>+G30/H30</f>
        <v>2900.8939322376527</v>
      </c>
      <c r="K30" s="233"/>
    </row>
    <row r="31" spans="2:11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58.796922598418803</v>
      </c>
      <c r="I31" s="314">
        <f>+G31/H31</f>
        <v>1813.0587076485333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1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1" ht="14.5" x14ac:dyDescent="0.35">
      <c r="B34" s="232"/>
      <c r="G34" s="234"/>
      <c r="H34" s="234"/>
      <c r="I34" s="234" t="s">
        <v>501</v>
      </c>
      <c r="J34" s="238">
        <f>+SUM(I30:I33)</f>
        <v>4713.9526398861863</v>
      </c>
      <c r="K34" s="233"/>
    </row>
    <row r="35" spans="2:11" ht="13" thickBot="1" x14ac:dyDescent="0.3">
      <c r="B35" s="232"/>
      <c r="K35" s="233"/>
    </row>
    <row r="36" spans="2:11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13265.088</v>
      </c>
      <c r="K36" s="233"/>
    </row>
    <row r="37" spans="2:11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1" ht="13" x14ac:dyDescent="0.3">
      <c r="C40" s="248" t="s">
        <v>521</v>
      </c>
      <c r="G40" s="248" t="s">
        <v>522</v>
      </c>
    </row>
    <row r="42" spans="2:11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FE7D9-2E8E-4505-B2E1-DAE3167BE5F1}">
  <dimension ref="B1:K42"/>
  <sheetViews>
    <sheetView showGridLines="0" zoomScale="80" zoomScaleNormal="80" workbookViewId="0">
      <selection activeCell="E68" sqref="E68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28.25" customHeight="1" x14ac:dyDescent="0.35">
      <c r="B5" s="264"/>
      <c r="C5" s="256" t="s">
        <v>491</v>
      </c>
      <c r="D5" s="332" t="s">
        <v>198</v>
      </c>
      <c r="E5" s="332"/>
      <c r="F5" s="332"/>
      <c r="H5" s="266" t="s">
        <v>492</v>
      </c>
      <c r="I5" s="333" t="s">
        <v>78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4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83" t="s">
        <v>500</v>
      </c>
      <c r="D9" s="384"/>
      <c r="E9" s="259">
        <v>1</v>
      </c>
      <c r="F9" s="314">
        <v>2000.0001612917181</v>
      </c>
      <c r="G9" s="315">
        <v>2.4999999520781748</v>
      </c>
      <c r="H9" s="314">
        <f>+E9*F9/G9</f>
        <v>800.00007985167281</v>
      </c>
      <c r="K9" s="265"/>
    </row>
    <row r="10" spans="2:11" ht="14.5" x14ac:dyDescent="0.35">
      <c r="B10" s="264"/>
      <c r="C10" s="323"/>
      <c r="D10" s="324"/>
      <c r="E10" s="267"/>
      <c r="F10" s="268"/>
      <c r="G10" s="267"/>
      <c r="H10" s="268"/>
      <c r="K10" s="265"/>
    </row>
    <row r="11" spans="2:11" ht="14.5" x14ac:dyDescent="0.35">
      <c r="B11" s="264"/>
      <c r="C11" s="323"/>
      <c r="D11" s="324"/>
      <c r="E11" s="267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800.00007985167281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3"/>
      <c r="D16" s="384"/>
      <c r="E16" s="267"/>
      <c r="F16" s="268"/>
      <c r="G16" s="269"/>
      <c r="H16" s="268">
        <f t="shared" ref="H16:H21" si="0">+G16*F16</f>
        <v>0</v>
      </c>
      <c r="K16" s="265"/>
    </row>
    <row r="17" spans="2:11" ht="14.5" x14ac:dyDescent="0.35">
      <c r="B17" s="264"/>
      <c r="C17" s="323"/>
      <c r="D17" s="324"/>
      <c r="E17" s="267"/>
      <c r="F17" s="268"/>
      <c r="G17" s="269"/>
      <c r="H17" s="268">
        <f t="shared" si="0"/>
        <v>0</v>
      </c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>
        <f t="shared" si="0"/>
        <v>0</v>
      </c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>
        <f t="shared" si="0"/>
        <v>0</v>
      </c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>
        <f t="shared" si="0"/>
        <v>0</v>
      </c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>
        <f t="shared" si="0"/>
        <v>0</v>
      </c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0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83" t="s">
        <v>582</v>
      </c>
      <c r="D25" s="384"/>
      <c r="E25" s="315">
        <v>8.3783783783783788E-2</v>
      </c>
      <c r="F25" s="259"/>
      <c r="G25" s="259"/>
      <c r="H25" s="314">
        <v>370000</v>
      </c>
      <c r="I25" s="314">
        <f>+H25*E25</f>
        <v>31000</v>
      </c>
      <c r="K25" s="265"/>
    </row>
    <row r="26" spans="2:11" ht="14.5" x14ac:dyDescent="0.35">
      <c r="B26" s="264"/>
      <c r="C26" s="383" t="s">
        <v>583</v>
      </c>
      <c r="D26" s="384"/>
      <c r="E26" s="315">
        <v>1.368421052631579</v>
      </c>
      <c r="F26" s="259"/>
      <c r="G26" s="259"/>
      <c r="H26" s="314">
        <v>19000</v>
      </c>
      <c r="I26" s="314">
        <f>+H26*E26</f>
        <v>26000</v>
      </c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57000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83" t="s">
        <v>518</v>
      </c>
      <c r="D30" s="384"/>
      <c r="E30" s="319">
        <v>92196.560000000012</v>
      </c>
      <c r="F30" s="259">
        <v>1.85</v>
      </c>
      <c r="G30" s="314">
        <f>+F30*E30</f>
        <v>170563.63600000003</v>
      </c>
      <c r="H30" s="315">
        <v>9.9292724334534697</v>
      </c>
      <c r="I30" s="314">
        <f>+G30/H30</f>
        <v>17177.858412398986</v>
      </c>
      <c r="K30" s="265"/>
    </row>
    <row r="31" spans="2:11" ht="14.5" x14ac:dyDescent="0.35">
      <c r="B31" s="264"/>
      <c r="C31" s="383" t="s">
        <v>519</v>
      </c>
      <c r="D31" s="38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9.9292724334534697</v>
      </c>
      <c r="I31" s="314">
        <f>+G31/H31</f>
        <v>10736.161507749368</v>
      </c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27914.019920148356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85714.020000000019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1EE83-1540-4EFB-B369-21389BF8701A}">
  <dimension ref="B1:K42"/>
  <sheetViews>
    <sheetView showGridLines="0" zoomScale="80" zoomScaleNormal="80" workbookViewId="0">
      <selection activeCell="C30" sqref="C30:D31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7" width="12.36328125" style="260" bestFit="1" customWidth="1"/>
    <col min="8" max="8" width="13" style="260" bestFit="1" customWidth="1"/>
    <col min="9" max="9" width="13.81640625" style="260" bestFit="1" customWidth="1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599</v>
      </c>
      <c r="E5" s="334"/>
      <c r="F5" s="334"/>
      <c r="H5" s="266" t="s">
        <v>492</v>
      </c>
      <c r="I5" s="333" t="s">
        <v>60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4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85" t="s">
        <v>500</v>
      </c>
      <c r="D9" s="386"/>
      <c r="E9" s="316">
        <v>1</v>
      </c>
      <c r="F9" s="317">
        <v>2000</v>
      </c>
      <c r="G9" s="318">
        <v>8.7362068736517973E-2</v>
      </c>
      <c r="H9" s="317">
        <f>+E9*F9/G9</f>
        <v>22893.230768515281</v>
      </c>
      <c r="K9" s="265"/>
    </row>
    <row r="10" spans="2:11" ht="14.5" x14ac:dyDescent="0.35">
      <c r="B10" s="264"/>
      <c r="C10" s="385" t="s">
        <v>531</v>
      </c>
      <c r="D10" s="386"/>
      <c r="E10" s="316">
        <v>1</v>
      </c>
      <c r="F10" s="317">
        <v>7500</v>
      </c>
      <c r="G10" s="318">
        <f>+G9*5</f>
        <v>0.43681034368258986</v>
      </c>
      <c r="H10" s="317">
        <f>+E10*F10/G10</f>
        <v>17169.923076386458</v>
      </c>
      <c r="K10" s="265"/>
    </row>
    <row r="11" spans="2:11" ht="14.5" x14ac:dyDescent="0.35">
      <c r="B11" s="264"/>
      <c r="C11" s="385" t="s">
        <v>532</v>
      </c>
      <c r="D11" s="386"/>
      <c r="E11" s="316">
        <v>1</v>
      </c>
      <c r="F11" s="317">
        <v>5500</v>
      </c>
      <c r="G11" s="318">
        <f>+G9*1.4</f>
        <v>0.12230689623112516</v>
      </c>
      <c r="H11" s="317">
        <f>+E11*F11/G11</f>
        <v>44968.846152440725</v>
      </c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85031.999997342471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5" t="s">
        <v>533</v>
      </c>
      <c r="D16" s="386"/>
      <c r="E16" s="316" t="s">
        <v>4</v>
      </c>
      <c r="F16" s="317">
        <v>1315252.5120022793</v>
      </c>
      <c r="G16" s="316">
        <v>1</v>
      </c>
      <c r="H16" s="317">
        <f t="shared" ref="H16:H17" si="0">+G16*F16</f>
        <v>1315252.5120022793</v>
      </c>
      <c r="K16" s="265"/>
    </row>
    <row r="17" spans="2:11" ht="14.5" x14ac:dyDescent="0.35">
      <c r="B17" s="264"/>
      <c r="C17" s="385" t="s">
        <v>530</v>
      </c>
      <c r="D17" s="386"/>
      <c r="E17" s="316" t="s">
        <v>4</v>
      </c>
      <c r="F17" s="317">
        <v>60000</v>
      </c>
      <c r="G17" s="316">
        <v>1</v>
      </c>
      <c r="H17" s="317">
        <f t="shared" si="0"/>
        <v>60000</v>
      </c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/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/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/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/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1375252.5120022793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83" t="s">
        <v>518</v>
      </c>
      <c r="D30" s="384"/>
      <c r="E30" s="273">
        <v>92196.560000000012</v>
      </c>
      <c r="F30" s="267">
        <v>1.85</v>
      </c>
      <c r="G30" s="268">
        <f>+F30*E30</f>
        <v>170563.63600000003</v>
      </c>
      <c r="H30" s="269">
        <v>0.477460652023806</v>
      </c>
      <c r="I30" s="268">
        <f>+G30/H30</f>
        <v>357230.76923100208</v>
      </c>
      <c r="K30" s="265"/>
    </row>
    <row r="31" spans="2:11" ht="14.5" x14ac:dyDescent="0.35">
      <c r="B31" s="264"/>
      <c r="C31" s="383" t="s">
        <v>519</v>
      </c>
      <c r="D31" s="384"/>
      <c r="E31" s="273">
        <v>57622.850000000013</v>
      </c>
      <c r="F31" s="267">
        <v>1.85</v>
      </c>
      <c r="G31" s="268">
        <f>+F31*E31</f>
        <v>106602.27250000004</v>
      </c>
      <c r="H31" s="269">
        <f>+H30</f>
        <v>0.477460652023806</v>
      </c>
      <c r="I31" s="268">
        <f>+G31/H31</f>
        <v>223269.23076937633</v>
      </c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580500.00000037835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2040784.5120000001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C211A-8A8B-4E9A-B76A-AB54C0F5C8DC}">
  <dimension ref="B1:M42"/>
  <sheetViews>
    <sheetView showGridLines="0" zoomScale="70" zoomScaleNormal="70" workbookViewId="0">
      <selection activeCell="O22" sqref="O22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22.1796875" style="228" bestFit="1" customWidth="1"/>
    <col min="6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453</v>
      </c>
      <c r="E5" s="395"/>
      <c r="F5" s="395"/>
      <c r="H5" s="235" t="s">
        <v>492</v>
      </c>
      <c r="I5" s="396" t="s">
        <v>61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4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99" t="s">
        <v>500</v>
      </c>
      <c r="D9" s="400"/>
      <c r="E9" s="305">
        <v>1</v>
      </c>
      <c r="F9" s="321">
        <v>2000</v>
      </c>
      <c r="G9" s="322">
        <v>8.7362068736517973E-2</v>
      </c>
      <c r="H9" s="321">
        <f>+E9*F9/G9</f>
        <v>22893.230768515281</v>
      </c>
      <c r="K9" s="233"/>
    </row>
    <row r="10" spans="2:11" ht="14.5" x14ac:dyDescent="0.35">
      <c r="B10" s="232"/>
      <c r="C10" s="399" t="s">
        <v>531</v>
      </c>
      <c r="D10" s="400"/>
      <c r="E10" s="305">
        <v>1</v>
      </c>
      <c r="F10" s="321">
        <v>7500</v>
      </c>
      <c r="G10" s="322">
        <f>+G9*5</f>
        <v>0.43681034368258986</v>
      </c>
      <c r="H10" s="321">
        <f>+E10*F10/G10</f>
        <v>17169.923076386458</v>
      </c>
      <c r="K10" s="233"/>
    </row>
    <row r="11" spans="2:11" ht="14.5" x14ac:dyDescent="0.35">
      <c r="B11" s="232"/>
      <c r="C11" s="401"/>
      <c r="D11" s="402"/>
      <c r="E11" s="303"/>
      <c r="F11" s="304"/>
      <c r="G11" s="300"/>
      <c r="H11" s="304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40063.153844901739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9" t="s">
        <v>533</v>
      </c>
      <c r="D16" s="400"/>
      <c r="E16" s="305" t="s">
        <v>4</v>
      </c>
      <c r="F16" s="321">
        <v>780000</v>
      </c>
      <c r="G16" s="305">
        <v>1.05</v>
      </c>
      <c r="H16" s="321">
        <f t="shared" ref="H16:H21" si="0">+G16*F16</f>
        <v>819000</v>
      </c>
      <c r="K16" s="233"/>
    </row>
    <row r="17" spans="2:11" ht="14.5" x14ac:dyDescent="0.35">
      <c r="B17" s="232"/>
      <c r="C17" s="399" t="s">
        <v>532</v>
      </c>
      <c r="D17" s="400"/>
      <c r="E17" s="305" t="s">
        <v>8</v>
      </c>
      <c r="F17" s="321">
        <v>95000</v>
      </c>
      <c r="G17" s="305">
        <v>8</v>
      </c>
      <c r="H17" s="321">
        <f t="shared" si="0"/>
        <v>760000</v>
      </c>
      <c r="K17" s="233"/>
    </row>
    <row r="18" spans="2:11" ht="14.5" x14ac:dyDescent="0.25">
      <c r="B18" s="232"/>
      <c r="C18" s="393" t="s">
        <v>727</v>
      </c>
      <c r="D18" s="394"/>
      <c r="E18" s="259" t="s">
        <v>33</v>
      </c>
      <c r="F18" s="314">
        <v>8000</v>
      </c>
      <c r="G18" s="259">
        <v>5</v>
      </c>
      <c r="H18" s="314">
        <f t="shared" si="0"/>
        <v>40000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1619000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0.40656773502018101</v>
      </c>
      <c r="I30" s="314">
        <f>+G30/H30</f>
        <v>419520.83578775299</v>
      </c>
      <c r="K30" s="233"/>
    </row>
    <row r="31" spans="2:11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0.40656773502018101</v>
      </c>
      <c r="I31" s="314">
        <f>+G31/H31</f>
        <v>262200.52236734563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681721.35815509863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2340784.5120000006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F27A6-30C2-4810-A6D6-9A93D8ED3033}">
  <dimension ref="B1:M42"/>
  <sheetViews>
    <sheetView showGridLines="0" zoomScale="70" zoomScaleNormal="70" workbookViewId="0">
      <selection activeCell="F50" sqref="F50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6328125" style="228" customWidth="1"/>
    <col min="7" max="7" width="18.453125" style="228" customWidth="1"/>
    <col min="8" max="8" width="13" style="228" bestFit="1" customWidth="1"/>
    <col min="9" max="9" width="13.81640625" style="228" bestFit="1" customWidth="1"/>
    <col min="10" max="10" width="13.179687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600</v>
      </c>
      <c r="E5" s="395"/>
      <c r="F5" s="395"/>
      <c r="H5" s="235" t="s">
        <v>492</v>
      </c>
      <c r="I5" s="396" t="s">
        <v>214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33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99" t="s">
        <v>500</v>
      </c>
      <c r="D9" s="400"/>
      <c r="E9" s="305">
        <v>1</v>
      </c>
      <c r="F9" s="321">
        <v>2000</v>
      </c>
      <c r="G9" s="322">
        <v>14.5</v>
      </c>
      <c r="H9" s="321">
        <f>+E9*F9/G9</f>
        <v>137.93103448275863</v>
      </c>
      <c r="K9" s="233"/>
    </row>
    <row r="10" spans="2:11" ht="14.5" x14ac:dyDescent="0.35">
      <c r="B10" s="232"/>
      <c r="C10" s="401"/>
      <c r="D10" s="402"/>
      <c r="E10" s="303"/>
      <c r="F10" s="304"/>
      <c r="G10" s="300"/>
      <c r="H10" s="304"/>
      <c r="K10" s="233"/>
    </row>
    <row r="11" spans="2:11" ht="14.5" x14ac:dyDescent="0.35">
      <c r="B11" s="232"/>
      <c r="C11" s="401"/>
      <c r="D11" s="402"/>
      <c r="E11" s="303"/>
      <c r="F11" s="304"/>
      <c r="G11" s="300"/>
      <c r="H11" s="304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137.93103448275863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9" t="s">
        <v>728</v>
      </c>
      <c r="D16" s="400"/>
      <c r="E16" s="305" t="s">
        <v>33</v>
      </c>
      <c r="F16" s="321">
        <v>9500</v>
      </c>
      <c r="G16" s="305">
        <v>1.05</v>
      </c>
      <c r="H16" s="321">
        <f t="shared" ref="H16" si="0">+G16*F16</f>
        <v>9975</v>
      </c>
      <c r="K16" s="233"/>
    </row>
    <row r="17" spans="2:11" ht="14.5" x14ac:dyDescent="0.35">
      <c r="B17" s="232"/>
      <c r="C17" s="401"/>
      <c r="D17" s="402"/>
      <c r="E17" s="303"/>
      <c r="F17" s="304"/>
      <c r="G17" s="303"/>
      <c r="H17" s="304"/>
      <c r="K17" s="233"/>
    </row>
    <row r="18" spans="2:11" ht="14.5" x14ac:dyDescent="0.35">
      <c r="B18" s="232"/>
      <c r="C18" s="388"/>
      <c r="D18" s="389"/>
      <c r="E18" s="237"/>
      <c r="F18" s="238"/>
      <c r="G18" s="237"/>
      <c r="H18" s="238"/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9975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93" t="s">
        <v>518</v>
      </c>
      <c r="D30" s="394"/>
      <c r="E30" s="243">
        <v>92196.560000000012</v>
      </c>
      <c r="F30" s="237">
        <v>1.85</v>
      </c>
      <c r="G30" s="238">
        <f>+F30*E30</f>
        <v>170563.63600000003</v>
      </c>
      <c r="H30" s="239">
        <v>87.931422764750707</v>
      </c>
      <c r="I30" s="238">
        <f>+G30/H30</f>
        <v>1939.7347459772288</v>
      </c>
      <c r="K30" s="233"/>
    </row>
    <row r="31" spans="2:11" ht="14.5" x14ac:dyDescent="0.35">
      <c r="B31" s="232"/>
      <c r="C31" s="393" t="s">
        <v>519</v>
      </c>
      <c r="D31" s="394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87.931422764750707</v>
      </c>
      <c r="I31" s="238">
        <f>+G31/H31</f>
        <v>1212.3342162357683</v>
      </c>
      <c r="K31" s="233"/>
    </row>
    <row r="32" spans="2:11" ht="14.5" x14ac:dyDescent="0.35">
      <c r="B32" s="232"/>
      <c r="C32" s="393"/>
      <c r="D32" s="394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3152.0689622129971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13264.999996695757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751C5-2B20-42AE-89BB-FB3FEEEBFD56}">
  <dimension ref="B1:M42"/>
  <sheetViews>
    <sheetView topLeftCell="A7" zoomScale="70" zoomScaleNormal="70" workbookViewId="0">
      <selection activeCell="M25" sqref="M25:P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454</v>
      </c>
      <c r="E5" s="395"/>
      <c r="F5" s="395"/>
      <c r="H5" s="235" t="s">
        <v>492</v>
      </c>
      <c r="I5" s="396" t="s">
        <v>215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33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99" t="s">
        <v>500</v>
      </c>
      <c r="D9" s="400"/>
      <c r="E9" s="305">
        <v>1</v>
      </c>
      <c r="F9" s="321">
        <v>2000</v>
      </c>
      <c r="G9" s="322">
        <v>1</v>
      </c>
      <c r="H9" s="321">
        <f>+E9*F9/G9</f>
        <v>2000</v>
      </c>
      <c r="K9" s="233"/>
    </row>
    <row r="10" spans="2:11" ht="14.5" x14ac:dyDescent="0.35">
      <c r="B10" s="232"/>
      <c r="C10" s="399" t="s">
        <v>729</v>
      </c>
      <c r="D10" s="400"/>
      <c r="E10" s="305">
        <v>1</v>
      </c>
      <c r="F10" s="321">
        <v>15000</v>
      </c>
      <c r="G10" s="322">
        <v>20</v>
      </c>
      <c r="H10" s="321">
        <f>+E10*F10/G10</f>
        <v>750</v>
      </c>
      <c r="K10" s="233"/>
    </row>
    <row r="11" spans="2:11" ht="14.5" x14ac:dyDescent="0.35">
      <c r="B11" s="232"/>
      <c r="C11" s="401"/>
      <c r="D11" s="402"/>
      <c r="E11" s="303"/>
      <c r="F11" s="304"/>
      <c r="G11" s="300"/>
      <c r="H11" s="304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2750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9" t="s">
        <v>728</v>
      </c>
      <c r="D16" s="400"/>
      <c r="E16" s="305" t="s">
        <v>33</v>
      </c>
      <c r="F16" s="321">
        <v>9500</v>
      </c>
      <c r="G16" s="305">
        <v>1.05</v>
      </c>
      <c r="H16" s="321">
        <f t="shared" ref="H16" si="0">+G16*F16</f>
        <v>9975</v>
      </c>
      <c r="K16" s="233"/>
    </row>
    <row r="17" spans="2:11" ht="14.5" x14ac:dyDescent="0.35">
      <c r="B17" s="232"/>
      <c r="C17" s="401"/>
      <c r="D17" s="402"/>
      <c r="E17" s="305"/>
      <c r="F17" s="321"/>
      <c r="G17" s="305"/>
      <c r="H17" s="321"/>
      <c r="K17" s="233"/>
    </row>
    <row r="18" spans="2:11" ht="14.5" x14ac:dyDescent="0.25">
      <c r="B18" s="232"/>
      <c r="C18" s="388"/>
      <c r="D18" s="389"/>
      <c r="E18" s="259"/>
      <c r="F18" s="314"/>
      <c r="G18" s="259"/>
      <c r="H18" s="314"/>
      <c r="K18" s="233"/>
    </row>
    <row r="19" spans="2:11" ht="14.5" x14ac:dyDescent="0.25">
      <c r="B19" s="232"/>
      <c r="C19" s="388"/>
      <c r="D19" s="389"/>
      <c r="E19" s="259"/>
      <c r="F19" s="314"/>
      <c r="G19" s="259"/>
      <c r="H19" s="314"/>
      <c r="K19" s="233"/>
    </row>
    <row r="20" spans="2:11" ht="14.5" x14ac:dyDescent="0.25">
      <c r="B20" s="232"/>
      <c r="C20" s="388"/>
      <c r="D20" s="389"/>
      <c r="E20" s="259"/>
      <c r="F20" s="314"/>
      <c r="G20" s="259"/>
      <c r="H20" s="314"/>
      <c r="K20" s="233"/>
    </row>
    <row r="21" spans="2:11" ht="14.5" x14ac:dyDescent="0.25">
      <c r="B21" s="232"/>
      <c r="C21" s="388"/>
      <c r="D21" s="389"/>
      <c r="E21" s="259"/>
      <c r="F21" s="314"/>
      <c r="G21" s="259"/>
      <c r="H21" s="314"/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9975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25">
      <c r="B30" s="232"/>
      <c r="C30" s="393" t="s">
        <v>518</v>
      </c>
      <c r="D30" s="394"/>
      <c r="E30" s="319">
        <v>92196.560000000012</v>
      </c>
      <c r="F30" s="259">
        <v>1.85</v>
      </c>
      <c r="G30" s="314">
        <f>+F30*E30</f>
        <v>170563.63600000003</v>
      </c>
      <c r="H30" s="315">
        <v>21.619039131359798</v>
      </c>
      <c r="I30" s="314">
        <f>+G30/H30</f>
        <v>7889.5104895104505</v>
      </c>
      <c r="K30" s="233"/>
    </row>
    <row r="31" spans="2:11" ht="14.5" x14ac:dyDescent="0.25">
      <c r="B31" s="232"/>
      <c r="C31" s="393" t="s">
        <v>519</v>
      </c>
      <c r="D31" s="394"/>
      <c r="E31" s="319">
        <v>57622.850000000013</v>
      </c>
      <c r="F31" s="259">
        <v>1.85</v>
      </c>
      <c r="G31" s="314">
        <f>+F31*E31</f>
        <v>106602.27250000004</v>
      </c>
      <c r="H31" s="315">
        <f>+H30</f>
        <v>21.619039131359798</v>
      </c>
      <c r="I31" s="314">
        <f>+G31/H31</f>
        <v>4930.9440559440327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12820.454545454482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25545.454545454482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21143-1D8C-4525-B275-28249F3CD719}">
  <dimension ref="B1:M42"/>
  <sheetViews>
    <sheetView showGridLines="0" zoomScale="70" zoomScaleNormal="70" workbookViewId="0">
      <selection activeCell="M30" sqref="M30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7.453125" style="228" customWidth="1"/>
    <col min="7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601</v>
      </c>
      <c r="E5" s="395"/>
      <c r="F5" s="395"/>
      <c r="H5" s="235" t="s">
        <v>492</v>
      </c>
      <c r="I5" s="396" t="s">
        <v>216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99" t="s">
        <v>500</v>
      </c>
      <c r="D9" s="400"/>
      <c r="E9" s="305">
        <v>1</v>
      </c>
      <c r="F9" s="321">
        <v>2000</v>
      </c>
      <c r="G9" s="322">
        <v>1</v>
      </c>
      <c r="H9" s="321">
        <f>+E9*F9/G9</f>
        <v>2000</v>
      </c>
      <c r="K9" s="233"/>
    </row>
    <row r="10" spans="2:11" ht="14.5" x14ac:dyDescent="0.35">
      <c r="B10" s="232"/>
      <c r="C10" s="401"/>
      <c r="D10" s="402"/>
      <c r="E10" s="305"/>
      <c r="F10" s="321"/>
      <c r="G10" s="322"/>
      <c r="H10" s="321"/>
      <c r="K10" s="233"/>
    </row>
    <row r="11" spans="2:11" ht="14.5" x14ac:dyDescent="0.35">
      <c r="B11" s="232"/>
      <c r="C11" s="401"/>
      <c r="D11" s="402"/>
      <c r="E11" s="305"/>
      <c r="F11" s="321"/>
      <c r="G11" s="322"/>
      <c r="H11" s="321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2000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9" t="s">
        <v>730</v>
      </c>
      <c r="D16" s="400"/>
      <c r="E16" s="305" t="s">
        <v>33</v>
      </c>
      <c r="F16" s="321">
        <v>61000</v>
      </c>
      <c r="G16" s="305">
        <v>1.05</v>
      </c>
      <c r="H16" s="321">
        <f t="shared" ref="H16:H17" si="0">+G16*F16</f>
        <v>64050</v>
      </c>
      <c r="K16" s="233"/>
    </row>
    <row r="17" spans="2:11" ht="14.5" x14ac:dyDescent="0.35">
      <c r="B17" s="232"/>
      <c r="C17" s="399" t="s">
        <v>731</v>
      </c>
      <c r="D17" s="400"/>
      <c r="E17" s="305" t="s">
        <v>10</v>
      </c>
      <c r="F17" s="321">
        <v>8000</v>
      </c>
      <c r="G17" s="305">
        <v>1</v>
      </c>
      <c r="H17" s="321">
        <f t="shared" si="0"/>
        <v>8000</v>
      </c>
      <c r="K17" s="233"/>
    </row>
    <row r="18" spans="2:11" ht="14.5" x14ac:dyDescent="0.25">
      <c r="B18" s="232"/>
      <c r="C18" s="388"/>
      <c r="D18" s="389"/>
      <c r="E18" s="259"/>
      <c r="F18" s="314"/>
      <c r="G18" s="259"/>
      <c r="H18" s="314"/>
      <c r="K18" s="233"/>
    </row>
    <row r="19" spans="2:11" ht="14.5" x14ac:dyDescent="0.25">
      <c r="B19" s="232"/>
      <c r="C19" s="388"/>
      <c r="D19" s="389"/>
      <c r="E19" s="259"/>
      <c r="F19" s="314"/>
      <c r="G19" s="259"/>
      <c r="H19" s="314"/>
      <c r="K19" s="233"/>
    </row>
    <row r="20" spans="2:11" ht="14.5" x14ac:dyDescent="0.25">
      <c r="B20" s="232"/>
      <c r="C20" s="388"/>
      <c r="D20" s="389"/>
      <c r="E20" s="259"/>
      <c r="F20" s="314"/>
      <c r="G20" s="259"/>
      <c r="H20" s="314"/>
      <c r="K20" s="233"/>
    </row>
    <row r="21" spans="2:11" ht="14.5" x14ac:dyDescent="0.25">
      <c r="B21" s="232"/>
      <c r="C21" s="388"/>
      <c r="D21" s="389"/>
      <c r="E21" s="259"/>
      <c r="F21" s="314"/>
      <c r="G21" s="259"/>
      <c r="H21" s="314"/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72050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93" t="s">
        <v>518</v>
      </c>
      <c r="D30" s="394"/>
      <c r="E30" s="243">
        <v>92196.560000000012</v>
      </c>
      <c r="F30" s="237">
        <v>1.85</v>
      </c>
      <c r="G30" s="238">
        <f>+F30*E30</f>
        <v>170563.63600000003</v>
      </c>
      <c r="H30" s="239">
        <v>1.77501848098834</v>
      </c>
      <c r="I30" s="238">
        <f>+G30/H30</f>
        <v>96091.188811188753</v>
      </c>
      <c r="K30" s="233"/>
    </row>
    <row r="31" spans="2:11" ht="14.5" x14ac:dyDescent="0.35">
      <c r="B31" s="232"/>
      <c r="C31" s="393" t="s">
        <v>519</v>
      </c>
      <c r="D31" s="394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1.77501848098834</v>
      </c>
      <c r="I31" s="238">
        <f>+G31/H31</f>
        <v>60056.993006992976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156148.18181818174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230198.18181818174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FD481-5E76-4CA2-8825-5EA848770E34}">
  <dimension ref="B1:M42"/>
  <sheetViews>
    <sheetView showGridLines="0" topLeftCell="A7" zoomScale="70" zoomScaleNormal="70" workbookViewId="0">
      <selection activeCell="H21" sqref="H2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6328125" style="228" customWidth="1"/>
    <col min="7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602</v>
      </c>
      <c r="E5" s="395"/>
      <c r="F5" s="395"/>
      <c r="H5" s="235" t="s">
        <v>492</v>
      </c>
      <c r="I5" s="396" t="s">
        <v>473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33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99" t="s">
        <v>500</v>
      </c>
      <c r="D9" s="400"/>
      <c r="E9" s="305">
        <v>1</v>
      </c>
      <c r="F9" s="321">
        <v>2000</v>
      </c>
      <c r="G9" s="322">
        <v>1</v>
      </c>
      <c r="H9" s="321">
        <f>+E9*F9/G9</f>
        <v>2000</v>
      </c>
      <c r="K9" s="233"/>
    </row>
    <row r="10" spans="2:11" ht="14.5" x14ac:dyDescent="0.35">
      <c r="B10" s="232"/>
      <c r="C10" s="399" t="s">
        <v>732</v>
      </c>
      <c r="D10" s="400"/>
      <c r="E10" s="305">
        <v>1</v>
      </c>
      <c r="F10" s="321">
        <v>15000</v>
      </c>
      <c r="G10" s="322">
        <v>20</v>
      </c>
      <c r="H10" s="321">
        <f>+E10*F10/G10</f>
        <v>750</v>
      </c>
      <c r="K10" s="233"/>
    </row>
    <row r="11" spans="2:11" ht="14.5" x14ac:dyDescent="0.35">
      <c r="B11" s="232"/>
      <c r="C11" s="399"/>
      <c r="D11" s="400"/>
      <c r="E11" s="305"/>
      <c r="F11" s="321"/>
      <c r="G11" s="322"/>
      <c r="H11" s="321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2750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9" t="s">
        <v>733</v>
      </c>
      <c r="D16" s="400"/>
      <c r="E16" s="305" t="s">
        <v>33</v>
      </c>
      <c r="F16" s="321">
        <v>17200</v>
      </c>
      <c r="G16" s="305">
        <v>1.05</v>
      </c>
      <c r="H16" s="321">
        <f t="shared" ref="H16" si="0">+G16*F16</f>
        <v>18060</v>
      </c>
      <c r="K16" s="233"/>
    </row>
    <row r="17" spans="2:11" ht="14.5" x14ac:dyDescent="0.35">
      <c r="B17" s="232"/>
      <c r="C17" s="401"/>
      <c r="D17" s="402"/>
      <c r="E17" s="305"/>
      <c r="F17" s="321"/>
      <c r="G17" s="305"/>
      <c r="H17" s="321"/>
      <c r="K17" s="233"/>
    </row>
    <row r="18" spans="2:11" ht="14.5" x14ac:dyDescent="0.35">
      <c r="B18" s="232"/>
      <c r="C18" s="388"/>
      <c r="D18" s="389"/>
      <c r="E18" s="237"/>
      <c r="F18" s="238"/>
      <c r="G18" s="237"/>
      <c r="H18" s="238"/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/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/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/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18060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93" t="s">
        <v>518</v>
      </c>
      <c r="D30" s="394"/>
      <c r="E30" s="243">
        <v>92196.560000000012</v>
      </c>
      <c r="F30" s="237">
        <v>1.85</v>
      </c>
      <c r="G30" s="238">
        <f>+F30*E30</f>
        <v>170563.63600000003</v>
      </c>
      <c r="H30" s="239">
        <v>58.529948041851199</v>
      </c>
      <c r="I30" s="238">
        <f>+G30/H30</f>
        <v>2914.1258741258471</v>
      </c>
      <c r="K30" s="233"/>
    </row>
    <row r="31" spans="2:11" ht="14.5" x14ac:dyDescent="0.35">
      <c r="B31" s="232"/>
      <c r="C31" s="393" t="s">
        <v>519</v>
      </c>
      <c r="D31" s="394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58.529948041851199</v>
      </c>
      <c r="I31" s="238">
        <f>+G31/H31</f>
        <v>1821.3286713286545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4735.4545454545014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25545.4545454545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8E400-A8E7-4B11-B25E-446312DCCBF3}">
  <dimension ref="B1:M42"/>
  <sheetViews>
    <sheetView showGridLines="0" topLeftCell="A10" zoomScale="70" zoomScaleNormal="70" workbookViewId="0">
      <selection activeCell="M27" sqref="M27:P3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603</v>
      </c>
      <c r="E5" s="395"/>
      <c r="F5" s="395"/>
      <c r="H5" s="235" t="s">
        <v>492</v>
      </c>
      <c r="I5" s="396" t="s">
        <v>474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401" t="s">
        <v>500</v>
      </c>
      <c r="D9" s="402"/>
      <c r="E9" s="303">
        <v>1</v>
      </c>
      <c r="F9" s="304">
        <v>2000</v>
      </c>
      <c r="G9" s="300">
        <v>1</v>
      </c>
      <c r="H9" s="304">
        <f>+E9*F9/G9</f>
        <v>2000</v>
      </c>
      <c r="K9" s="233"/>
    </row>
    <row r="10" spans="2:11" ht="14.5" x14ac:dyDescent="0.35">
      <c r="B10" s="232"/>
      <c r="C10" s="401"/>
      <c r="D10" s="402"/>
      <c r="E10" s="303"/>
      <c r="F10" s="304"/>
      <c r="G10" s="300"/>
      <c r="H10" s="304"/>
      <c r="K10" s="233"/>
    </row>
    <row r="11" spans="2:11" ht="14.5" x14ac:dyDescent="0.35">
      <c r="B11" s="232"/>
      <c r="C11" s="401"/>
      <c r="D11" s="402"/>
      <c r="E11" s="303"/>
      <c r="F11" s="304"/>
      <c r="G11" s="300"/>
      <c r="H11" s="304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2000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01" t="s">
        <v>734</v>
      </c>
      <c r="D16" s="402"/>
      <c r="E16" s="305" t="s">
        <v>4</v>
      </c>
      <c r="F16" s="304">
        <v>780000</v>
      </c>
      <c r="G16" s="303">
        <v>0.12</v>
      </c>
      <c r="H16" s="304">
        <f t="shared" ref="H16:H21" si="0">+G16*F16</f>
        <v>93600</v>
      </c>
      <c r="K16" s="233"/>
    </row>
    <row r="17" spans="2:11" ht="14.5" x14ac:dyDescent="0.35">
      <c r="B17" s="232"/>
      <c r="C17" s="401" t="s">
        <v>735</v>
      </c>
      <c r="D17" s="402"/>
      <c r="E17" s="305" t="s">
        <v>8</v>
      </c>
      <c r="F17" s="304">
        <v>115000</v>
      </c>
      <c r="G17" s="303">
        <v>1.05</v>
      </c>
      <c r="H17" s="304">
        <f t="shared" si="0"/>
        <v>120750</v>
      </c>
      <c r="K17" s="233"/>
    </row>
    <row r="18" spans="2:11" ht="14.5" x14ac:dyDescent="0.35">
      <c r="B18" s="232"/>
      <c r="C18" s="388" t="s">
        <v>736</v>
      </c>
      <c r="D18" s="389"/>
      <c r="E18" s="259" t="s">
        <v>8</v>
      </c>
      <c r="F18" s="238">
        <v>35000</v>
      </c>
      <c r="G18" s="237">
        <v>1</v>
      </c>
      <c r="H18" s="238">
        <f t="shared" si="0"/>
        <v>35000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249350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9.2904466686830407</v>
      </c>
      <c r="I30" s="238">
        <f>+G30/H30</f>
        <v>18359.035047792608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9.2904466686830407</v>
      </c>
      <c r="I31" s="238">
        <f>+G31/H31</f>
        <v>11474.396904870382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29833.431952662992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281183.431952663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4926B-425C-4963-98A8-B309B48ED00B}">
  <dimension ref="B1:M42"/>
  <sheetViews>
    <sheetView showGridLines="0" topLeftCell="A10" zoomScale="70" zoomScaleNormal="70" workbookViewId="0">
      <selection activeCell="M27" sqref="M27:P37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485</v>
      </c>
      <c r="E5" s="395"/>
      <c r="F5" s="395"/>
      <c r="H5" s="235" t="s">
        <v>492</v>
      </c>
      <c r="I5" s="396" t="s">
        <v>217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401" t="s">
        <v>500</v>
      </c>
      <c r="D9" s="402"/>
      <c r="E9" s="303">
        <v>1</v>
      </c>
      <c r="F9" s="304">
        <v>2000</v>
      </c>
      <c r="G9" s="300">
        <v>1</v>
      </c>
      <c r="H9" s="304">
        <f>+E9*F9/G9</f>
        <v>2000</v>
      </c>
      <c r="K9" s="233"/>
    </row>
    <row r="10" spans="2:11" ht="14.5" x14ac:dyDescent="0.35">
      <c r="B10" s="232"/>
      <c r="C10" s="401"/>
      <c r="D10" s="402"/>
      <c r="E10" s="303"/>
      <c r="F10" s="304"/>
      <c r="G10" s="300"/>
      <c r="H10" s="304"/>
      <c r="K10" s="233"/>
    </row>
    <row r="11" spans="2:11" ht="14.5" x14ac:dyDescent="0.35">
      <c r="B11" s="232"/>
      <c r="C11" s="401"/>
      <c r="D11" s="402"/>
      <c r="E11" s="303"/>
      <c r="F11" s="304"/>
      <c r="G11" s="300"/>
      <c r="H11" s="304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2000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01" t="s">
        <v>737</v>
      </c>
      <c r="D16" s="402"/>
      <c r="E16" s="305" t="s">
        <v>10</v>
      </c>
      <c r="F16" s="304">
        <v>6800</v>
      </c>
      <c r="G16" s="303">
        <v>13</v>
      </c>
      <c r="H16" s="304">
        <f t="shared" ref="H16:H21" si="0">+G16*F16</f>
        <v>88400</v>
      </c>
      <c r="K16" s="233"/>
    </row>
    <row r="17" spans="2:11" ht="14.5" x14ac:dyDescent="0.35">
      <c r="B17" s="232"/>
      <c r="C17" s="401" t="s">
        <v>738</v>
      </c>
      <c r="D17" s="402"/>
      <c r="E17" s="305" t="s">
        <v>4</v>
      </c>
      <c r="F17" s="304">
        <v>620000</v>
      </c>
      <c r="G17" s="303">
        <v>0.1</v>
      </c>
      <c r="H17" s="304">
        <f t="shared" si="0"/>
        <v>62000</v>
      </c>
      <c r="K17" s="233"/>
    </row>
    <row r="18" spans="2:11" ht="14.5" x14ac:dyDescent="0.35">
      <c r="B18" s="232"/>
      <c r="C18" s="388"/>
      <c r="D18" s="389"/>
      <c r="E18" s="259"/>
      <c r="F18" s="238"/>
      <c r="G18" s="237"/>
      <c r="H18" s="238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150400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11.258482209735099</v>
      </c>
      <c r="I30" s="238">
        <f>+G30/H30</f>
        <v>15149.789538461528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11.258482209735099</v>
      </c>
      <c r="I31" s="238">
        <f>+G31/H31</f>
        <v>9468.6184615384554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24618.407999999981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177018.408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5785E-0A09-4772-85E5-285E6A5E4CCC}">
  <dimension ref="B1:M42"/>
  <sheetViews>
    <sheetView showGridLines="0" topLeftCell="A10" zoomScale="70" zoomScaleNormal="70" workbookViewId="0">
      <selection activeCell="M20" sqref="M20:P38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457</v>
      </c>
      <c r="E5" s="395"/>
      <c r="F5" s="395"/>
      <c r="H5" s="235" t="s">
        <v>492</v>
      </c>
      <c r="I5" s="396" t="s">
        <v>82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401" t="s">
        <v>500</v>
      </c>
      <c r="D9" s="402"/>
      <c r="E9" s="303">
        <v>1</v>
      </c>
      <c r="F9" s="304">
        <v>2000</v>
      </c>
      <c r="G9" s="300">
        <v>1</v>
      </c>
      <c r="H9" s="304">
        <f>+E9*F9/G9</f>
        <v>2000</v>
      </c>
      <c r="K9" s="233"/>
    </row>
    <row r="10" spans="2:11" ht="14.5" x14ac:dyDescent="0.35">
      <c r="B10" s="232"/>
      <c r="C10" s="401"/>
      <c r="D10" s="402"/>
      <c r="E10" s="303"/>
      <c r="F10" s="304"/>
      <c r="G10" s="300"/>
      <c r="H10" s="304"/>
      <c r="K10" s="233"/>
    </row>
    <row r="11" spans="2:11" ht="14.5" x14ac:dyDescent="0.35">
      <c r="B11" s="232"/>
      <c r="C11" s="401"/>
      <c r="D11" s="402"/>
      <c r="E11" s="303"/>
      <c r="F11" s="304"/>
      <c r="G11" s="300"/>
      <c r="H11" s="304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2000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01" t="s">
        <v>739</v>
      </c>
      <c r="D16" s="402"/>
      <c r="E16" s="305" t="s">
        <v>10</v>
      </c>
      <c r="F16" s="304">
        <v>6800</v>
      </c>
      <c r="G16" s="303">
        <v>13</v>
      </c>
      <c r="H16" s="304">
        <f t="shared" ref="H16:H21" si="0">+G16*F16</f>
        <v>88400</v>
      </c>
      <c r="K16" s="233"/>
    </row>
    <row r="17" spans="2:11" ht="14.5" x14ac:dyDescent="0.35">
      <c r="B17" s="232"/>
      <c r="C17" s="401" t="s">
        <v>738</v>
      </c>
      <c r="D17" s="402"/>
      <c r="E17" s="305" t="s">
        <v>4</v>
      </c>
      <c r="F17" s="304">
        <v>20000</v>
      </c>
      <c r="G17" s="303">
        <v>0.1</v>
      </c>
      <c r="H17" s="304">
        <f t="shared" si="0"/>
        <v>2000</v>
      </c>
      <c r="K17" s="233"/>
    </row>
    <row r="18" spans="2:11" ht="14.5" x14ac:dyDescent="0.35">
      <c r="B18" s="232"/>
      <c r="C18" s="388"/>
      <c r="D18" s="389"/>
      <c r="E18" s="259"/>
      <c r="F18" s="238"/>
      <c r="G18" s="237"/>
      <c r="H18" s="238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90400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60.0133007954257</v>
      </c>
      <c r="I30" s="238">
        <f>+G30/H30</f>
        <v>2842.0972307692268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60.0133007954257</v>
      </c>
      <c r="I31" s="238">
        <f>+G31/H31</f>
        <v>1776.3107692307672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4618.407999999994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97018.407999999996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6C68-57D3-4EB6-B0AE-501603762834}">
  <dimension ref="B1:K42"/>
  <sheetViews>
    <sheetView showGridLines="0" topLeftCell="A15" zoomScale="80" zoomScaleNormal="80" workbookViewId="0">
      <selection activeCell="I5" sqref="I5:J5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6" width="29.81640625" style="260" customWidth="1"/>
    <col min="7" max="7" width="12.453125" style="260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458</v>
      </c>
      <c r="E5" s="334"/>
      <c r="F5" s="334"/>
      <c r="H5" s="266" t="s">
        <v>492</v>
      </c>
      <c r="I5" s="333" t="s">
        <v>459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8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403" t="s">
        <v>500</v>
      </c>
      <c r="D9" s="404"/>
      <c r="E9" s="270">
        <v>1</v>
      </c>
      <c r="F9" s="271">
        <v>1200.0000569729241</v>
      </c>
      <c r="G9" s="272">
        <v>0.19594693975095817</v>
      </c>
      <c r="H9" s="271">
        <f>+E9*F9/G9</f>
        <v>6124.107161347265</v>
      </c>
      <c r="K9" s="265"/>
    </row>
    <row r="10" spans="2:11" ht="14.5" x14ac:dyDescent="0.35">
      <c r="B10" s="264"/>
      <c r="C10" s="403" t="s">
        <v>531</v>
      </c>
      <c r="D10" s="404"/>
      <c r="E10" s="270">
        <v>1</v>
      </c>
      <c r="F10" s="271">
        <v>7500</v>
      </c>
      <c r="G10" s="270">
        <v>4</v>
      </c>
      <c r="H10" s="271">
        <f>+E10*F10/G10</f>
        <v>1875</v>
      </c>
      <c r="K10" s="265"/>
    </row>
    <row r="11" spans="2:11" ht="14.5" x14ac:dyDescent="0.35">
      <c r="B11" s="264"/>
      <c r="C11" s="403" t="s">
        <v>532</v>
      </c>
      <c r="D11" s="404"/>
      <c r="E11" s="270">
        <v>1</v>
      </c>
      <c r="F11" s="271">
        <v>12500</v>
      </c>
      <c r="G11" s="272">
        <v>4</v>
      </c>
      <c r="H11" s="271">
        <f>+E11*F11/G11</f>
        <v>3125</v>
      </c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11124.107161347265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403" t="s">
        <v>533</v>
      </c>
      <c r="D16" s="404"/>
      <c r="E16" s="270" t="s">
        <v>4</v>
      </c>
      <c r="F16" s="271">
        <f>632445*1.3</f>
        <v>822178.5</v>
      </c>
      <c r="G16" s="270">
        <f>0.1*1.06</f>
        <v>0.10600000000000001</v>
      </c>
      <c r="H16" s="271">
        <f t="shared" ref="H16:H21" si="0">+G16*F16</f>
        <v>87150.921000000002</v>
      </c>
      <c r="K16" s="265"/>
    </row>
    <row r="17" spans="2:11" ht="14.5" x14ac:dyDescent="0.35">
      <c r="B17" s="264"/>
      <c r="C17" s="403" t="s">
        <v>536</v>
      </c>
      <c r="D17" s="404"/>
      <c r="E17" s="270" t="s">
        <v>8</v>
      </c>
      <c r="F17" s="271">
        <f>125000/(2.5*6)</f>
        <v>8333.3333333333339</v>
      </c>
      <c r="G17" s="270">
        <v>2</v>
      </c>
      <c r="H17" s="271">
        <f t="shared" si="0"/>
        <v>16666.666666666668</v>
      </c>
      <c r="K17" s="265"/>
    </row>
    <row r="18" spans="2:11" ht="14.5" x14ac:dyDescent="0.35">
      <c r="B18" s="264"/>
      <c r="C18" s="403" t="s">
        <v>530</v>
      </c>
      <c r="D18" s="404"/>
      <c r="E18" s="270" t="s">
        <v>4</v>
      </c>
      <c r="F18" s="271">
        <v>60000</v>
      </c>
      <c r="G18" s="270">
        <v>1</v>
      </c>
      <c r="H18" s="271">
        <f t="shared" si="0"/>
        <v>60000</v>
      </c>
      <c r="K18" s="265"/>
    </row>
    <row r="19" spans="2:11" ht="14.5" x14ac:dyDescent="0.35">
      <c r="B19" s="264"/>
      <c r="C19" s="385"/>
      <c r="D19" s="386"/>
      <c r="E19" s="270"/>
      <c r="F19" s="271"/>
      <c r="G19" s="272"/>
      <c r="H19" s="271"/>
      <c r="K19" s="265"/>
    </row>
    <row r="20" spans="2:11" ht="14.5" x14ac:dyDescent="0.35">
      <c r="B20" s="264"/>
      <c r="C20" s="403"/>
      <c r="D20" s="404"/>
      <c r="E20" s="270"/>
      <c r="F20" s="271"/>
      <c r="G20" s="270"/>
      <c r="H20" s="271"/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>
        <f t="shared" si="0"/>
        <v>0</v>
      </c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163817.58766666666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23" t="s">
        <v>518</v>
      </c>
      <c r="D30" s="324"/>
      <c r="E30" s="273">
        <v>92196.560000000012</v>
      </c>
      <c r="F30" s="267">
        <v>1.85</v>
      </c>
      <c r="G30" s="268">
        <f>+F30*E30</f>
        <v>170563.63600000003</v>
      </c>
      <c r="H30" s="269">
        <v>10.173167232950499</v>
      </c>
      <c r="I30" s="268">
        <f>+G30/H30</f>
        <v>16766.030882452313</v>
      </c>
      <c r="K30" s="265"/>
    </row>
    <row r="31" spans="2:11" ht="14.5" x14ac:dyDescent="0.35">
      <c r="B31" s="264"/>
      <c r="C31" s="323" t="s">
        <v>519</v>
      </c>
      <c r="D31" s="324"/>
      <c r="E31" s="273">
        <v>57622.850000000013</v>
      </c>
      <c r="F31" s="267">
        <v>1.85</v>
      </c>
      <c r="G31" s="268">
        <f>+F31*E31</f>
        <v>106602.27250000004</v>
      </c>
      <c r="H31" s="269">
        <f>+H30</f>
        <v>10.173167232950499</v>
      </c>
      <c r="I31" s="268">
        <f>+G31/H31</f>
        <v>10478.769301532699</v>
      </c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27244.800183985011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202186.49501199892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7139-AFCA-49F1-BFD5-1ECC5B9B8094}">
  <dimension ref="B1:O42"/>
  <sheetViews>
    <sheetView tabSelected="1" zoomScale="60" zoomScaleNormal="6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42.453125" style="228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478</v>
      </c>
      <c r="E5" s="395"/>
      <c r="F5" s="395"/>
      <c r="H5" s="235" t="s">
        <v>492</v>
      </c>
      <c r="I5" s="396" t="s">
        <v>222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401" t="s">
        <v>500</v>
      </c>
      <c r="D9" s="402"/>
      <c r="E9" s="303">
        <v>1</v>
      </c>
      <c r="F9" s="304">
        <v>1200.0000569729241</v>
      </c>
      <c r="G9" s="300">
        <v>0.19594693975095817</v>
      </c>
      <c r="H9" s="304">
        <f>+E9*F9/G9</f>
        <v>6124.107161347265</v>
      </c>
      <c r="K9" s="233"/>
    </row>
    <row r="10" spans="2:11" ht="14.5" x14ac:dyDescent="0.35">
      <c r="B10" s="232"/>
      <c r="C10" s="401"/>
      <c r="D10" s="402"/>
      <c r="E10" s="303"/>
      <c r="F10" s="304"/>
      <c r="G10" s="303"/>
      <c r="H10" s="304"/>
      <c r="K10" s="233"/>
    </row>
    <row r="11" spans="2:11" ht="14.5" x14ac:dyDescent="0.35">
      <c r="B11" s="232"/>
      <c r="C11" s="401"/>
      <c r="D11" s="402"/>
      <c r="E11" s="303"/>
      <c r="F11" s="304"/>
      <c r="G11" s="300"/>
      <c r="H11" s="304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6124.107161347265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01" t="s">
        <v>740</v>
      </c>
      <c r="D16" s="402"/>
      <c r="E16" s="303" t="s">
        <v>4</v>
      </c>
      <c r="F16" s="304">
        <v>18600</v>
      </c>
      <c r="G16" s="303">
        <v>0.03</v>
      </c>
      <c r="H16" s="304">
        <f t="shared" ref="H16:H21" si="0">+G16*F16</f>
        <v>558</v>
      </c>
      <c r="K16" s="233"/>
    </row>
    <row r="17" spans="2:15" ht="14.5" x14ac:dyDescent="0.35">
      <c r="B17" s="232"/>
      <c r="C17" s="401" t="s">
        <v>648</v>
      </c>
      <c r="D17" s="402"/>
      <c r="E17" s="303" t="s">
        <v>4</v>
      </c>
      <c r="F17" s="304">
        <v>4600</v>
      </c>
      <c r="G17" s="303">
        <v>2</v>
      </c>
      <c r="H17" s="304">
        <f t="shared" si="0"/>
        <v>9200</v>
      </c>
      <c r="K17" s="233"/>
    </row>
    <row r="18" spans="2:15" ht="14.5" x14ac:dyDescent="0.35">
      <c r="B18" s="232"/>
      <c r="C18" s="401"/>
      <c r="D18" s="402"/>
      <c r="E18" s="303"/>
      <c r="F18" s="304"/>
      <c r="G18" s="303"/>
      <c r="H18" s="304"/>
      <c r="K18" s="233"/>
    </row>
    <row r="19" spans="2:15" ht="14.5" x14ac:dyDescent="0.35">
      <c r="B19" s="232"/>
      <c r="C19" s="399"/>
      <c r="D19" s="400"/>
      <c r="E19" s="303"/>
      <c r="F19" s="304"/>
      <c r="G19" s="300"/>
      <c r="H19" s="304"/>
      <c r="K19" s="233"/>
    </row>
    <row r="20" spans="2:15" ht="14.5" x14ac:dyDescent="0.35">
      <c r="B20" s="232"/>
      <c r="C20" s="401"/>
      <c r="D20" s="402"/>
      <c r="E20" s="303"/>
      <c r="F20" s="304"/>
      <c r="G20" s="303"/>
      <c r="H20" s="304"/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9758</v>
      </c>
      <c r="K22" s="233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28">
        <f>I30/J34</f>
        <v>0.61538461538461542</v>
      </c>
      <c r="N29" s="228">
        <f>M29*M30</f>
        <v>28830.703285324762</v>
      </c>
      <c r="O29" s="228">
        <f>G30/N29</f>
        <v>5.916041461493565</v>
      </c>
    </row>
    <row r="30" spans="2:15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5.9160414614935704</v>
      </c>
      <c r="I30" s="238">
        <f>+G30/H30</f>
        <v>28830.703285324736</v>
      </c>
      <c r="K30" s="233"/>
      <c r="M30" s="228">
        <f>+M32-I13-J27-I22</f>
        <v>46849.892838652733</v>
      </c>
    </row>
    <row r="31" spans="2:15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5.9160414614935704</v>
      </c>
      <c r="I31" s="238">
        <f>+G31/H31</f>
        <v>18019.189553327964</v>
      </c>
      <c r="K31" s="233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28">
        <v>62732</v>
      </c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O33" s="228">
        <v>5.9160414614935704</v>
      </c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46849.892838652697</v>
      </c>
      <c r="K34" s="233"/>
    </row>
    <row r="35" spans="2:15" ht="13" thickBot="1" x14ac:dyDescent="0.3">
      <c r="B35" s="232"/>
      <c r="K35" s="233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62731.999999999964</v>
      </c>
      <c r="K36" s="233"/>
      <c r="M36" s="290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16728-5FC0-4748-AF7F-94B408901997}">
  <dimension ref="B1:M42"/>
  <sheetViews>
    <sheetView showGridLines="0" zoomScale="60" zoomScaleNormal="60" workbookViewId="0">
      <selection activeCell="M26" sqref="M26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42.453125" style="228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460</v>
      </c>
      <c r="E5" s="395"/>
      <c r="F5" s="395"/>
      <c r="H5" s="235" t="s">
        <v>492</v>
      </c>
      <c r="I5" s="396" t="s">
        <v>354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401" t="s">
        <v>500</v>
      </c>
      <c r="D9" s="402"/>
      <c r="E9" s="303">
        <v>1</v>
      </c>
      <c r="F9" s="304">
        <v>1200.0000569729241</v>
      </c>
      <c r="G9" s="300">
        <v>0.19594693975095817</v>
      </c>
      <c r="H9" s="304">
        <f>+E9*F9/G9</f>
        <v>6124.107161347265</v>
      </c>
      <c r="K9" s="233"/>
    </row>
    <row r="10" spans="2:11" ht="14.5" x14ac:dyDescent="0.35">
      <c r="B10" s="232"/>
      <c r="C10" s="401"/>
      <c r="D10" s="402"/>
      <c r="E10" s="303"/>
      <c r="F10" s="304"/>
      <c r="G10" s="303"/>
      <c r="H10" s="304"/>
      <c r="K10" s="233"/>
    </row>
    <row r="11" spans="2:11" ht="14.5" x14ac:dyDescent="0.35">
      <c r="B11" s="232"/>
      <c r="C11" s="401"/>
      <c r="D11" s="402"/>
      <c r="E11" s="303"/>
      <c r="F11" s="304"/>
      <c r="G11" s="300"/>
      <c r="H11" s="304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6124.107161347265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01" t="s">
        <v>734</v>
      </c>
      <c r="D16" s="402"/>
      <c r="E16" s="303" t="s">
        <v>4</v>
      </c>
      <c r="F16" s="304">
        <v>18600</v>
      </c>
      <c r="G16" s="303">
        <v>0.03</v>
      </c>
      <c r="H16" s="304">
        <f t="shared" ref="H16:H21" si="0">+G16*F16</f>
        <v>558</v>
      </c>
      <c r="K16" s="233"/>
    </row>
    <row r="17" spans="2:11" ht="14.5" x14ac:dyDescent="0.35">
      <c r="B17" s="232"/>
      <c r="C17" s="401" t="s">
        <v>741</v>
      </c>
      <c r="D17" s="402"/>
      <c r="E17" s="303" t="s">
        <v>8</v>
      </c>
      <c r="F17" s="304">
        <v>18000</v>
      </c>
      <c r="G17" s="303">
        <v>1</v>
      </c>
      <c r="H17" s="304">
        <f t="shared" si="0"/>
        <v>18000</v>
      </c>
      <c r="K17" s="233"/>
    </row>
    <row r="18" spans="2:11" ht="14.5" x14ac:dyDescent="0.35">
      <c r="B18" s="232"/>
      <c r="C18" s="401" t="s">
        <v>742</v>
      </c>
      <c r="D18" s="402"/>
      <c r="E18" s="303"/>
      <c r="F18" s="304">
        <v>5000</v>
      </c>
      <c r="G18" s="303">
        <v>1</v>
      </c>
      <c r="H18" s="304">
        <f t="shared" si="0"/>
        <v>5000</v>
      </c>
      <c r="K18" s="233"/>
    </row>
    <row r="19" spans="2:11" ht="14.5" x14ac:dyDescent="0.35">
      <c r="B19" s="232"/>
      <c r="C19" s="399"/>
      <c r="D19" s="400"/>
      <c r="E19" s="303"/>
      <c r="F19" s="304"/>
      <c r="G19" s="300"/>
      <c r="H19" s="304"/>
      <c r="K19" s="233"/>
    </row>
    <row r="20" spans="2:11" ht="14.5" x14ac:dyDescent="0.35">
      <c r="B20" s="232"/>
      <c r="C20" s="401"/>
      <c r="D20" s="402"/>
      <c r="E20" s="303"/>
      <c r="F20" s="304"/>
      <c r="G20" s="303"/>
      <c r="H20" s="304"/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23558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9.0244155754413899</v>
      </c>
      <c r="I30" s="238">
        <f>+G30/H30</f>
        <v>18900.241746863219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9.0244155754413899</v>
      </c>
      <c r="I31" s="238">
        <f>+G31/H31</f>
        <v>11812.651091789514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30712.892838652733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60395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E8DC7-FC0B-4FE3-BA51-8072D1D528B9}">
  <dimension ref="B1:L42"/>
  <sheetViews>
    <sheetView showGridLines="0" zoomScale="80" zoomScaleNormal="80" workbookViewId="0">
      <selection activeCell="D5" sqref="D5:F5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6" width="22.36328125" style="260" customWidth="1"/>
    <col min="7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52.25" customHeight="1" x14ac:dyDescent="0.35">
      <c r="B5" s="264"/>
      <c r="C5" s="256" t="s">
        <v>491</v>
      </c>
      <c r="D5" s="332" t="s">
        <v>363</v>
      </c>
      <c r="E5" s="332"/>
      <c r="F5" s="332"/>
      <c r="H5" s="266" t="s">
        <v>492</v>
      </c>
      <c r="I5" s="333" t="s">
        <v>365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8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23" t="s">
        <v>500</v>
      </c>
      <c r="D9" s="324"/>
      <c r="E9" s="267">
        <v>1</v>
      </c>
      <c r="F9" s="268">
        <v>2000</v>
      </c>
      <c r="G9" s="269">
        <v>0.22973458484246112</v>
      </c>
      <c r="H9" s="268">
        <f>+E9*F9/G9</f>
        <v>8705.698366536697</v>
      </c>
      <c r="K9" s="265"/>
    </row>
    <row r="10" spans="2:11" ht="14.5" x14ac:dyDescent="0.35">
      <c r="B10" s="264"/>
      <c r="C10" s="323"/>
      <c r="D10" s="324"/>
      <c r="E10" s="267"/>
      <c r="F10" s="268"/>
      <c r="G10" s="267"/>
      <c r="H10" s="268"/>
      <c r="K10" s="265"/>
    </row>
    <row r="11" spans="2:11" ht="14.5" x14ac:dyDescent="0.35">
      <c r="B11" s="264"/>
      <c r="C11" s="323"/>
      <c r="D11" s="324"/>
      <c r="E11" s="267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8705.698366536697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383" t="s">
        <v>537</v>
      </c>
      <c r="D16" s="384"/>
      <c r="E16" s="267" t="s">
        <v>8</v>
      </c>
      <c r="F16" s="268">
        <v>65500</v>
      </c>
      <c r="G16" s="269">
        <v>1</v>
      </c>
      <c r="H16" s="268">
        <f t="shared" ref="H16:H21" si="0">+G16*F16</f>
        <v>65500</v>
      </c>
      <c r="J16" s="283"/>
      <c r="K16" s="265"/>
    </row>
    <row r="17" spans="2:12" ht="14.5" x14ac:dyDescent="0.35">
      <c r="B17" s="264"/>
      <c r="C17" s="383" t="s">
        <v>538</v>
      </c>
      <c r="D17" s="384"/>
      <c r="E17" s="270" t="s">
        <v>4</v>
      </c>
      <c r="F17" s="285">
        <v>1231915.8915380088</v>
      </c>
      <c r="G17" s="272">
        <v>3.5177522922310633E-2</v>
      </c>
      <c r="H17" s="271">
        <f t="shared" si="0"/>
        <v>43335.749512937044</v>
      </c>
      <c r="J17" s="283"/>
      <c r="K17" s="265"/>
    </row>
    <row r="18" spans="2:12" ht="14.5" x14ac:dyDescent="0.35">
      <c r="B18" s="264"/>
      <c r="C18" s="383" t="s">
        <v>539</v>
      </c>
      <c r="D18" s="384"/>
      <c r="E18" s="267" t="s">
        <v>10</v>
      </c>
      <c r="F18" s="268">
        <v>9836.050239999995</v>
      </c>
      <c r="G18" s="269">
        <v>12.5</v>
      </c>
      <c r="H18" s="268">
        <f t="shared" si="0"/>
        <v>122950.62799999994</v>
      </c>
      <c r="J18" s="283"/>
      <c r="K18" s="265"/>
    </row>
    <row r="19" spans="2:12" ht="14.5" x14ac:dyDescent="0.35">
      <c r="B19" s="264"/>
      <c r="C19" s="323"/>
      <c r="D19" s="324"/>
      <c r="E19" s="267"/>
      <c r="F19" s="268"/>
      <c r="G19" s="267"/>
      <c r="H19" s="268">
        <f t="shared" si="0"/>
        <v>0</v>
      </c>
      <c r="K19" s="265"/>
    </row>
    <row r="20" spans="2:12" ht="14.5" x14ac:dyDescent="0.35">
      <c r="B20" s="264"/>
      <c r="C20" s="323"/>
      <c r="D20" s="324"/>
      <c r="E20" s="267"/>
      <c r="F20" s="268"/>
      <c r="G20" s="267"/>
      <c r="H20" s="268">
        <f t="shared" si="0"/>
        <v>0</v>
      </c>
      <c r="K20" s="265"/>
    </row>
    <row r="21" spans="2:12" ht="14.5" x14ac:dyDescent="0.35">
      <c r="B21" s="264"/>
      <c r="C21" s="323"/>
      <c r="D21" s="324"/>
      <c r="E21" s="267"/>
      <c r="F21" s="268"/>
      <c r="G21" s="267"/>
      <c r="H21" s="268">
        <f t="shared" si="0"/>
        <v>0</v>
      </c>
      <c r="K21" s="265"/>
    </row>
    <row r="22" spans="2:12" ht="14.5" x14ac:dyDescent="0.35">
      <c r="B22" s="264"/>
      <c r="G22" s="256"/>
      <c r="H22" s="256" t="s">
        <v>501</v>
      </c>
      <c r="I22" s="268">
        <f>+SUM(H16:H21)</f>
        <v>231786.37751293698</v>
      </c>
      <c r="K22" s="265"/>
      <c r="L22" s="284"/>
    </row>
    <row r="23" spans="2:12" ht="14.5" x14ac:dyDescent="0.35">
      <c r="B23" s="264"/>
      <c r="C23" s="256" t="s">
        <v>507</v>
      </c>
      <c r="K23" s="265"/>
    </row>
    <row r="24" spans="2:12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2" ht="14.5" x14ac:dyDescent="0.35">
      <c r="B25" s="264"/>
      <c r="C25" s="323" t="s">
        <v>540</v>
      </c>
      <c r="D25" s="324"/>
      <c r="E25" s="267">
        <v>1</v>
      </c>
      <c r="F25" s="267"/>
      <c r="G25" s="267"/>
      <c r="H25" s="268">
        <v>3864.2504870632201</v>
      </c>
      <c r="I25" s="268">
        <f>+H25*E25</f>
        <v>3864.2504870632201</v>
      </c>
      <c r="K25" s="265"/>
    </row>
    <row r="26" spans="2:12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2" ht="14.5" x14ac:dyDescent="0.35">
      <c r="B27" s="264"/>
      <c r="G27" s="256"/>
      <c r="H27" s="256"/>
      <c r="I27" s="256" t="s">
        <v>501</v>
      </c>
      <c r="J27" s="268">
        <f>+SUM(I25:I26)</f>
        <v>3864.2504870632201</v>
      </c>
      <c r="K27" s="265"/>
    </row>
    <row r="28" spans="2:12" ht="14.5" x14ac:dyDescent="0.35">
      <c r="B28" s="264"/>
      <c r="C28" s="256" t="s">
        <v>513</v>
      </c>
      <c r="K28" s="265"/>
    </row>
    <row r="29" spans="2:12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2" ht="14.5" x14ac:dyDescent="0.35">
      <c r="B30" s="264"/>
      <c r="C30" s="323" t="s">
        <v>518</v>
      </c>
      <c r="D30" s="324"/>
      <c r="E30" s="273">
        <v>92196.560000000012</v>
      </c>
      <c r="F30" s="267">
        <v>1.85</v>
      </c>
      <c r="G30" s="268">
        <f>+F30*E30</f>
        <v>170563.63600000003</v>
      </c>
      <c r="H30" s="269">
        <v>5.5500245172199696</v>
      </c>
      <c r="I30" s="268">
        <f>+G30/H30</f>
        <v>30732.050907305915</v>
      </c>
      <c r="K30" s="265"/>
    </row>
    <row r="31" spans="2:12" ht="14.5" x14ac:dyDescent="0.35">
      <c r="B31" s="264"/>
      <c r="C31" s="323" t="s">
        <v>519</v>
      </c>
      <c r="D31" s="324"/>
      <c r="E31" s="273">
        <v>57622.850000000013</v>
      </c>
      <c r="F31" s="267">
        <v>1.85</v>
      </c>
      <c r="G31" s="268">
        <f>+F31*E31</f>
        <v>106602.27250000004</v>
      </c>
      <c r="H31" s="269">
        <f>+H30</f>
        <v>5.5500245172199696</v>
      </c>
      <c r="I31" s="268">
        <f>+G31/H31</f>
        <v>19207.531817066199</v>
      </c>
      <c r="K31" s="265"/>
    </row>
    <row r="32" spans="2:12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49939.582724372114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294295.909090909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D919B-0AEE-4D1F-911D-3095A814B96B}">
  <dimension ref="B1:N42"/>
  <sheetViews>
    <sheetView showGridLines="0" zoomScale="70" zoomScaleNormal="70" workbookViewId="0">
      <selection activeCell="G43" sqref="G4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2.36328125" style="228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52.25" customHeight="1" x14ac:dyDescent="0.35">
      <c r="B5" s="232"/>
      <c r="C5" s="256" t="s">
        <v>491</v>
      </c>
      <c r="D5" s="405" t="s">
        <v>364</v>
      </c>
      <c r="E5" s="405"/>
      <c r="F5" s="405"/>
      <c r="H5" s="235" t="s">
        <v>492</v>
      </c>
      <c r="I5" s="396" t="s">
        <v>461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0.22973458484246112</v>
      </c>
      <c r="H9" s="238">
        <f>+E9*F9/G9</f>
        <v>8705.698366536697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8705.698366536697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743</v>
      </c>
      <c r="D16" s="394"/>
      <c r="E16" s="237" t="s">
        <v>4</v>
      </c>
      <c r="F16" s="238">
        <v>18600</v>
      </c>
      <c r="G16" s="239">
        <v>1</v>
      </c>
      <c r="H16" s="238">
        <f t="shared" ref="H16:H21" si="0">+G16*F16</f>
        <v>18600</v>
      </c>
      <c r="J16" s="249"/>
      <c r="K16" s="233"/>
    </row>
    <row r="17" spans="2:14" ht="14.5" x14ac:dyDescent="0.35">
      <c r="B17" s="232"/>
      <c r="C17" s="393" t="s">
        <v>532</v>
      </c>
      <c r="D17" s="394"/>
      <c r="E17" s="303" t="s">
        <v>8</v>
      </c>
      <c r="F17" s="306">
        <v>18000</v>
      </c>
      <c r="G17" s="300">
        <v>3.5177522922310633E-2</v>
      </c>
      <c r="H17" s="304">
        <f t="shared" si="0"/>
        <v>633.19541260159144</v>
      </c>
      <c r="J17" s="249"/>
      <c r="K17" s="233"/>
    </row>
    <row r="18" spans="2:14" ht="14.5" x14ac:dyDescent="0.35">
      <c r="B18" s="232"/>
      <c r="C18" s="393"/>
      <c r="D18" s="394"/>
      <c r="E18" s="237"/>
      <c r="F18" s="238"/>
      <c r="G18" s="239"/>
      <c r="H18" s="238"/>
      <c r="J18" s="249"/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19233.195412601592</v>
      </c>
      <c r="K22" s="233"/>
      <c r="L22" s="301"/>
      <c r="M22" s="301"/>
    </row>
    <row r="23" spans="2:14" ht="14.5" x14ac:dyDescent="0.35">
      <c r="B23" s="232"/>
      <c r="C23" s="234" t="s">
        <v>507</v>
      </c>
      <c r="K23" s="233"/>
      <c r="N23" s="301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0.56444725904395299</v>
      </c>
      <c r="I30" s="238">
        <f>+G30/H30</f>
        <v>302178.16326878185</v>
      </c>
      <c r="K30" s="233"/>
    </row>
    <row r="31" spans="2:14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0.56444725904395299</v>
      </c>
      <c r="I31" s="238">
        <f>+G31/H31</f>
        <v>188861.3520429887</v>
      </c>
      <c r="K31" s="233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491039.51531177055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518978.40909090883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6A2CB-2FA3-490F-8C64-6C1E07C7361C}">
  <dimension ref="B1:N42"/>
  <sheetViews>
    <sheetView showGridLines="0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2.36328125" style="228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52.25" customHeight="1" x14ac:dyDescent="0.35">
      <c r="B5" s="232"/>
      <c r="C5" s="256" t="s">
        <v>491</v>
      </c>
      <c r="D5" s="405" t="s">
        <v>366</v>
      </c>
      <c r="E5" s="405"/>
      <c r="F5" s="405"/>
      <c r="H5" s="235" t="s">
        <v>492</v>
      </c>
      <c r="I5" s="396">
        <v>5.7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33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</v>
      </c>
      <c r="H9" s="238">
        <f>+E9*F9/G9</f>
        <v>1000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1000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728</v>
      </c>
      <c r="D16" s="394"/>
      <c r="E16" s="237" t="s">
        <v>33</v>
      </c>
      <c r="F16" s="238">
        <v>10000</v>
      </c>
      <c r="G16" s="239">
        <v>1.05</v>
      </c>
      <c r="H16" s="238">
        <f t="shared" ref="H16:H21" si="0">+G16*F16</f>
        <v>10500</v>
      </c>
      <c r="J16" s="249"/>
      <c r="K16" s="233"/>
    </row>
    <row r="17" spans="2:14" ht="14.5" x14ac:dyDescent="0.35">
      <c r="B17" s="232"/>
      <c r="C17" s="393"/>
      <c r="D17" s="394"/>
      <c r="E17" s="303"/>
      <c r="F17" s="306"/>
      <c r="G17" s="300"/>
      <c r="H17" s="304"/>
      <c r="J17" s="249"/>
      <c r="K17" s="233"/>
    </row>
    <row r="18" spans="2:14" ht="14.5" x14ac:dyDescent="0.35">
      <c r="B18" s="232"/>
      <c r="C18" s="393"/>
      <c r="D18" s="394"/>
      <c r="E18" s="237"/>
      <c r="F18" s="238"/>
      <c r="G18" s="239"/>
      <c r="H18" s="238"/>
      <c r="J18" s="249"/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10500</v>
      </c>
      <c r="K22" s="233"/>
      <c r="L22" s="301"/>
      <c r="M22" s="301"/>
    </row>
    <row r="23" spans="2:14" ht="14.5" x14ac:dyDescent="0.35">
      <c r="B23" s="232"/>
      <c r="C23" s="234" t="s">
        <v>507</v>
      </c>
      <c r="K23" s="233"/>
      <c r="N23" s="301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157.05341208237701</v>
      </c>
      <c r="I30" s="238">
        <f>+G30/H30</f>
        <v>1086.0231162028922</v>
      </c>
      <c r="K30" s="233"/>
    </row>
    <row r="31" spans="2:14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157.05341208237701</v>
      </c>
      <c r="I31" s="238">
        <f>+G31/H31</f>
        <v>678.76444762680774</v>
      </c>
      <c r="K31" s="233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1764.7875638297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13264.787563829701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56CAA-14EA-4069-A6BB-C74F95E69626}">
  <dimension ref="B1:N42"/>
  <sheetViews>
    <sheetView showGridLines="0" zoomScale="70" zoomScaleNormal="70" workbookViewId="0">
      <selection activeCell="F53" sqref="F5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2.36328125" style="228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52.25" customHeight="1" x14ac:dyDescent="0.35">
      <c r="B5" s="232"/>
      <c r="C5" s="256" t="s">
        <v>491</v>
      </c>
      <c r="D5" s="405" t="s">
        <v>469</v>
      </c>
      <c r="E5" s="405"/>
      <c r="F5" s="405"/>
      <c r="H5" s="235" t="s">
        <v>492</v>
      </c>
      <c r="I5" s="396" t="s">
        <v>470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</v>
      </c>
      <c r="H9" s="238">
        <f>+E9*F9/G9</f>
        <v>1000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1000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744</v>
      </c>
      <c r="D16" s="394"/>
      <c r="E16" s="237" t="s">
        <v>543</v>
      </c>
      <c r="F16" s="238">
        <v>6800</v>
      </c>
      <c r="G16" s="239">
        <v>1.05</v>
      </c>
      <c r="H16" s="238">
        <f t="shared" ref="H16:H21" si="0">+G16*F16</f>
        <v>7140</v>
      </c>
      <c r="J16" s="249"/>
      <c r="K16" s="233"/>
    </row>
    <row r="17" spans="2:14" ht="14.5" x14ac:dyDescent="0.35">
      <c r="B17" s="232"/>
      <c r="C17" s="393" t="s">
        <v>745</v>
      </c>
      <c r="D17" s="394"/>
      <c r="E17" s="303" t="s">
        <v>4</v>
      </c>
      <c r="F17" s="306">
        <v>20000</v>
      </c>
      <c r="G17" s="300">
        <v>0.3</v>
      </c>
      <c r="H17" s="238">
        <f t="shared" si="0"/>
        <v>6000</v>
      </c>
      <c r="J17" s="249"/>
      <c r="K17" s="233"/>
    </row>
    <row r="18" spans="2:14" ht="14.5" x14ac:dyDescent="0.35">
      <c r="B18" s="232"/>
      <c r="C18" s="393"/>
      <c r="D18" s="394"/>
      <c r="E18" s="237"/>
      <c r="F18" s="238"/>
      <c r="G18" s="239"/>
      <c r="H18" s="238"/>
      <c r="J18" s="249"/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13140</v>
      </c>
      <c r="K22" s="233"/>
      <c r="L22" s="301"/>
      <c r="M22" s="301"/>
    </row>
    <row r="23" spans="2:14" ht="14.5" x14ac:dyDescent="0.35">
      <c r="B23" s="232"/>
      <c r="C23" s="234" t="s">
        <v>507</v>
      </c>
      <c r="K23" s="233"/>
      <c r="N23" s="301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1.1038596368603799</v>
      </c>
      <c r="I30" s="238">
        <f>+G30/H30</f>
        <v>154515.69230769284</v>
      </c>
      <c r="K30" s="233"/>
    </row>
    <row r="31" spans="2:14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1.1038596368603799</v>
      </c>
      <c r="I31" s="238">
        <f>+G31/H31</f>
        <v>96572.307692308052</v>
      </c>
      <c r="K31" s="233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251088.00000000087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265228.00000000087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8BC51-8FFA-4B1B-9A63-AB85D47BF0F1}">
  <dimension ref="B1:N42"/>
  <sheetViews>
    <sheetView showGridLines="0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2.36328125" style="228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52.25" customHeight="1" x14ac:dyDescent="0.35">
      <c r="B5" s="232"/>
      <c r="C5" s="256" t="s">
        <v>491</v>
      </c>
      <c r="D5" s="405" t="s">
        <v>477</v>
      </c>
      <c r="E5" s="405"/>
      <c r="F5" s="405"/>
      <c r="H5" s="235" t="s">
        <v>492</v>
      </c>
      <c r="I5" s="396" t="s">
        <v>476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</v>
      </c>
      <c r="H9" s="238">
        <f>+E9*F9/G9</f>
        <v>1000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1000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746</v>
      </c>
      <c r="D16" s="394"/>
      <c r="E16" s="237" t="s">
        <v>4</v>
      </c>
      <c r="F16" s="238">
        <v>110000</v>
      </c>
      <c r="G16" s="239">
        <v>1.05</v>
      </c>
      <c r="H16" s="238">
        <f t="shared" ref="H16:H21" si="0">+G16*F16</f>
        <v>115500</v>
      </c>
      <c r="J16" s="249"/>
      <c r="K16" s="233"/>
    </row>
    <row r="17" spans="2:14" ht="14.5" x14ac:dyDescent="0.35">
      <c r="B17" s="232"/>
      <c r="C17" s="393" t="s">
        <v>747</v>
      </c>
      <c r="D17" s="394"/>
      <c r="E17" s="303" t="s">
        <v>8</v>
      </c>
      <c r="F17" s="306">
        <v>40000</v>
      </c>
      <c r="G17" s="300">
        <v>1</v>
      </c>
      <c r="H17" s="238">
        <f t="shared" si="0"/>
        <v>40000</v>
      </c>
      <c r="J17" s="249"/>
      <c r="K17" s="233"/>
    </row>
    <row r="18" spans="2:14" ht="14.5" x14ac:dyDescent="0.35">
      <c r="B18" s="232"/>
      <c r="C18" s="393"/>
      <c r="D18" s="394"/>
      <c r="E18" s="237"/>
      <c r="F18" s="238"/>
      <c r="G18" s="239"/>
      <c r="H18" s="238"/>
      <c r="J18" s="249"/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155500</v>
      </c>
      <c r="K22" s="233"/>
      <c r="L22" s="301"/>
      <c r="M22" s="301"/>
    </row>
    <row r="23" spans="2:14" ht="14.5" x14ac:dyDescent="0.35">
      <c r="B23" s="232"/>
      <c r="C23" s="234" t="s">
        <v>507</v>
      </c>
      <c r="K23" s="233"/>
      <c r="N23" s="301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5.8146694090908699</v>
      </c>
      <c r="I30" s="238">
        <f>+G30/H30</f>
        <v>29333.333333333536</v>
      </c>
      <c r="K30" s="233"/>
    </row>
    <row r="31" spans="2:14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5.8146694090908699</v>
      </c>
      <c r="I31" s="238">
        <f>+G31/H31</f>
        <v>18333.333333333463</v>
      </c>
      <c r="K31" s="233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47666.666666666999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204166.66666666701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A6B7B-7E81-42CC-A365-FB757544D56C}">
  <dimension ref="B1:K42"/>
  <sheetViews>
    <sheetView showGridLines="0" zoomScale="80" zoomScaleNormal="80" workbookViewId="0">
      <selection activeCell="D5" sqref="D5:F5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6384" width="11.453125" style="260"/>
  </cols>
  <sheetData>
    <row r="1" spans="2:11" ht="13" thickBot="1" x14ac:dyDescent="0.4"/>
    <row r="2" spans="2:1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</row>
    <row r="3" spans="2:1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</row>
    <row r="4" spans="2:11" x14ac:dyDescent="0.35">
      <c r="B4" s="264"/>
      <c r="K4" s="265"/>
    </row>
    <row r="5" spans="2:11" ht="14.5" x14ac:dyDescent="0.35">
      <c r="B5" s="264"/>
      <c r="C5" s="256" t="s">
        <v>491</v>
      </c>
      <c r="D5" s="334" t="s">
        <v>26</v>
      </c>
      <c r="E5" s="334"/>
      <c r="F5" s="334"/>
      <c r="H5" s="266" t="s">
        <v>492</v>
      </c>
      <c r="I5" s="333" t="s">
        <v>83</v>
      </c>
      <c r="J5" s="333"/>
      <c r="K5" s="265"/>
    </row>
    <row r="6" spans="2:11" ht="14.5" x14ac:dyDescent="0.35">
      <c r="B6" s="264"/>
      <c r="C6" s="256"/>
      <c r="D6" s="334"/>
      <c r="E6" s="334"/>
      <c r="F6" s="334"/>
      <c r="H6" s="266" t="s">
        <v>493</v>
      </c>
      <c r="I6" s="333" t="s">
        <v>8</v>
      </c>
      <c r="J6" s="333"/>
      <c r="K6" s="265"/>
    </row>
    <row r="7" spans="2:11" ht="14.5" x14ac:dyDescent="0.35">
      <c r="B7" s="264"/>
      <c r="C7" s="256" t="s">
        <v>494</v>
      </c>
      <c r="K7" s="265"/>
    </row>
    <row r="8" spans="2:1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65"/>
    </row>
    <row r="9" spans="2:11" ht="14.5" x14ac:dyDescent="0.35">
      <c r="B9" s="264"/>
      <c r="C9" s="323" t="s">
        <v>500</v>
      </c>
      <c r="D9" s="324"/>
      <c r="E9" s="267">
        <v>1</v>
      </c>
      <c r="F9" s="268">
        <v>2000</v>
      </c>
      <c r="G9" s="269">
        <v>1.0934936840724219</v>
      </c>
      <c r="H9" s="268">
        <f>+E9*F9/G9</f>
        <v>1829.0000473999448</v>
      </c>
      <c r="K9" s="265"/>
    </row>
    <row r="10" spans="2:11" ht="14.5" x14ac:dyDescent="0.35">
      <c r="B10" s="264"/>
      <c r="C10" s="323"/>
      <c r="D10" s="324"/>
      <c r="E10" s="267"/>
      <c r="F10" s="268"/>
      <c r="G10" s="267"/>
      <c r="H10" s="268"/>
      <c r="K10" s="265"/>
    </row>
    <row r="11" spans="2:11" ht="14.5" x14ac:dyDescent="0.35">
      <c r="B11" s="264"/>
      <c r="C11" s="323"/>
      <c r="D11" s="324"/>
      <c r="E11" s="267"/>
      <c r="F11" s="268"/>
      <c r="G11" s="267"/>
      <c r="H11" s="268"/>
      <c r="K11" s="265"/>
    </row>
    <row r="12" spans="2:11" ht="14.5" x14ac:dyDescent="0.35">
      <c r="B12" s="264"/>
      <c r="C12" s="323"/>
      <c r="D12" s="324"/>
      <c r="E12" s="267"/>
      <c r="F12" s="268"/>
      <c r="G12" s="267"/>
      <c r="H12" s="268"/>
      <c r="K12" s="265"/>
    </row>
    <row r="13" spans="2:11" ht="14.5" x14ac:dyDescent="0.35">
      <c r="B13" s="264"/>
      <c r="G13" s="256"/>
      <c r="H13" s="256" t="s">
        <v>501</v>
      </c>
      <c r="I13" s="268">
        <f>+SUM(H9:H12)</f>
        <v>1829.0000473999448</v>
      </c>
      <c r="K13" s="265"/>
    </row>
    <row r="14" spans="2:11" ht="14.5" x14ac:dyDescent="0.35">
      <c r="B14" s="264"/>
      <c r="C14" s="256" t="s">
        <v>502</v>
      </c>
      <c r="K14" s="265"/>
    </row>
    <row r="15" spans="2:1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65"/>
    </row>
    <row r="16" spans="2:11" ht="14.5" x14ac:dyDescent="0.35">
      <c r="B16" s="264"/>
      <c r="C16" s="403" t="s">
        <v>541</v>
      </c>
      <c r="D16" s="404"/>
      <c r="E16" s="270" t="s">
        <v>542</v>
      </c>
      <c r="F16" s="271">
        <f>445000*1.5</f>
        <v>667500</v>
      </c>
      <c r="G16" s="286">
        <v>3.4889947722201546E-2</v>
      </c>
      <c r="H16" s="271">
        <f t="shared" ref="H16:H21" si="0">+G16*F16</f>
        <v>23289.040104569533</v>
      </c>
      <c r="K16" s="265"/>
    </row>
    <row r="17" spans="2:11" ht="14.5" x14ac:dyDescent="0.35">
      <c r="B17" s="264"/>
      <c r="C17" s="323"/>
      <c r="D17" s="324"/>
      <c r="E17" s="267"/>
      <c r="F17" s="268"/>
      <c r="G17" s="269"/>
      <c r="H17" s="268">
        <f t="shared" si="0"/>
        <v>0</v>
      </c>
      <c r="K17" s="265"/>
    </row>
    <row r="18" spans="2:11" ht="14.5" x14ac:dyDescent="0.35">
      <c r="B18" s="264"/>
      <c r="C18" s="323"/>
      <c r="D18" s="324"/>
      <c r="E18" s="267"/>
      <c r="F18" s="268"/>
      <c r="G18" s="267"/>
      <c r="H18" s="268">
        <f t="shared" si="0"/>
        <v>0</v>
      </c>
      <c r="K18" s="265"/>
    </row>
    <row r="19" spans="2:11" ht="14.5" x14ac:dyDescent="0.35">
      <c r="B19" s="264"/>
      <c r="C19" s="323"/>
      <c r="D19" s="324"/>
      <c r="E19" s="267"/>
      <c r="F19" s="268"/>
      <c r="G19" s="267"/>
      <c r="H19" s="268">
        <f t="shared" si="0"/>
        <v>0</v>
      </c>
      <c r="K19" s="265"/>
    </row>
    <row r="20" spans="2:11" ht="14.5" x14ac:dyDescent="0.35">
      <c r="B20" s="264"/>
      <c r="C20" s="323"/>
      <c r="D20" s="324"/>
      <c r="E20" s="267"/>
      <c r="F20" s="268"/>
      <c r="G20" s="267"/>
      <c r="H20" s="268">
        <f t="shared" si="0"/>
        <v>0</v>
      </c>
      <c r="K20" s="265"/>
    </row>
    <row r="21" spans="2:11" ht="14.5" x14ac:dyDescent="0.35">
      <c r="B21" s="264"/>
      <c r="C21" s="323"/>
      <c r="D21" s="324"/>
      <c r="E21" s="267"/>
      <c r="F21" s="268"/>
      <c r="G21" s="267"/>
      <c r="H21" s="268">
        <f t="shared" si="0"/>
        <v>0</v>
      </c>
      <c r="K21" s="265"/>
    </row>
    <row r="22" spans="2:11" ht="14.5" x14ac:dyDescent="0.35">
      <c r="B22" s="264"/>
      <c r="G22" s="256"/>
      <c r="H22" s="256" t="s">
        <v>501</v>
      </c>
      <c r="I22" s="268">
        <f>+SUM(H16:H21)</f>
        <v>23289.040104569533</v>
      </c>
      <c r="K22" s="265"/>
    </row>
    <row r="23" spans="2:11" ht="14.5" x14ac:dyDescent="0.35">
      <c r="B23" s="264"/>
      <c r="C23" s="256" t="s">
        <v>507</v>
      </c>
      <c r="K23" s="265"/>
    </row>
    <row r="24" spans="2:11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</row>
    <row r="25" spans="2:11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</row>
    <row r="26" spans="2:11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</row>
    <row r="27" spans="2:11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</row>
    <row r="28" spans="2:11" ht="14.5" x14ac:dyDescent="0.35">
      <c r="B28" s="264"/>
      <c r="C28" s="256" t="s">
        <v>513</v>
      </c>
      <c r="K28" s="265"/>
    </row>
    <row r="29" spans="2:11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</row>
    <row r="30" spans="2:11" ht="14.5" x14ac:dyDescent="0.35">
      <c r="B30" s="264"/>
      <c r="C30" s="323" t="s">
        <v>518</v>
      </c>
      <c r="D30" s="324"/>
      <c r="E30" s="273">
        <v>92196.560000000012</v>
      </c>
      <c r="F30" s="267">
        <v>1.85</v>
      </c>
      <c r="G30" s="268">
        <f>+F30*E30</f>
        <v>170563.63600000003</v>
      </c>
      <c r="H30" s="269">
        <v>14.760171538500201</v>
      </c>
      <c r="I30" s="268">
        <f>+G30/H30</f>
        <v>11555.66759878803</v>
      </c>
      <c r="K30" s="265"/>
    </row>
    <row r="31" spans="2:11" ht="14.5" x14ac:dyDescent="0.35">
      <c r="B31" s="264"/>
      <c r="C31" s="323" t="s">
        <v>519</v>
      </c>
      <c r="D31" s="324"/>
      <c r="E31" s="273">
        <v>57622.850000000013</v>
      </c>
      <c r="F31" s="267">
        <v>1.85</v>
      </c>
      <c r="G31" s="268">
        <f>+F31*E31</f>
        <v>106602.27250000004</v>
      </c>
      <c r="H31" s="269">
        <f>+H30</f>
        <v>14.760171538500201</v>
      </c>
      <c r="I31" s="268">
        <f>+G31/H31</f>
        <v>7222.2922492425196</v>
      </c>
      <c r="K31" s="265"/>
    </row>
    <row r="32" spans="2:11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</row>
    <row r="33" spans="2:11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</row>
    <row r="34" spans="2:11" ht="14.5" x14ac:dyDescent="0.35">
      <c r="B34" s="264"/>
      <c r="G34" s="256"/>
      <c r="H34" s="256"/>
      <c r="I34" s="256" t="s">
        <v>501</v>
      </c>
      <c r="J34" s="268">
        <f>+SUM(I30:I33)</f>
        <v>18777.95984803055</v>
      </c>
      <c r="K34" s="265"/>
    </row>
    <row r="35" spans="2:11" ht="13" thickBot="1" x14ac:dyDescent="0.4">
      <c r="B35" s="264"/>
      <c r="K35" s="265"/>
    </row>
    <row r="36" spans="2:11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43896.000000000029</v>
      </c>
      <c r="K36" s="265"/>
    </row>
    <row r="37" spans="2:11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1" ht="13" x14ac:dyDescent="0.35">
      <c r="C40" s="279" t="s">
        <v>521</v>
      </c>
      <c r="G40" s="279" t="s">
        <v>522</v>
      </c>
    </row>
    <row r="42" spans="2:11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D7BC5-29E6-456A-9A1C-B89050E2D301}">
  <dimension ref="B1:N42"/>
  <sheetViews>
    <sheetView showGridLines="0" topLeftCell="A10" zoomScale="70" zoomScaleNormal="7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338</v>
      </c>
      <c r="E5" s="395"/>
      <c r="F5" s="395"/>
      <c r="H5" s="235" t="s">
        <v>492</v>
      </c>
      <c r="I5" s="396" t="s">
        <v>390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188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3028.6385548698468</v>
      </c>
      <c r="G9" s="239">
        <v>0.17625744285133432</v>
      </c>
      <c r="H9" s="238">
        <f>+E9*F9/G9</f>
        <v>17183.039228728485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17183.039228728485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624</v>
      </c>
      <c r="D16" s="394"/>
      <c r="E16" s="237" t="s">
        <v>625</v>
      </c>
      <c r="F16" s="238">
        <v>8500</v>
      </c>
      <c r="G16" s="239">
        <v>36</v>
      </c>
      <c r="H16" s="238">
        <f t="shared" ref="H16:H21" si="0">+G16*F16</f>
        <v>306000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306000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4.4745849610408204</v>
      </c>
      <c r="I30" s="238">
        <f>+G30/H30</f>
        <v>38118.31432078244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4.4745849610408204</v>
      </c>
      <c r="I31" s="238">
        <f>+G31/H31</f>
        <v>23823.946450489027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61942.260771271467</v>
      </c>
      <c r="K34" s="233"/>
      <c r="L34" s="249"/>
      <c r="M34" s="29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385125.3</v>
      </c>
      <c r="K36" s="233"/>
      <c r="N36" s="295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8B0C-1CA9-4D49-88FC-E4D5C88A7384}">
  <dimension ref="B1:N42"/>
  <sheetViews>
    <sheetView showGridLines="0" topLeftCell="A7" zoomScale="70" zoomScaleNormal="70" workbookViewId="0">
      <selection activeCell="M21" sqref="M21:O3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604</v>
      </c>
      <c r="E5" s="395"/>
      <c r="F5" s="395"/>
      <c r="H5" s="235" t="s">
        <v>492</v>
      </c>
      <c r="I5" s="396" t="s">
        <v>391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</v>
      </c>
      <c r="H9" s="238">
        <f>+E9*F9/G9</f>
        <v>2000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2000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748</v>
      </c>
      <c r="D16" s="394"/>
      <c r="E16" s="237" t="s">
        <v>749</v>
      </c>
      <c r="F16" s="238">
        <v>15617.14</v>
      </c>
      <c r="G16" s="239">
        <v>1</v>
      </c>
      <c r="H16" s="238">
        <f t="shared" ref="H16:H21" si="0">+G16*F16</f>
        <v>15617.14</v>
      </c>
      <c r="K16" s="233"/>
      <c r="L16" s="249"/>
      <c r="M16" s="294"/>
    </row>
    <row r="17" spans="2:13" ht="14.5" x14ac:dyDescent="0.35">
      <c r="B17" s="232"/>
      <c r="C17" s="393" t="s">
        <v>750</v>
      </c>
      <c r="D17" s="394"/>
      <c r="E17" s="237" t="s">
        <v>543</v>
      </c>
      <c r="F17" s="238">
        <v>102907.69</v>
      </c>
      <c r="G17" s="239">
        <v>1</v>
      </c>
      <c r="H17" s="238">
        <f t="shared" si="0"/>
        <v>102907.69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118524.83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2.57181325021606</v>
      </c>
      <c r="I30" s="238">
        <f>+G30/H30</f>
        <v>66320.381538461574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2.57181325021606</v>
      </c>
      <c r="I31" s="238">
        <f>+G31/H31</f>
        <v>41450.238461538487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107770.62000000005</v>
      </c>
      <c r="K34" s="233"/>
      <c r="L34" s="249"/>
      <c r="M34" s="29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228295.45000000007</v>
      </c>
      <c r="K36" s="233"/>
      <c r="N36" s="295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31997-1DD0-4765-B0F2-752C9A3F49F5}">
  <dimension ref="B1:N42"/>
  <sheetViews>
    <sheetView showGridLines="0" topLeftCell="A10" zoomScale="70" zoomScaleNormal="70" workbookViewId="0">
      <selection activeCell="M25" sqref="M25:O35"/>
    </sheetView>
  </sheetViews>
  <sheetFormatPr baseColWidth="10" defaultColWidth="11.453125" defaultRowHeight="12.5" x14ac:dyDescent="0.35"/>
  <cols>
    <col min="1" max="1" width="11.453125" style="260"/>
    <col min="2" max="2" width="2.6328125" style="260" customWidth="1"/>
    <col min="3" max="3" width="16.1796875" style="260" customWidth="1"/>
    <col min="4" max="4" width="31.81640625" style="260" customWidth="1"/>
    <col min="5" max="5" width="17.1796875" style="260" bestFit="1" customWidth="1"/>
    <col min="6" max="6" width="18.453125" style="260" customWidth="1"/>
    <col min="7" max="7" width="12.36328125" style="260" bestFit="1" customWidth="1"/>
    <col min="8" max="8" width="13" style="260" bestFit="1" customWidth="1"/>
    <col min="9" max="9" width="11.453125" style="260"/>
    <col min="10" max="10" width="12.6328125" style="260" bestFit="1" customWidth="1"/>
    <col min="11" max="11" width="2.6328125" style="260" customWidth="1"/>
    <col min="12" max="12" width="11.453125" style="260"/>
    <col min="13" max="14" width="14.81640625" style="307" bestFit="1" customWidth="1"/>
    <col min="15" max="16384" width="11.453125" style="260"/>
  </cols>
  <sheetData>
    <row r="1" spans="2:13" s="307" customFormat="1" ht="13" thickBot="1" x14ac:dyDescent="0.4"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13" s="307" customFormat="1" ht="13" thickBot="1" x14ac:dyDescent="0.4">
      <c r="B2" s="261"/>
      <c r="C2" s="262"/>
      <c r="D2" s="262"/>
      <c r="E2" s="262"/>
      <c r="F2" s="262"/>
      <c r="G2" s="262"/>
      <c r="H2" s="262"/>
      <c r="I2" s="262"/>
      <c r="J2" s="262"/>
      <c r="K2" s="263"/>
      <c r="L2" s="260"/>
    </row>
    <row r="3" spans="2:13" s="307" customFormat="1" ht="13.5" thickBot="1" x14ac:dyDescent="0.4">
      <c r="B3" s="264"/>
      <c r="C3" s="325" t="s">
        <v>524</v>
      </c>
      <c r="D3" s="326"/>
      <c r="E3" s="326"/>
      <c r="F3" s="326"/>
      <c r="G3" s="326"/>
      <c r="H3" s="326"/>
      <c r="I3" s="326"/>
      <c r="J3" s="327"/>
      <c r="K3" s="265"/>
      <c r="L3" s="260"/>
    </row>
    <row r="4" spans="2:13" s="307" customFormat="1" x14ac:dyDescent="0.35">
      <c r="B4" s="264"/>
      <c r="C4" s="260"/>
      <c r="D4" s="260"/>
      <c r="E4" s="260"/>
      <c r="F4" s="260"/>
      <c r="G4" s="260"/>
      <c r="H4" s="260"/>
      <c r="I4" s="260"/>
      <c r="J4" s="260"/>
      <c r="K4" s="265"/>
      <c r="L4" s="260"/>
    </row>
    <row r="5" spans="2:13" s="307" customFormat="1" ht="14.5" x14ac:dyDescent="0.35">
      <c r="B5" s="264"/>
      <c r="C5" s="256" t="s">
        <v>491</v>
      </c>
      <c r="D5" s="334" t="s">
        <v>605</v>
      </c>
      <c r="E5" s="334"/>
      <c r="F5" s="334"/>
      <c r="G5" s="260"/>
      <c r="H5" s="266" t="s">
        <v>492</v>
      </c>
      <c r="I5" s="333" t="s">
        <v>392</v>
      </c>
      <c r="J5" s="333"/>
      <c r="K5" s="265"/>
      <c r="L5" s="260"/>
    </row>
    <row r="6" spans="2:13" s="307" customFormat="1" ht="14.5" x14ac:dyDescent="0.35">
      <c r="B6" s="264"/>
      <c r="C6" s="256"/>
      <c r="D6" s="334"/>
      <c r="E6" s="334"/>
      <c r="F6" s="334"/>
      <c r="G6" s="260"/>
      <c r="H6" s="266" t="s">
        <v>493</v>
      </c>
      <c r="I6" s="333" t="s">
        <v>7</v>
      </c>
      <c r="J6" s="333"/>
      <c r="K6" s="265"/>
      <c r="L6" s="260"/>
    </row>
    <row r="7" spans="2:13" s="307" customFormat="1" ht="14.5" x14ac:dyDescent="0.35">
      <c r="B7" s="264"/>
      <c r="C7" s="256" t="s">
        <v>494</v>
      </c>
      <c r="D7" s="260"/>
      <c r="E7" s="260"/>
      <c r="F7" s="260"/>
      <c r="G7" s="260"/>
      <c r="H7" s="260"/>
      <c r="I7" s="260"/>
      <c r="J7" s="260"/>
      <c r="K7" s="265"/>
      <c r="L7" s="260"/>
    </row>
    <row r="8" spans="2:13" s="307" customFormat="1" ht="14.5" x14ac:dyDescent="0.35">
      <c r="B8" s="264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I8" s="260"/>
      <c r="J8" s="260"/>
      <c r="K8" s="265"/>
      <c r="L8" s="260"/>
    </row>
    <row r="9" spans="2:13" s="307" customFormat="1" ht="14.5" x14ac:dyDescent="0.35">
      <c r="B9" s="264"/>
      <c r="C9" s="383" t="s">
        <v>500</v>
      </c>
      <c r="D9" s="384"/>
      <c r="E9" s="267">
        <v>1</v>
      </c>
      <c r="F9" s="268">
        <v>12000</v>
      </c>
      <c r="G9" s="269">
        <v>1</v>
      </c>
      <c r="H9" s="268">
        <f>+E9*F9/G9</f>
        <v>12000</v>
      </c>
      <c r="I9" s="260"/>
      <c r="J9" s="260"/>
      <c r="K9" s="265"/>
      <c r="L9" s="260"/>
    </row>
    <row r="10" spans="2:13" s="307" customFormat="1" ht="14.5" x14ac:dyDescent="0.35">
      <c r="B10" s="264"/>
      <c r="C10" s="323"/>
      <c r="D10" s="324"/>
      <c r="E10" s="267"/>
      <c r="F10" s="268"/>
      <c r="G10" s="267"/>
      <c r="H10" s="268"/>
      <c r="I10" s="260"/>
      <c r="J10" s="260"/>
      <c r="K10" s="265"/>
      <c r="L10" s="260"/>
    </row>
    <row r="11" spans="2:13" s="307" customFormat="1" ht="14.5" x14ac:dyDescent="0.35">
      <c r="B11" s="264"/>
      <c r="C11" s="323"/>
      <c r="D11" s="324"/>
      <c r="E11" s="267"/>
      <c r="F11" s="268"/>
      <c r="G11" s="267"/>
      <c r="H11" s="268"/>
      <c r="I11" s="260"/>
      <c r="J11" s="260"/>
      <c r="K11" s="265"/>
      <c r="L11" s="260"/>
    </row>
    <row r="12" spans="2:13" s="307" customFormat="1" ht="14.5" x14ac:dyDescent="0.35">
      <c r="B12" s="264"/>
      <c r="C12" s="323"/>
      <c r="D12" s="324"/>
      <c r="E12" s="267"/>
      <c r="F12" s="268"/>
      <c r="G12" s="267"/>
      <c r="H12" s="268"/>
      <c r="I12" s="260"/>
      <c r="J12" s="260"/>
      <c r="K12" s="265"/>
      <c r="L12" s="260"/>
    </row>
    <row r="13" spans="2:13" s="307" customFormat="1" ht="14.5" x14ac:dyDescent="0.35">
      <c r="B13" s="264"/>
      <c r="C13" s="260"/>
      <c r="D13" s="260"/>
      <c r="E13" s="260"/>
      <c r="F13" s="260"/>
      <c r="G13" s="256"/>
      <c r="H13" s="256" t="s">
        <v>501</v>
      </c>
      <c r="I13" s="268">
        <f>+SUM(H9:H12)</f>
        <v>12000</v>
      </c>
      <c r="J13" s="260"/>
      <c r="K13" s="265"/>
      <c r="L13" s="283"/>
      <c r="M13" s="308"/>
    </row>
    <row r="14" spans="2:13" s="307" customFormat="1" ht="14.5" x14ac:dyDescent="0.35">
      <c r="B14" s="264"/>
      <c r="C14" s="256" t="s">
        <v>502</v>
      </c>
      <c r="D14" s="260"/>
      <c r="E14" s="260"/>
      <c r="F14" s="260"/>
      <c r="G14" s="260"/>
      <c r="H14" s="260"/>
      <c r="I14" s="260"/>
      <c r="J14" s="260"/>
      <c r="K14" s="265"/>
      <c r="L14" s="283"/>
      <c r="M14" s="309"/>
    </row>
    <row r="15" spans="2:13" s="307" customFormat="1" ht="14.5" x14ac:dyDescent="0.35">
      <c r="B15" s="264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I15" s="260"/>
      <c r="J15" s="260"/>
      <c r="K15" s="265"/>
      <c r="L15" s="283"/>
      <c r="M15" s="309"/>
    </row>
    <row r="16" spans="2:13" s="307" customFormat="1" ht="14.5" x14ac:dyDescent="0.35">
      <c r="B16" s="264"/>
      <c r="C16" s="383" t="s">
        <v>752</v>
      </c>
      <c r="D16" s="384"/>
      <c r="E16" s="267" t="s">
        <v>7</v>
      </c>
      <c r="F16" s="268">
        <v>350000</v>
      </c>
      <c r="G16" s="269">
        <v>1.05</v>
      </c>
      <c r="H16" s="268">
        <f t="shared" ref="H16:H21" si="0">+G16*F16</f>
        <v>367500</v>
      </c>
      <c r="I16" s="260"/>
      <c r="J16" s="260"/>
      <c r="K16" s="265"/>
      <c r="L16" s="283"/>
      <c r="M16" s="309"/>
    </row>
    <row r="17" spans="2:13" ht="14.5" x14ac:dyDescent="0.35">
      <c r="B17" s="264"/>
      <c r="C17" s="383" t="s">
        <v>753</v>
      </c>
      <c r="D17" s="384"/>
      <c r="E17" s="267" t="s">
        <v>10</v>
      </c>
      <c r="F17" s="268">
        <v>100000</v>
      </c>
      <c r="G17" s="269">
        <v>1</v>
      </c>
      <c r="H17" s="268">
        <f t="shared" si="0"/>
        <v>100000</v>
      </c>
      <c r="K17" s="265"/>
      <c r="L17" s="283"/>
      <c r="M17" s="309"/>
    </row>
    <row r="18" spans="2:13" ht="14.5" x14ac:dyDescent="0.35">
      <c r="B18" s="264"/>
      <c r="C18" s="383" t="s">
        <v>754</v>
      </c>
      <c r="D18" s="384"/>
      <c r="E18" s="267" t="s">
        <v>4</v>
      </c>
      <c r="F18" s="268">
        <v>95000</v>
      </c>
      <c r="G18" s="267">
        <v>7.0000000000000007E-2</v>
      </c>
      <c r="H18" s="268">
        <f t="shared" si="0"/>
        <v>6650.0000000000009</v>
      </c>
      <c r="K18" s="265"/>
      <c r="L18" s="283"/>
      <c r="M18" s="309"/>
    </row>
    <row r="19" spans="2:13" ht="14.5" x14ac:dyDescent="0.35">
      <c r="B19" s="264"/>
      <c r="C19" s="323"/>
      <c r="D19" s="324"/>
      <c r="E19" s="267"/>
      <c r="F19" s="268"/>
      <c r="G19" s="267"/>
      <c r="H19" s="268">
        <f t="shared" si="0"/>
        <v>0</v>
      </c>
      <c r="K19" s="265"/>
      <c r="L19" s="283"/>
      <c r="M19" s="309"/>
    </row>
    <row r="20" spans="2:13" ht="14.5" x14ac:dyDescent="0.35">
      <c r="B20" s="264"/>
      <c r="C20" s="323"/>
      <c r="D20" s="324"/>
      <c r="E20" s="267"/>
      <c r="F20" s="268"/>
      <c r="G20" s="267"/>
      <c r="H20" s="268">
        <f t="shared" si="0"/>
        <v>0</v>
      </c>
      <c r="K20" s="265"/>
      <c r="L20" s="283"/>
      <c r="M20" s="309"/>
    </row>
    <row r="21" spans="2:13" ht="14.5" x14ac:dyDescent="0.35">
      <c r="B21" s="264"/>
      <c r="C21" s="323"/>
      <c r="D21" s="324"/>
      <c r="E21" s="267"/>
      <c r="F21" s="268"/>
      <c r="G21" s="267"/>
      <c r="H21" s="268">
        <f t="shared" si="0"/>
        <v>0</v>
      </c>
      <c r="K21" s="265"/>
      <c r="L21" s="283"/>
      <c r="M21" s="309"/>
    </row>
    <row r="22" spans="2:13" ht="14.5" x14ac:dyDescent="0.35">
      <c r="B22" s="264"/>
      <c r="G22" s="256"/>
      <c r="H22" s="256" t="s">
        <v>501</v>
      </c>
      <c r="I22" s="268">
        <f>+SUM(H16:H21)</f>
        <v>474150</v>
      </c>
      <c r="K22" s="265"/>
      <c r="L22" s="283"/>
      <c r="M22" s="308"/>
    </row>
    <row r="23" spans="2:13" ht="14.5" x14ac:dyDescent="0.35">
      <c r="B23" s="264"/>
      <c r="C23" s="256" t="s">
        <v>507</v>
      </c>
      <c r="K23" s="265"/>
      <c r="L23" s="283"/>
      <c r="M23" s="309"/>
    </row>
    <row r="24" spans="2:13" ht="14.5" x14ac:dyDescent="0.35">
      <c r="B24" s="264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65"/>
      <c r="L24" s="283"/>
      <c r="M24" s="309"/>
    </row>
    <row r="25" spans="2:13" ht="14.5" x14ac:dyDescent="0.35">
      <c r="B25" s="264"/>
      <c r="C25" s="323"/>
      <c r="D25" s="324"/>
      <c r="E25" s="267"/>
      <c r="F25" s="267"/>
      <c r="G25" s="267"/>
      <c r="H25" s="268"/>
      <c r="I25" s="268"/>
      <c r="K25" s="265"/>
      <c r="L25" s="283"/>
      <c r="M25" s="309"/>
    </row>
    <row r="26" spans="2:13" ht="14.5" x14ac:dyDescent="0.35">
      <c r="B26" s="264"/>
      <c r="C26" s="323"/>
      <c r="D26" s="324"/>
      <c r="E26" s="267"/>
      <c r="F26" s="267"/>
      <c r="G26" s="267"/>
      <c r="H26" s="268"/>
      <c r="I26" s="268"/>
      <c r="K26" s="265"/>
      <c r="L26" s="283"/>
      <c r="M26" s="309"/>
    </row>
    <row r="27" spans="2:13" ht="14.5" x14ac:dyDescent="0.35">
      <c r="B27" s="264"/>
      <c r="G27" s="256"/>
      <c r="H27" s="256"/>
      <c r="I27" s="256" t="s">
        <v>501</v>
      </c>
      <c r="J27" s="268">
        <f>+SUM(I25:I26)</f>
        <v>0</v>
      </c>
      <c r="K27" s="265"/>
      <c r="L27" s="283"/>
      <c r="M27" s="309"/>
    </row>
    <row r="28" spans="2:13" ht="14.5" x14ac:dyDescent="0.35">
      <c r="B28" s="264"/>
      <c r="C28" s="256" t="s">
        <v>513</v>
      </c>
      <c r="K28" s="265"/>
      <c r="L28" s="283"/>
      <c r="M28" s="309"/>
    </row>
    <row r="29" spans="2:13" ht="14.5" x14ac:dyDescent="0.35">
      <c r="B29" s="264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65"/>
      <c r="L29" s="283"/>
      <c r="M29" s="309"/>
    </row>
    <row r="30" spans="2:13" ht="14.5" x14ac:dyDescent="0.35">
      <c r="B30" s="264"/>
      <c r="C30" s="323" t="s">
        <v>518</v>
      </c>
      <c r="D30" s="324"/>
      <c r="E30" s="273">
        <v>92196.560000000012</v>
      </c>
      <c r="F30" s="267">
        <v>1.85</v>
      </c>
      <c r="G30" s="268">
        <f>+F30*E30</f>
        <v>170563.63600000003</v>
      </c>
      <c r="H30" s="269">
        <v>1.55565756786914</v>
      </c>
      <c r="I30" s="268">
        <f>+G30/H30</f>
        <v>109640.86153846142</v>
      </c>
      <c r="K30" s="265"/>
      <c r="L30" s="283"/>
      <c r="M30" s="309"/>
    </row>
    <row r="31" spans="2:13" ht="14.5" x14ac:dyDescent="0.35">
      <c r="B31" s="264"/>
      <c r="C31" s="323" t="s">
        <v>519</v>
      </c>
      <c r="D31" s="324"/>
      <c r="E31" s="273">
        <v>57622.850000000013</v>
      </c>
      <c r="F31" s="267">
        <v>1.85</v>
      </c>
      <c r="G31" s="268">
        <f>+F31*E31</f>
        <v>106602.27250000004</v>
      </c>
      <c r="H31" s="269">
        <f>+H30</f>
        <v>1.55565756786914</v>
      </c>
      <c r="I31" s="268">
        <f>+G31/H31</f>
        <v>68525.538461538395</v>
      </c>
      <c r="K31" s="265"/>
      <c r="L31" s="283"/>
      <c r="M31" s="309"/>
    </row>
    <row r="32" spans="2:13" ht="14.5" x14ac:dyDescent="0.35">
      <c r="B32" s="264"/>
      <c r="C32" s="323"/>
      <c r="D32" s="324"/>
      <c r="E32" s="273"/>
      <c r="F32" s="267"/>
      <c r="G32" s="268"/>
      <c r="H32" s="269"/>
      <c r="I32" s="268"/>
      <c r="K32" s="265"/>
      <c r="L32" s="283"/>
      <c r="M32" s="309"/>
    </row>
    <row r="33" spans="2:14" ht="14.5" x14ac:dyDescent="0.35">
      <c r="B33" s="264"/>
      <c r="C33" s="323"/>
      <c r="D33" s="324"/>
      <c r="E33" s="268"/>
      <c r="F33" s="267"/>
      <c r="G33" s="268"/>
      <c r="H33" s="267"/>
      <c r="I33" s="268"/>
      <c r="K33" s="265"/>
      <c r="L33" s="283"/>
      <c r="M33" s="309"/>
    </row>
    <row r="34" spans="2:14" ht="14.5" x14ac:dyDescent="0.35">
      <c r="B34" s="264"/>
      <c r="G34" s="256"/>
      <c r="H34" s="256"/>
      <c r="I34" s="256" t="s">
        <v>501</v>
      </c>
      <c r="J34" s="268">
        <f>+SUM(I30:I33)</f>
        <v>178166.39999999982</v>
      </c>
      <c r="K34" s="265"/>
      <c r="L34" s="283"/>
      <c r="M34" s="308"/>
    </row>
    <row r="35" spans="2:14" ht="13" thickBot="1" x14ac:dyDescent="0.4">
      <c r="B35" s="264"/>
      <c r="K35" s="265"/>
    </row>
    <row r="36" spans="2:14" ht="13.5" thickBot="1" x14ac:dyDescent="0.4">
      <c r="B36" s="264"/>
      <c r="C36" s="325" t="s">
        <v>520</v>
      </c>
      <c r="D36" s="326"/>
      <c r="E36" s="326"/>
      <c r="F36" s="326"/>
      <c r="G36" s="326"/>
      <c r="H36" s="326"/>
      <c r="I36" s="327"/>
      <c r="J36" s="280">
        <f>+I13+I22+J27+J34</f>
        <v>664316.39999999979</v>
      </c>
      <c r="K36" s="265"/>
      <c r="N36" s="310"/>
    </row>
    <row r="37" spans="2:14" ht="13" thickBot="1" x14ac:dyDescent="0.4">
      <c r="B37" s="276"/>
      <c r="C37" s="277"/>
      <c r="D37" s="277"/>
      <c r="E37" s="277"/>
      <c r="F37" s="277"/>
      <c r="G37" s="277"/>
      <c r="H37" s="277"/>
      <c r="I37" s="277"/>
      <c r="J37" s="277"/>
      <c r="K37" s="278"/>
    </row>
    <row r="40" spans="2:14" ht="13" x14ac:dyDescent="0.35">
      <c r="C40" s="279" t="s">
        <v>521</v>
      </c>
      <c r="G40" s="279" t="s">
        <v>522</v>
      </c>
    </row>
    <row r="42" spans="2:14" ht="13" x14ac:dyDescent="0.35">
      <c r="C42" s="279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CAC2D-8BFB-42F5-8425-07E91C68C4BA}">
  <dimension ref="B1:N42"/>
  <sheetViews>
    <sheetView showGridLines="0" topLeftCell="A7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156</v>
      </c>
      <c r="E5" s="395"/>
      <c r="F5" s="395"/>
      <c r="H5" s="235" t="s">
        <v>492</v>
      </c>
      <c r="I5" s="396" t="s">
        <v>393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0.31680969705641254</v>
      </c>
      <c r="H9" s="238">
        <f>+E9*F9/G9</f>
        <v>6312.9380779145504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6312.9380779145504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626</v>
      </c>
      <c r="D16" s="394"/>
      <c r="E16" s="259" t="s">
        <v>232</v>
      </c>
      <c r="F16" s="238">
        <v>75000</v>
      </c>
      <c r="G16" s="239">
        <v>1</v>
      </c>
      <c r="H16" s="238">
        <f t="shared" ref="H16:H21" si="0">+G16*F16</f>
        <v>75000</v>
      </c>
      <c r="K16" s="233"/>
      <c r="L16" s="249"/>
      <c r="M16" s="294"/>
    </row>
    <row r="17" spans="2:13" ht="14.5" x14ac:dyDescent="0.35">
      <c r="B17" s="232"/>
      <c r="C17" s="393" t="s">
        <v>627</v>
      </c>
      <c r="D17" s="394"/>
      <c r="E17" s="259" t="s">
        <v>10</v>
      </c>
      <c r="F17" s="238">
        <v>100000</v>
      </c>
      <c r="G17" s="239">
        <v>0.03</v>
      </c>
      <c r="H17" s="238">
        <f t="shared" si="0"/>
        <v>3000</v>
      </c>
      <c r="K17" s="233"/>
      <c r="L17" s="249"/>
      <c r="M17" s="294"/>
    </row>
    <row r="18" spans="2:13" ht="14.5" x14ac:dyDescent="0.35">
      <c r="B18" s="232"/>
      <c r="C18" s="393" t="s">
        <v>628</v>
      </c>
      <c r="D18" s="394"/>
      <c r="E18" s="259" t="s">
        <v>10</v>
      </c>
      <c r="F18" s="238">
        <v>130000</v>
      </c>
      <c r="G18" s="237">
        <v>0.03</v>
      </c>
      <c r="H18" s="238">
        <f t="shared" si="0"/>
        <v>3900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81900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5.2710563125067296</v>
      </c>
      <c r="I30" s="238">
        <f>+G30/H30</f>
        <v>32358.530413591037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5.2710563125067296</v>
      </c>
      <c r="I31" s="238">
        <f>+G31/H31</f>
        <v>20224.081508494401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52582.611922085438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140795.54999999999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91BEE-A59D-4849-B8C5-04A6F3CE1941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157</v>
      </c>
      <c r="E5" s="395"/>
      <c r="F5" s="395"/>
      <c r="H5" s="235" t="s">
        <v>492</v>
      </c>
      <c r="I5" s="396" t="s">
        <v>394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6.3283268244389221E-2</v>
      </c>
      <c r="H9" s="238">
        <f>+E9*F9/G9</f>
        <v>31603.930319722745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31603.930319722745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629</v>
      </c>
      <c r="D16" s="394"/>
      <c r="E16" s="259" t="s">
        <v>543</v>
      </c>
      <c r="F16" s="238">
        <v>145000</v>
      </c>
      <c r="G16" s="239">
        <v>1</v>
      </c>
      <c r="H16" s="238">
        <f t="shared" ref="H16:H21" si="0">+G16*F16</f>
        <v>145000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145000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0.52124489091628601</v>
      </c>
      <c r="I30" s="238">
        <f>+G30/H30</f>
        <v>327223.61211094004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0.52124489091628601</v>
      </c>
      <c r="I31" s="238">
        <f>+G31/H31</f>
        <v>204514.75756933755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531738.36968027754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708342.30000000028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F153B-A880-4A81-A5CF-FD51A0FBA87C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323</v>
      </c>
      <c r="E5" s="395"/>
      <c r="F5" s="395"/>
      <c r="H5" s="235" t="s">
        <v>492</v>
      </c>
      <c r="I5" s="396" t="s">
        <v>395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1.8279872334244544E-2</v>
      </c>
      <c r="H9" s="238">
        <f>+E9*F9/G9</f>
        <v>109409.95448055214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109409.95448055214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323</v>
      </c>
      <c r="D16" s="394"/>
      <c r="E16" s="237" t="s">
        <v>543</v>
      </c>
      <c r="F16" s="238">
        <v>2110136</v>
      </c>
      <c r="G16" s="239">
        <v>1</v>
      </c>
      <c r="H16" s="238">
        <f t="shared" ref="H16:H21" si="0">+G16*F16</f>
        <v>2110136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2110136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1.2564685904499999</v>
      </c>
      <c r="I30" s="238">
        <f>+G30/H30</f>
        <v>135748.42801196745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1.2564685904499999</v>
      </c>
      <c r="I31" s="238">
        <f>+G31/H31</f>
        <v>84842.767507479672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220591.19551944712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2440137.1499999994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AD805-D863-4206-A473-3A70989D04B1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158</v>
      </c>
      <c r="E5" s="395"/>
      <c r="F5" s="395"/>
      <c r="H5" s="235" t="s">
        <v>492</v>
      </c>
      <c r="I5" s="396" t="s">
        <v>396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1999.9999979430822</v>
      </c>
      <c r="G9" s="239">
        <v>1</v>
      </c>
      <c r="H9" s="238">
        <f>+E9*F9/G9</f>
        <v>1999.9999979430822</v>
      </c>
      <c r="K9" s="233"/>
    </row>
    <row r="10" spans="2:13" ht="14.5" x14ac:dyDescent="0.35">
      <c r="B10" s="232"/>
      <c r="C10" s="388" t="s">
        <v>630</v>
      </c>
      <c r="D10" s="389"/>
      <c r="E10" s="237">
        <v>1</v>
      </c>
      <c r="F10" s="238">
        <v>155000</v>
      </c>
      <c r="G10" s="237">
        <v>10.5</v>
      </c>
      <c r="H10" s="238">
        <f>+E10*F10/G10</f>
        <v>14761.904761904761</v>
      </c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16761.904759847843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/>
      <c r="D16" s="394"/>
      <c r="E16" s="237"/>
      <c r="F16" s="238"/>
      <c r="G16" s="239"/>
      <c r="H16" s="238">
        <f t="shared" ref="H16:H21" si="0">+G16*F16</f>
        <v>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43.224808060183598</v>
      </c>
      <c r="I30" s="238">
        <f>+G30/H30</f>
        <v>3945.9663016320992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43.224808060183598</v>
      </c>
      <c r="I31" s="238">
        <f>+G31/H31</f>
        <v>2466.2289385200625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6412.1952401521612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23174.100000000006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D685C-8565-45C6-9372-98AEA9EDA133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159</v>
      </c>
      <c r="E5" s="395"/>
      <c r="F5" s="395"/>
      <c r="H5" s="235" t="s">
        <v>492</v>
      </c>
      <c r="I5" s="396" t="s">
        <v>397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</v>
      </c>
      <c r="H9" s="238">
        <f>+E9*F9/G9</f>
        <v>2000</v>
      </c>
      <c r="K9" s="233"/>
    </row>
    <row r="10" spans="2:13" ht="14.5" x14ac:dyDescent="0.35">
      <c r="B10" s="232"/>
      <c r="C10" s="388" t="s">
        <v>630</v>
      </c>
      <c r="D10" s="389"/>
      <c r="E10" s="237">
        <v>1</v>
      </c>
      <c r="F10" s="238">
        <v>155000</v>
      </c>
      <c r="G10" s="237">
        <v>25</v>
      </c>
      <c r="H10" s="238">
        <f>+E10*F10/G10</f>
        <v>6200</v>
      </c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8200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631</v>
      </c>
      <c r="D16" s="394"/>
      <c r="E16" s="237" t="s">
        <v>4</v>
      </c>
      <c r="F16" s="238">
        <v>38150</v>
      </c>
      <c r="G16" s="239">
        <v>0.5</v>
      </c>
      <c r="H16" s="238">
        <f t="shared" ref="H16:H21" si="0">+G16*F16</f>
        <v>19075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19075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18.376533787278099</v>
      </c>
      <c r="I30" s="238">
        <f>+G30/H30</f>
        <v>9281.5999999999804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18.376533787278099</v>
      </c>
      <c r="I31" s="238">
        <f>+G31/H31</f>
        <v>5800.9999999999882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15082.599999999969</v>
      </c>
      <c r="K34" s="233"/>
      <c r="L34" s="249"/>
      <c r="M34" s="293"/>
    </row>
    <row r="35" spans="2:13" ht="13" thickBot="1" x14ac:dyDescent="0.3">
      <c r="B35" s="232"/>
      <c r="K35" s="233"/>
      <c r="M35" s="29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42357.599999999969</v>
      </c>
      <c r="K36" s="233"/>
      <c r="M36" s="29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M37" s="293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0022B-2443-4306-B092-1198A0CA740F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160</v>
      </c>
      <c r="E5" s="395"/>
      <c r="F5" s="395"/>
      <c r="H5" s="235" t="s">
        <v>492</v>
      </c>
      <c r="I5" s="396" t="s">
        <v>398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</v>
      </c>
      <c r="H9" s="238">
        <f>+E9*F9/G9</f>
        <v>2000</v>
      </c>
      <c r="K9" s="233"/>
    </row>
    <row r="10" spans="2:13" ht="14.5" x14ac:dyDescent="0.35">
      <c r="B10" s="232"/>
      <c r="C10" s="388" t="s">
        <v>630</v>
      </c>
      <c r="D10" s="389"/>
      <c r="E10" s="237">
        <v>1</v>
      </c>
      <c r="F10" s="238">
        <v>155000</v>
      </c>
      <c r="G10" s="239">
        <v>27.88</v>
      </c>
      <c r="H10" s="238">
        <f>+E10*F10/G10</f>
        <v>5559.5408895265427</v>
      </c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7559.5408895265427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631</v>
      </c>
      <c r="D16" s="394"/>
      <c r="E16" s="259" t="s">
        <v>4</v>
      </c>
      <c r="F16" s="238">
        <v>38150</v>
      </c>
      <c r="G16" s="239">
        <v>0.25</v>
      </c>
      <c r="H16" s="238">
        <f t="shared" ref="H16:H21" si="0">+G16*F16</f>
        <v>9537.5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9537.5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33.593591026838297</v>
      </c>
      <c r="I30" s="238">
        <f>+G30/H30</f>
        <v>5077.267144906742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33.593591026838297</v>
      </c>
      <c r="I31" s="238">
        <f>+G31/H31</f>
        <v>3173.2919655667142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8250.5591104734558</v>
      </c>
      <c r="K34" s="233"/>
      <c r="L34" s="249"/>
      <c r="M34" s="293"/>
    </row>
    <row r="35" spans="2:13" ht="13" thickBot="1" x14ac:dyDescent="0.3">
      <c r="B35" s="232"/>
      <c r="K35" s="233"/>
      <c r="M35" s="29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25347.599999999999</v>
      </c>
      <c r="K36" s="233"/>
      <c r="M36" s="29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M37" s="293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C594-E02F-4336-86C7-EA1232162ED9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161</v>
      </c>
      <c r="E5" s="395"/>
      <c r="F5" s="395"/>
      <c r="H5" s="235" t="s">
        <v>492</v>
      </c>
      <c r="I5" s="396" t="s">
        <v>399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1999.9995686999123</v>
      </c>
      <c r="G9" s="239">
        <v>1</v>
      </c>
      <c r="H9" s="238">
        <f>+E9*F9/G9</f>
        <v>1999.9995686999123</v>
      </c>
      <c r="K9" s="233"/>
    </row>
    <row r="10" spans="2:13" ht="14.5" x14ac:dyDescent="0.35">
      <c r="B10" s="232"/>
      <c r="C10" s="388" t="s">
        <v>632</v>
      </c>
      <c r="D10" s="389"/>
      <c r="E10" s="237">
        <v>1</v>
      </c>
      <c r="F10" s="238">
        <v>230000</v>
      </c>
      <c r="G10" s="296">
        <v>25.6</v>
      </c>
      <c r="H10" s="238">
        <f>+E10*F10/G10</f>
        <v>8984.375</v>
      </c>
      <c r="K10" s="233"/>
    </row>
    <row r="11" spans="2:13" ht="14.5" x14ac:dyDescent="0.35">
      <c r="B11" s="232"/>
      <c r="C11" s="388" t="s">
        <v>630</v>
      </c>
      <c r="D11" s="389"/>
      <c r="E11" s="237">
        <v>1</v>
      </c>
      <c r="F11" s="238">
        <v>155000</v>
      </c>
      <c r="G11" s="237">
        <v>27.8</v>
      </c>
      <c r="H11" s="238">
        <f>+E11*F11/G11</f>
        <v>5575.5395683453235</v>
      </c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16559.914137045234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/>
      <c r="D16" s="394"/>
      <c r="E16" s="237"/>
      <c r="F16" s="238"/>
      <c r="G16" s="239"/>
      <c r="H16" s="238">
        <f t="shared" ref="H16:H21" si="0">+G16*F16</f>
        <v>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25.273673316712799</v>
      </c>
      <c r="I30" s="238">
        <f>+G30/H30</f>
        <v>6748.6682233567881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25.273673316712799</v>
      </c>
      <c r="I31" s="238">
        <f>+G31/H31</f>
        <v>4217.917639597993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10966.58586295478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27526.500000000015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F3A11-B90E-46D8-AA34-D34A02D4EABB}">
  <dimension ref="B1:N42"/>
  <sheetViews>
    <sheetView showGridLines="0" topLeftCell="A10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162</v>
      </c>
      <c r="E5" s="395"/>
      <c r="F5" s="395"/>
      <c r="H5" s="235" t="s">
        <v>492</v>
      </c>
      <c r="I5" s="396" t="s">
        <v>400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406" t="s">
        <v>188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1999.9998094791372</v>
      </c>
      <c r="G9" s="239">
        <v>0.41914415653354237</v>
      </c>
      <c r="H9" s="238">
        <f>+E9*F9/G9</f>
        <v>4771.6275613139451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4771.6275613139451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633</v>
      </c>
      <c r="D16" s="394"/>
      <c r="E16" s="237" t="s">
        <v>543</v>
      </c>
      <c r="F16" s="238">
        <v>65800</v>
      </c>
      <c r="G16" s="239">
        <v>1</v>
      </c>
      <c r="H16" s="238">
        <f t="shared" ref="H16:H21" si="0">+G16*F16</f>
        <v>65800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65800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7.6196033172495499</v>
      </c>
      <c r="I30" s="238">
        <f>+G30/H30</f>
        <v>22384.844577652952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7.6196033172495499</v>
      </c>
      <c r="I31" s="238">
        <f>+G31/H31</f>
        <v>13990.527861033097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36375.372438686049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106947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EB058-5E63-4A06-821B-78F20A768470}">
  <dimension ref="B1:N42"/>
  <sheetViews>
    <sheetView showGridLines="0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163</v>
      </c>
      <c r="E5" s="395"/>
      <c r="F5" s="395"/>
      <c r="H5" s="235" t="s">
        <v>492</v>
      </c>
      <c r="I5" s="396" t="s">
        <v>401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188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0.41914415653354237</v>
      </c>
      <c r="H9" s="238">
        <f>+E9*F9/G9</f>
        <v>4771.6280158612881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4771.6280158612881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633</v>
      </c>
      <c r="D16" s="394"/>
      <c r="E16" s="237" t="s">
        <v>543</v>
      </c>
      <c r="F16" s="238">
        <v>65800</v>
      </c>
      <c r="G16" s="239">
        <v>1</v>
      </c>
      <c r="H16" s="238">
        <f t="shared" ref="H16:H21" si="0">+G16*F16</f>
        <v>65800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65800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8.2153727650461299</v>
      </c>
      <c r="I30" s="238">
        <f>+G30/H30</f>
        <v>20761.521221008443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8.2153727650461299</v>
      </c>
      <c r="I31" s="238">
        <f>+G31/H31</f>
        <v>12975.950763130279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33737.47198413872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104309.1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CB723-7051-B74A-8594-6D963C5FE784}">
  <dimension ref="B1:N42"/>
  <sheetViews>
    <sheetView showGridLines="0" zoomScale="70" zoomScaleNormal="70" workbookViewId="0">
      <selection activeCell="E44" sqref="E4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430</v>
      </c>
      <c r="E5" s="395"/>
      <c r="F5" s="395"/>
      <c r="H5" s="235" t="s">
        <v>492</v>
      </c>
      <c r="I5" s="396" t="s">
        <v>402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0.5</v>
      </c>
      <c r="H9" s="238">
        <f>+E9*F9/G9</f>
        <v>4000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4000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781</v>
      </c>
      <c r="D16" s="394"/>
      <c r="E16" s="237" t="s">
        <v>543</v>
      </c>
      <c r="F16" s="238">
        <v>42500</v>
      </c>
      <c r="G16" s="239">
        <v>1</v>
      </c>
      <c r="H16" s="238">
        <f t="shared" ref="H16:H21" si="0">+G16*F16</f>
        <v>42500</v>
      </c>
      <c r="K16" s="233"/>
      <c r="L16" s="249"/>
      <c r="M16" s="294"/>
    </row>
    <row r="17" spans="2:13" ht="14.5" x14ac:dyDescent="0.35">
      <c r="B17" s="232"/>
      <c r="C17" s="393" t="s">
        <v>782</v>
      </c>
      <c r="D17" s="394"/>
      <c r="E17" s="237" t="s">
        <v>783</v>
      </c>
      <c r="F17" s="238">
        <v>3500</v>
      </c>
      <c r="G17" s="239">
        <v>1</v>
      </c>
      <c r="H17" s="238">
        <f t="shared" si="0"/>
        <v>3500</v>
      </c>
      <c r="K17" s="233"/>
      <c r="L17" s="249"/>
      <c r="M17" s="294"/>
    </row>
    <row r="18" spans="2:13" ht="14.5" x14ac:dyDescent="0.35">
      <c r="B18" s="232"/>
      <c r="C18" s="393" t="s">
        <v>784</v>
      </c>
      <c r="D18" s="394"/>
      <c r="E18" s="237" t="s">
        <v>783</v>
      </c>
      <c r="F18" s="238">
        <v>2200</v>
      </c>
      <c r="G18" s="239">
        <v>1</v>
      </c>
      <c r="H18" s="238">
        <f t="shared" si="0"/>
        <v>2200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48200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9.3510765090720316</v>
      </c>
      <c r="I30" s="238">
        <f>+G30/H30</f>
        <v>18240.000050745621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9.3510765090720316</v>
      </c>
      <c r="I31" s="238">
        <f>+G31/H31</f>
        <v>11400.000031716014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29640.000082461636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81840.000082461629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33:D33"/>
    <mergeCell ref="C36:I36"/>
    <mergeCell ref="C25:D25"/>
    <mergeCell ref="C26:D26"/>
    <mergeCell ref="C29:D29"/>
    <mergeCell ref="C30:D30"/>
    <mergeCell ref="C31:D31"/>
    <mergeCell ref="C32:D32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8:D8"/>
    <mergeCell ref="C3:J3"/>
    <mergeCell ref="D5:F5"/>
    <mergeCell ref="I5:J5"/>
    <mergeCell ref="D6:F6"/>
    <mergeCell ref="I6:J6"/>
  </mergeCells>
  <pageMargins left="0.7" right="0.7" top="0.75" bottom="0.75" header="0.3" footer="0.3"/>
  <pageSetup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D7FEC-22FE-42EA-9FBE-AF5026CF264A}">
  <dimension ref="B1:N42"/>
  <sheetViews>
    <sheetView showGridLines="0" zoomScale="70" zoomScaleNormal="70" workbookViewId="0">
      <selection activeCell="F54" sqref="F5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165</v>
      </c>
      <c r="E5" s="395"/>
      <c r="F5" s="395"/>
      <c r="H5" s="235" t="s">
        <v>492</v>
      </c>
      <c r="I5" s="396" t="s">
        <v>403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188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0.30537754529456973</v>
      </c>
      <c r="H9" s="238">
        <f>+E9*F9/G9</f>
        <v>6549.2700128648403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6549.2700128648403</v>
      </c>
      <c r="K13" s="233"/>
    </row>
    <row r="14" spans="2:13" ht="14.5" x14ac:dyDescent="0.35">
      <c r="B14" s="232"/>
      <c r="C14" s="234" t="s">
        <v>502</v>
      </c>
      <c r="K14" s="233"/>
      <c r="L14" s="249"/>
      <c r="M14" s="293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634</v>
      </c>
      <c r="D16" s="394"/>
      <c r="E16" s="237" t="s">
        <v>543</v>
      </c>
      <c r="F16" s="238">
        <v>91689.771878570304</v>
      </c>
      <c r="G16" s="239">
        <v>1</v>
      </c>
      <c r="H16" s="238">
        <f t="shared" ref="H16:H21" si="0">+G16*F16</f>
        <v>91689.771878570304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91689.771878570304</v>
      </c>
      <c r="K22" s="233"/>
      <c r="L22" s="249"/>
      <c r="M22" s="294"/>
    </row>
    <row r="23" spans="2:13" ht="14.5" x14ac:dyDescent="0.35">
      <c r="B23" s="232"/>
      <c r="C23" s="234" t="s">
        <v>507</v>
      </c>
      <c r="K23" s="233"/>
      <c r="L23" s="249"/>
      <c r="M23" s="29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7.4591465334250104</v>
      </c>
      <c r="I30" s="238">
        <f>+G30/H30</f>
        <v>22866.374220655303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7.4591465334250104</v>
      </c>
      <c r="I31" s="238">
        <f>+G31/H31</f>
        <v>14291.483887909566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37157.858108564869</v>
      </c>
      <c r="K34" s="233"/>
      <c r="L34" s="249"/>
      <c r="M34" s="294"/>
    </row>
    <row r="35" spans="2:13" ht="13" thickBot="1" x14ac:dyDescent="0.3">
      <c r="B35" s="232"/>
      <c r="K35" s="233"/>
      <c r="L35" s="249"/>
      <c r="M35" s="29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135396.90000000002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3EE1A-11BB-4EBF-95E6-70D891223527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166</v>
      </c>
      <c r="E5" s="395"/>
      <c r="F5" s="395"/>
      <c r="H5" s="235" t="s">
        <v>492</v>
      </c>
      <c r="I5" s="396" t="s">
        <v>404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188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0.52914167203760087</v>
      </c>
      <c r="H9" s="238">
        <f>+E9*F9/G9</f>
        <v>3779.7060894834981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3779.7060894834981</v>
      </c>
      <c r="K13" s="233"/>
    </row>
    <row r="14" spans="2:13" ht="14.5" x14ac:dyDescent="0.35">
      <c r="B14" s="232"/>
      <c r="C14" s="234" t="s">
        <v>502</v>
      </c>
      <c r="K14" s="233"/>
      <c r="L14" s="249"/>
      <c r="M14" s="293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635</v>
      </c>
      <c r="D16" s="394"/>
      <c r="E16" s="237" t="s">
        <v>625</v>
      </c>
      <c r="F16" s="238">
        <v>71990</v>
      </c>
      <c r="G16" s="239">
        <v>1</v>
      </c>
      <c r="H16" s="238">
        <f t="shared" ref="H16:H21" si="0">+G16*F16</f>
        <v>71990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71990</v>
      </c>
      <c r="K22" s="233"/>
      <c r="L22" s="249"/>
      <c r="M22" s="294"/>
    </row>
    <row r="23" spans="2:13" ht="14.5" x14ac:dyDescent="0.35">
      <c r="B23" s="232"/>
      <c r="C23" s="234" t="s">
        <v>507</v>
      </c>
      <c r="K23" s="233"/>
      <c r="L23" s="249"/>
      <c r="M23" s="29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38.152192549935997</v>
      </c>
      <c r="I30" s="238">
        <f>+G30/H30</f>
        <v>4470.611637240916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38.152192549935997</v>
      </c>
      <c r="I31" s="238">
        <f>+G31/H31</f>
        <v>2794.1322732755725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7264.7439105164885</v>
      </c>
      <c r="K34" s="233"/>
      <c r="L34" s="249"/>
      <c r="M34" s="294"/>
    </row>
    <row r="35" spans="2:13" ht="13" thickBot="1" x14ac:dyDescent="0.3">
      <c r="B35" s="232"/>
      <c r="K35" s="233"/>
      <c r="L35" s="249"/>
      <c r="M35" s="29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83034.449999999983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AA1C1-0038-41AE-9D3E-20291DCEE188}">
  <dimension ref="B1:N42"/>
  <sheetViews>
    <sheetView showGridLines="0" topLeftCell="A10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167</v>
      </c>
      <c r="E5" s="395"/>
      <c r="F5" s="395"/>
      <c r="H5" s="235" t="s">
        <v>492</v>
      </c>
      <c r="I5" s="396" t="s">
        <v>405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1.0862180876641017</v>
      </c>
      <c r="H9" s="238">
        <f>+E9*F9/G9</f>
        <v>1841.2508709931124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1841.2508709931124</v>
      </c>
      <c r="K13" s="233"/>
    </row>
    <row r="14" spans="2:13" ht="14.5" x14ac:dyDescent="0.35">
      <c r="B14" s="232"/>
      <c r="C14" s="234" t="s">
        <v>502</v>
      </c>
      <c r="K14" s="233"/>
      <c r="L14" s="249"/>
      <c r="M14" s="293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636</v>
      </c>
      <c r="D16" s="394"/>
      <c r="E16" s="237" t="s">
        <v>543</v>
      </c>
      <c r="F16" s="238">
        <v>25800</v>
      </c>
      <c r="G16" s="239">
        <v>1</v>
      </c>
      <c r="H16" s="238">
        <f t="shared" ref="H16:H21" si="0">+G16*F16</f>
        <v>25800</v>
      </c>
      <c r="K16" s="233"/>
      <c r="L16" s="249"/>
      <c r="M16" s="294"/>
    </row>
    <row r="17" spans="2:13" ht="14.5" x14ac:dyDescent="0.35">
      <c r="B17" s="232"/>
      <c r="C17" s="393" t="s">
        <v>637</v>
      </c>
      <c r="D17" s="394"/>
      <c r="E17" s="237" t="s">
        <v>543</v>
      </c>
      <c r="F17" s="238">
        <v>7600</v>
      </c>
      <c r="G17" s="239">
        <v>1</v>
      </c>
      <c r="H17" s="238">
        <f t="shared" si="0"/>
        <v>7600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33400</v>
      </c>
      <c r="K22" s="233"/>
      <c r="L22" s="249"/>
      <c r="M22" s="294"/>
    </row>
    <row r="23" spans="2:13" ht="14.5" x14ac:dyDescent="0.35">
      <c r="B23" s="232"/>
      <c r="C23" s="234" t="s">
        <v>507</v>
      </c>
      <c r="K23" s="233"/>
      <c r="L23" s="249"/>
      <c r="M23" s="29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55.3335908754595</v>
      </c>
      <c r="I30" s="238">
        <f>+G30/H30</f>
        <v>3082.4610024657763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55.3335908754595</v>
      </c>
      <c r="I31" s="238">
        <f>+G31/H31</f>
        <v>1926.5381265411106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5008.9991290068865</v>
      </c>
      <c r="K34" s="233"/>
      <c r="L34" s="249"/>
      <c r="M34" s="294"/>
    </row>
    <row r="35" spans="2:13" ht="13" thickBot="1" x14ac:dyDescent="0.3">
      <c r="B35" s="232"/>
      <c r="K35" s="233"/>
      <c r="L35" s="249"/>
      <c r="M35" s="29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40250.25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C20DC-1416-482F-BF48-EC13C862B546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168</v>
      </c>
      <c r="E5" s="395"/>
      <c r="F5" s="395"/>
      <c r="H5" s="235" t="s">
        <v>492</v>
      </c>
      <c r="I5" s="396" t="s">
        <v>406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0.6031377684955489</v>
      </c>
      <c r="H9" s="238">
        <f>+E9*F9/G9</f>
        <v>3315.9919747502263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  <c r="L11" s="249"/>
      <c r="M11" s="29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  <c r="L12" s="249"/>
      <c r="M12" s="294"/>
    </row>
    <row r="13" spans="2:13" ht="14.5" x14ac:dyDescent="0.35">
      <c r="B13" s="232"/>
      <c r="G13" s="234"/>
      <c r="H13" s="234" t="s">
        <v>501</v>
      </c>
      <c r="I13" s="238">
        <f>+SUM(H9:H12)</f>
        <v>3315.9919747502263</v>
      </c>
      <c r="K13" s="233"/>
      <c r="L13" s="249"/>
      <c r="M13" s="294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634</v>
      </c>
      <c r="D16" s="394"/>
      <c r="E16" s="237" t="s">
        <v>543</v>
      </c>
      <c r="F16" s="238">
        <v>46423.8832414383</v>
      </c>
      <c r="G16" s="239">
        <v>1</v>
      </c>
      <c r="H16" s="238">
        <f t="shared" ref="H16:H21" si="0">+G16*F16</f>
        <v>46423.8832414383</v>
      </c>
      <c r="K16" s="233"/>
      <c r="L16" s="249"/>
      <c r="M16" s="294"/>
    </row>
    <row r="17" spans="2:13" ht="14.5" x14ac:dyDescent="0.35">
      <c r="B17" s="232"/>
      <c r="C17" s="393" t="s">
        <v>638</v>
      </c>
      <c r="D17" s="394"/>
      <c r="E17" s="237" t="s">
        <v>543</v>
      </c>
      <c r="F17" s="238">
        <v>8600</v>
      </c>
      <c r="G17" s="239">
        <v>1</v>
      </c>
      <c r="H17" s="238">
        <f t="shared" si="0"/>
        <v>8600</v>
      </c>
      <c r="K17" s="233"/>
      <c r="L17" s="249"/>
      <c r="M17" s="294"/>
    </row>
    <row r="18" spans="2:13" ht="14.5" x14ac:dyDescent="0.35">
      <c r="B18" s="232"/>
      <c r="C18" s="393"/>
      <c r="D18" s="394"/>
      <c r="E18" s="237"/>
      <c r="F18" s="238"/>
      <c r="G18" s="237"/>
      <c r="H18" s="238"/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55023.8832414383</v>
      </c>
      <c r="K22" s="233"/>
      <c r="L22" s="249"/>
      <c r="M22" s="294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19.1050415479117</v>
      </c>
      <c r="I30" s="238">
        <f>+G30/H30</f>
        <v>8927.6767900378472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19.1050415479117</v>
      </c>
      <c r="I31" s="238">
        <f>+G31/H31</f>
        <v>5579.7979937736554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14507.474783811504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72847.350000000035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3B53B-0B89-4594-B947-AC3E12B68603}">
  <dimension ref="B1:N42"/>
  <sheetViews>
    <sheetView showGridLines="0" topLeftCell="A10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169</v>
      </c>
      <c r="E5" s="395"/>
      <c r="F5" s="395"/>
      <c r="H5" s="235" t="s">
        <v>492</v>
      </c>
      <c r="I5" s="396" t="s">
        <v>407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1.1670483744308089</v>
      </c>
      <c r="H9" s="238">
        <f>+E9*F9/G9</f>
        <v>1713.7250210176053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1713.7250210176053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169</v>
      </c>
      <c r="D16" s="394"/>
      <c r="E16" s="237" t="s">
        <v>543</v>
      </c>
      <c r="F16" s="238">
        <v>32550</v>
      </c>
      <c r="G16" s="239">
        <v>1</v>
      </c>
      <c r="H16" s="238">
        <f t="shared" ref="H16:H21" si="0">+G16*F16</f>
        <v>32550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32550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86.647516727848398</v>
      </c>
      <c r="I30" s="238">
        <f>+G30/H30</f>
        <v>1968.4769101430127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86.647516727848398</v>
      </c>
      <c r="I31" s="238">
        <f>+G31/H31</f>
        <v>1230.2980688393832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3198.7749789823956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37462.5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7C4EC-962A-4715-8343-DBCB9EB11CD9}">
  <dimension ref="B1:N48"/>
  <sheetViews>
    <sheetView showGridLines="0" topLeftCell="A16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170</v>
      </c>
      <c r="E5" s="395"/>
      <c r="F5" s="395"/>
      <c r="H5" s="235" t="s">
        <v>492</v>
      </c>
      <c r="I5" s="396" t="s">
        <v>408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8.6171662731547721E-2</v>
      </c>
      <c r="H9" s="238">
        <f>+E9*F9/G9</f>
        <v>23209.486002732006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23209.486002732006</v>
      </c>
      <c r="K13" s="233"/>
    </row>
    <row r="14" spans="2:13" ht="14.5" x14ac:dyDescent="0.35">
      <c r="B14" s="232"/>
      <c r="C14" s="234" t="s">
        <v>502</v>
      </c>
      <c r="K14" s="233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3"/>
    </row>
    <row r="16" spans="2:13" ht="14.5" x14ac:dyDescent="0.35">
      <c r="B16" s="232"/>
      <c r="C16" s="323" t="s">
        <v>639</v>
      </c>
      <c r="D16" s="324"/>
      <c r="E16" s="237" t="s">
        <v>640</v>
      </c>
      <c r="F16" s="238">
        <v>120</v>
      </c>
      <c r="G16" s="239">
        <v>74.51136000000001</v>
      </c>
      <c r="H16" s="238">
        <f t="shared" ref="H16:H27" si="0">+G16*F16</f>
        <v>8941.3632000000016</v>
      </c>
      <c r="K16" s="233"/>
      <c r="L16" s="249"/>
      <c r="M16" s="294"/>
    </row>
    <row r="17" spans="2:13" ht="14.5" x14ac:dyDescent="0.35">
      <c r="B17" s="232"/>
      <c r="C17" s="323" t="s">
        <v>641</v>
      </c>
      <c r="D17" s="324"/>
      <c r="E17" s="237" t="s">
        <v>4</v>
      </c>
      <c r="F17" s="238">
        <v>75000</v>
      </c>
      <c r="G17" s="239">
        <v>0.23181312000000001</v>
      </c>
      <c r="H17" s="238">
        <f t="shared" si="0"/>
        <v>17385.984</v>
      </c>
      <c r="K17" s="233"/>
      <c r="L17" s="249"/>
      <c r="M17" s="294"/>
    </row>
    <row r="18" spans="2:13" ht="14.5" x14ac:dyDescent="0.35">
      <c r="B18" s="232"/>
      <c r="C18" s="323" t="s">
        <v>642</v>
      </c>
      <c r="D18" s="324"/>
      <c r="E18" s="237" t="s">
        <v>4</v>
      </c>
      <c r="F18" s="238">
        <v>135000</v>
      </c>
      <c r="G18" s="237">
        <v>0.34771968000000003</v>
      </c>
      <c r="H18" s="238">
        <f t="shared" si="0"/>
        <v>46942.156800000004</v>
      </c>
      <c r="K18" s="233"/>
      <c r="L18" s="249"/>
      <c r="M18" s="294"/>
    </row>
    <row r="19" spans="2:13" ht="14.5" x14ac:dyDescent="0.35">
      <c r="B19" s="232"/>
      <c r="C19" s="323" t="s">
        <v>643</v>
      </c>
      <c r="D19" s="324"/>
      <c r="E19" s="237" t="s">
        <v>644</v>
      </c>
      <c r="F19" s="238">
        <v>700</v>
      </c>
      <c r="G19" s="237">
        <v>144.88320000000002</v>
      </c>
      <c r="H19" s="238">
        <f t="shared" si="0"/>
        <v>101418.24000000001</v>
      </c>
      <c r="K19" s="233"/>
      <c r="L19" s="249"/>
      <c r="M19" s="294"/>
    </row>
    <row r="20" spans="2:13" ht="14.5" x14ac:dyDescent="0.35">
      <c r="B20" s="232"/>
      <c r="C20" s="323" t="s">
        <v>645</v>
      </c>
      <c r="D20" s="324"/>
      <c r="E20" s="237" t="s">
        <v>644</v>
      </c>
      <c r="F20" s="238">
        <v>4800</v>
      </c>
      <c r="G20" s="237">
        <v>31.046400000000002</v>
      </c>
      <c r="H20" s="238">
        <f t="shared" si="0"/>
        <v>149022.72</v>
      </c>
      <c r="K20" s="233"/>
      <c r="L20" s="249"/>
      <c r="M20" s="294"/>
    </row>
    <row r="21" spans="2:13" ht="14.5" x14ac:dyDescent="0.35">
      <c r="B21" s="232"/>
      <c r="C21" s="323" t="s">
        <v>646</v>
      </c>
      <c r="D21" s="324"/>
      <c r="E21" s="237" t="s">
        <v>644</v>
      </c>
      <c r="F21" s="238">
        <v>7200</v>
      </c>
      <c r="G21" s="237">
        <v>0.93139200000000011</v>
      </c>
      <c r="H21" s="238"/>
      <c r="K21" s="233"/>
      <c r="L21" s="249"/>
      <c r="M21" s="294"/>
    </row>
    <row r="22" spans="2:13" ht="14.5" customHeight="1" x14ac:dyDescent="0.25">
      <c r="B22" s="232"/>
      <c r="C22" s="407" t="s">
        <v>647</v>
      </c>
      <c r="D22" s="408"/>
      <c r="E22" s="408"/>
      <c r="F22" s="408"/>
      <c r="G22" s="408"/>
      <c r="H22" s="409"/>
      <c r="K22" s="233"/>
      <c r="L22" s="249"/>
      <c r="M22" s="294"/>
    </row>
    <row r="23" spans="2:13" ht="14.5" x14ac:dyDescent="0.35">
      <c r="B23" s="232"/>
      <c r="C23" s="323" t="s">
        <v>648</v>
      </c>
      <c r="D23" s="324"/>
      <c r="E23" s="237" t="s">
        <v>33</v>
      </c>
      <c r="F23" s="238">
        <v>12000</v>
      </c>
      <c r="G23" s="237">
        <v>2.9747200000000005</v>
      </c>
      <c r="H23" s="238">
        <f t="shared" si="0"/>
        <v>35696.640000000007</v>
      </c>
      <c r="K23" s="233"/>
      <c r="L23" s="249"/>
      <c r="M23" s="294"/>
    </row>
    <row r="24" spans="2:13" ht="14.5" x14ac:dyDescent="0.35">
      <c r="B24" s="232"/>
      <c r="C24" s="323" t="s">
        <v>641</v>
      </c>
      <c r="D24" s="324"/>
      <c r="E24" s="237" t="s">
        <v>4</v>
      </c>
      <c r="F24" s="238">
        <v>75000</v>
      </c>
      <c r="G24" s="237">
        <v>8.3148800000000009E-2</v>
      </c>
      <c r="H24" s="238">
        <f t="shared" si="0"/>
        <v>6236.1600000000008</v>
      </c>
      <c r="K24" s="233"/>
      <c r="L24" s="249"/>
      <c r="M24" s="294"/>
    </row>
    <row r="25" spans="2:13" ht="14.5" x14ac:dyDescent="0.35">
      <c r="B25" s="232"/>
      <c r="C25" s="323" t="s">
        <v>643</v>
      </c>
      <c r="D25" s="324"/>
      <c r="E25" s="237" t="s">
        <v>644</v>
      </c>
      <c r="F25" s="238">
        <v>700</v>
      </c>
      <c r="G25" s="237">
        <v>26.091520000000003</v>
      </c>
      <c r="H25" s="238">
        <f t="shared" si="0"/>
        <v>18264.064000000002</v>
      </c>
      <c r="K25" s="233"/>
      <c r="L25" s="249"/>
      <c r="M25" s="294"/>
    </row>
    <row r="26" spans="2:13" ht="14.5" x14ac:dyDescent="0.35">
      <c r="B26" s="232"/>
      <c r="C26" s="323" t="s">
        <v>639</v>
      </c>
      <c r="D26" s="324"/>
      <c r="E26" s="237" t="s">
        <v>640</v>
      </c>
      <c r="F26" s="238">
        <v>120</v>
      </c>
      <c r="G26" s="237">
        <v>17.203200000000002</v>
      </c>
      <c r="H26" s="238">
        <f t="shared" si="0"/>
        <v>2064.3840000000005</v>
      </c>
      <c r="K26" s="233"/>
      <c r="L26" s="249"/>
      <c r="M26" s="294"/>
    </row>
    <row r="27" spans="2:13" ht="14.5" x14ac:dyDescent="0.35">
      <c r="B27" s="232"/>
      <c r="C27" s="323"/>
      <c r="D27" s="324"/>
      <c r="E27" s="237"/>
      <c r="F27" s="238"/>
      <c r="G27" s="237"/>
      <c r="H27" s="238">
        <f t="shared" si="0"/>
        <v>0</v>
      </c>
      <c r="K27" s="233"/>
      <c r="L27" s="249"/>
      <c r="M27" s="294"/>
    </row>
    <row r="28" spans="2:13" ht="14.5" x14ac:dyDescent="0.35">
      <c r="B28" s="232"/>
      <c r="G28" s="234"/>
      <c r="H28" s="234" t="s">
        <v>501</v>
      </c>
      <c r="I28" s="238">
        <f>+SUM(H16:H27)</f>
        <v>385971.71200000006</v>
      </c>
      <c r="K28" s="233"/>
      <c r="L28" s="249"/>
      <c r="M28" s="294"/>
    </row>
    <row r="29" spans="2:13" ht="14.5" x14ac:dyDescent="0.35">
      <c r="B29" s="232"/>
      <c r="C29" s="234" t="s">
        <v>507</v>
      </c>
      <c r="K29" s="233"/>
      <c r="L29" s="249"/>
      <c r="M29" s="294"/>
    </row>
    <row r="30" spans="2:13" ht="14.5" x14ac:dyDescent="0.25">
      <c r="B30" s="232"/>
      <c r="C30" s="328" t="s">
        <v>508</v>
      </c>
      <c r="D30" s="329"/>
      <c r="E30" s="236" t="s">
        <v>509</v>
      </c>
      <c r="F30" s="236" t="s">
        <v>510</v>
      </c>
      <c r="G30" s="236" t="s">
        <v>511</v>
      </c>
      <c r="H30" s="236" t="s">
        <v>512</v>
      </c>
      <c r="I30" s="236" t="s">
        <v>499</v>
      </c>
      <c r="K30" s="233"/>
      <c r="L30" s="249"/>
      <c r="M30" s="293"/>
    </row>
    <row r="31" spans="2:13" ht="14.5" x14ac:dyDescent="0.35">
      <c r="B31" s="232"/>
      <c r="C31" s="388"/>
      <c r="D31" s="389"/>
      <c r="E31" s="237"/>
      <c r="F31" s="237"/>
      <c r="G31" s="237"/>
      <c r="H31" s="238"/>
      <c r="I31" s="238"/>
      <c r="K31" s="233"/>
      <c r="L31" s="249"/>
      <c r="M31" s="294"/>
    </row>
    <row r="32" spans="2:13" ht="14.5" x14ac:dyDescent="0.35">
      <c r="B32" s="232"/>
      <c r="C32" s="388"/>
      <c r="D32" s="389"/>
      <c r="E32" s="237"/>
      <c r="F32" s="237"/>
      <c r="G32" s="237"/>
      <c r="H32" s="238"/>
      <c r="I32" s="238"/>
      <c r="K32" s="233"/>
      <c r="L32" s="249"/>
      <c r="M32" s="294"/>
    </row>
    <row r="33" spans="2:13" ht="14.5" x14ac:dyDescent="0.35">
      <c r="B33" s="232"/>
      <c r="G33" s="234"/>
      <c r="H33" s="234"/>
      <c r="I33" s="234" t="s">
        <v>501</v>
      </c>
      <c r="J33" s="238">
        <f>+SUM(I31:I32)</f>
        <v>0</v>
      </c>
      <c r="K33" s="233"/>
      <c r="L33" s="249"/>
      <c r="M33" s="294"/>
    </row>
    <row r="34" spans="2:13" ht="14.5" x14ac:dyDescent="0.35">
      <c r="B34" s="232"/>
      <c r="C34" s="234" t="s">
        <v>513</v>
      </c>
      <c r="K34" s="233"/>
      <c r="L34" s="249"/>
      <c r="M34" s="294"/>
    </row>
    <row r="35" spans="2:13" ht="14.5" x14ac:dyDescent="0.25">
      <c r="B35" s="232"/>
      <c r="C35" s="328" t="s">
        <v>495</v>
      </c>
      <c r="D35" s="329"/>
      <c r="E35" s="236" t="s">
        <v>514</v>
      </c>
      <c r="F35" s="236" t="s">
        <v>515</v>
      </c>
      <c r="G35" s="236" t="s">
        <v>516</v>
      </c>
      <c r="H35" s="236" t="s">
        <v>517</v>
      </c>
      <c r="I35" s="236" t="s">
        <v>499</v>
      </c>
      <c r="K35" s="233"/>
      <c r="L35" s="249"/>
      <c r="M35" s="294"/>
    </row>
    <row r="36" spans="2:13" ht="14.5" x14ac:dyDescent="0.35">
      <c r="B36" s="232"/>
      <c r="C36" s="388" t="s">
        <v>518</v>
      </c>
      <c r="D36" s="389"/>
      <c r="E36" s="243">
        <v>92196.560000000012</v>
      </c>
      <c r="F36" s="237">
        <v>1.85</v>
      </c>
      <c r="G36" s="238">
        <f>+F36*E36</f>
        <v>170563.63600000003</v>
      </c>
      <c r="H36" s="239">
        <v>2.7524947850841599</v>
      </c>
      <c r="I36" s="238">
        <f>+G36/H36</f>
        <v>61966.924306010958</v>
      </c>
      <c r="K36" s="233"/>
      <c r="L36" s="249"/>
      <c r="M36" s="294"/>
    </row>
    <row r="37" spans="2:13" ht="14.5" x14ac:dyDescent="0.35">
      <c r="B37" s="232"/>
      <c r="C37" s="388" t="s">
        <v>519</v>
      </c>
      <c r="D37" s="389"/>
      <c r="E37" s="243">
        <v>57622.850000000013</v>
      </c>
      <c r="F37" s="237">
        <v>1.85</v>
      </c>
      <c r="G37" s="238">
        <f>+F37*E37</f>
        <v>106602.27250000004</v>
      </c>
      <c r="H37" s="239">
        <f>+H36</f>
        <v>2.7524947850841599</v>
      </c>
      <c r="I37" s="238">
        <f>+G37/H37</f>
        <v>38729.327691256854</v>
      </c>
      <c r="K37" s="233"/>
      <c r="L37" s="249"/>
      <c r="M37" s="294"/>
    </row>
    <row r="38" spans="2:13" ht="14.5" x14ac:dyDescent="0.35">
      <c r="B38" s="232"/>
      <c r="C38" s="388"/>
      <c r="D38" s="389"/>
      <c r="E38" s="243"/>
      <c r="F38" s="237"/>
      <c r="G38" s="238"/>
      <c r="H38" s="239"/>
      <c r="I38" s="238"/>
      <c r="K38" s="233"/>
      <c r="L38" s="249"/>
      <c r="M38" s="294"/>
    </row>
    <row r="39" spans="2:13" ht="14.5" x14ac:dyDescent="0.35">
      <c r="B39" s="232"/>
      <c r="C39" s="388"/>
      <c r="D39" s="389"/>
      <c r="E39" s="238"/>
      <c r="F39" s="237"/>
      <c r="G39" s="238"/>
      <c r="H39" s="237"/>
      <c r="I39" s="238"/>
      <c r="K39" s="233"/>
      <c r="L39" s="249"/>
      <c r="M39" s="294"/>
    </row>
    <row r="40" spans="2:13" ht="14.5" x14ac:dyDescent="0.35">
      <c r="B40" s="232"/>
      <c r="G40" s="234"/>
      <c r="H40" s="234"/>
      <c r="I40" s="234" t="s">
        <v>501</v>
      </c>
      <c r="J40" s="238">
        <f>+SUM(I36:I39)</f>
        <v>100696.25199726781</v>
      </c>
      <c r="K40" s="233"/>
      <c r="L40" s="249"/>
      <c r="M40" s="294"/>
    </row>
    <row r="41" spans="2:13" ht="13" thickBot="1" x14ac:dyDescent="0.3">
      <c r="B41" s="232"/>
      <c r="K41" s="233"/>
      <c r="L41" s="249"/>
      <c r="M41" s="294"/>
    </row>
    <row r="42" spans="2:13" ht="13.5" thickBot="1" x14ac:dyDescent="0.35">
      <c r="B42" s="232"/>
      <c r="C42" s="390" t="s">
        <v>520</v>
      </c>
      <c r="D42" s="391"/>
      <c r="E42" s="391"/>
      <c r="F42" s="391"/>
      <c r="G42" s="391"/>
      <c r="H42" s="391"/>
      <c r="I42" s="392"/>
      <c r="J42" s="244">
        <f>+I13+I28+J33+J40</f>
        <v>509877.4499999999</v>
      </c>
      <c r="K42" s="233"/>
      <c r="L42" s="249"/>
      <c r="M42" s="293"/>
    </row>
    <row r="43" spans="2:13" ht="13" thickBot="1" x14ac:dyDescent="0.3">
      <c r="B43" s="245"/>
      <c r="C43" s="246"/>
      <c r="D43" s="246"/>
      <c r="E43" s="246"/>
      <c r="F43" s="246"/>
      <c r="G43" s="246"/>
      <c r="H43" s="246"/>
      <c r="I43" s="246"/>
      <c r="J43" s="246"/>
      <c r="K43" s="247"/>
    </row>
    <row r="46" spans="2:13" ht="13" x14ac:dyDescent="0.3">
      <c r="C46" s="248" t="s">
        <v>521</v>
      </c>
      <c r="G46" s="248" t="s">
        <v>522</v>
      </c>
    </row>
    <row r="48" spans="2:13" ht="13" x14ac:dyDescent="0.3">
      <c r="C48" s="248" t="s">
        <v>523</v>
      </c>
    </row>
  </sheetData>
  <mergeCells count="32">
    <mergeCell ref="C16:D16"/>
    <mergeCell ref="C3:J3"/>
    <mergeCell ref="D5:F5"/>
    <mergeCell ref="I5:J5"/>
    <mergeCell ref="D6:F6"/>
    <mergeCell ref="I6:J6"/>
    <mergeCell ref="C8:D8"/>
    <mergeCell ref="C9:D9"/>
    <mergeCell ref="C10:D10"/>
    <mergeCell ref="C11:D11"/>
    <mergeCell ref="C12:D12"/>
    <mergeCell ref="C15:D15"/>
    <mergeCell ref="C30:D30"/>
    <mergeCell ref="C17:D17"/>
    <mergeCell ref="C18:D18"/>
    <mergeCell ref="C19:D19"/>
    <mergeCell ref="C20:D20"/>
    <mergeCell ref="C21:D21"/>
    <mergeCell ref="C22:H22"/>
    <mergeCell ref="C23:D23"/>
    <mergeCell ref="C24:D24"/>
    <mergeCell ref="C25:D25"/>
    <mergeCell ref="C26:D26"/>
    <mergeCell ref="C27:D27"/>
    <mergeCell ref="C39:D39"/>
    <mergeCell ref="C42:I42"/>
    <mergeCell ref="C31:D31"/>
    <mergeCell ref="C32:D32"/>
    <mergeCell ref="C35:D35"/>
    <mergeCell ref="C36:D36"/>
    <mergeCell ref="C37:D37"/>
    <mergeCell ref="C38:D38"/>
  </mergeCells>
  <pageMargins left="0.7" right="0.7" top="0.75" bottom="0.75" header="0.3" footer="0.3"/>
  <pageSetup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F91C6-00B9-4834-A415-36AE41CA9526}">
  <dimension ref="B1:N47"/>
  <sheetViews>
    <sheetView showGridLines="0" topLeftCell="A13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171</v>
      </c>
      <c r="E5" s="395"/>
      <c r="F5" s="395"/>
      <c r="H5" s="235" t="s">
        <v>492</v>
      </c>
      <c r="I5" s="396" t="s">
        <v>409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6.1722347780718397E-2</v>
      </c>
      <c r="H9" s="238">
        <f>+E9*F9/G9</f>
        <v>32403.174407840415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32403.174407840415</v>
      </c>
      <c r="K13" s="233"/>
      <c r="L13" s="249"/>
      <c r="M13" s="249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">
        <v>639</v>
      </c>
      <c r="D16" s="394"/>
      <c r="E16" s="237" t="s">
        <v>640</v>
      </c>
      <c r="F16" s="238">
        <v>120</v>
      </c>
      <c r="G16" s="239">
        <v>130.05600000000001</v>
      </c>
      <c r="H16" s="238">
        <f t="shared" ref="H16:H26" si="0">+G16*F16</f>
        <v>15606.720000000001</v>
      </c>
      <c r="K16" s="233"/>
      <c r="L16" s="249"/>
      <c r="M16" s="294"/>
    </row>
    <row r="17" spans="2:13" ht="14.5" x14ac:dyDescent="0.35">
      <c r="B17" s="232"/>
      <c r="C17" s="388" t="s">
        <v>649</v>
      </c>
      <c r="D17" s="389"/>
      <c r="E17" s="237" t="s">
        <v>4</v>
      </c>
      <c r="F17" s="238">
        <v>75000</v>
      </c>
      <c r="G17" s="239">
        <v>0.41395199999999999</v>
      </c>
      <c r="H17" s="238">
        <f t="shared" si="0"/>
        <v>31046.399999999998</v>
      </c>
      <c r="K17" s="233"/>
      <c r="L17" s="249"/>
      <c r="M17" s="294"/>
    </row>
    <row r="18" spans="2:13" ht="14.5" x14ac:dyDescent="0.35">
      <c r="B18" s="232"/>
      <c r="C18" s="388" t="s">
        <v>650</v>
      </c>
      <c r="D18" s="389"/>
      <c r="E18" s="237" t="s">
        <v>4</v>
      </c>
      <c r="F18" s="238">
        <v>135000</v>
      </c>
      <c r="G18" s="237">
        <v>0.62092800000000004</v>
      </c>
      <c r="H18" s="238">
        <f t="shared" si="0"/>
        <v>83825.279999999999</v>
      </c>
      <c r="K18" s="233"/>
      <c r="L18" s="249"/>
      <c r="M18" s="294"/>
    </row>
    <row r="19" spans="2:13" ht="14.5" x14ac:dyDescent="0.35">
      <c r="B19" s="232"/>
      <c r="C19" s="388" t="s">
        <v>651</v>
      </c>
      <c r="D19" s="389"/>
      <c r="E19" s="237" t="s">
        <v>644</v>
      </c>
      <c r="F19" s="238">
        <v>700</v>
      </c>
      <c r="G19" s="237">
        <v>230.72</v>
      </c>
      <c r="H19" s="238">
        <f t="shared" si="0"/>
        <v>161504</v>
      </c>
      <c r="K19" s="233"/>
      <c r="L19" s="249"/>
      <c r="M19" s="294"/>
    </row>
    <row r="20" spans="2:13" ht="14.5" x14ac:dyDescent="0.35">
      <c r="B20" s="232"/>
      <c r="C20" s="388" t="s">
        <v>652</v>
      </c>
      <c r="D20" s="389"/>
      <c r="E20" s="237" t="s">
        <v>644</v>
      </c>
      <c r="F20" s="238">
        <v>4800</v>
      </c>
      <c r="G20" s="237">
        <v>50.44</v>
      </c>
      <c r="H20" s="238">
        <f t="shared" si="0"/>
        <v>242112</v>
      </c>
      <c r="K20" s="233"/>
      <c r="L20" s="249"/>
      <c r="M20" s="294"/>
    </row>
    <row r="21" spans="2:13" ht="14.5" x14ac:dyDescent="0.35">
      <c r="B21" s="232"/>
      <c r="C21" s="388" t="s">
        <v>646</v>
      </c>
      <c r="D21" s="389"/>
      <c r="E21" s="237" t="s">
        <v>644</v>
      </c>
      <c r="F21" s="238">
        <v>7200</v>
      </c>
      <c r="G21" s="237">
        <v>1.5631999999999999</v>
      </c>
      <c r="H21" s="238">
        <f t="shared" si="0"/>
        <v>11255.039999999999</v>
      </c>
      <c r="K21" s="233"/>
      <c r="L21" s="249"/>
      <c r="M21" s="294"/>
    </row>
    <row r="22" spans="2:13" ht="14.5" x14ac:dyDescent="0.35">
      <c r="B22" s="232"/>
      <c r="C22" s="410" t="s">
        <v>653</v>
      </c>
      <c r="D22" s="411"/>
      <c r="E22" s="237"/>
      <c r="F22" s="238"/>
      <c r="G22" s="237"/>
      <c r="H22" s="238"/>
      <c r="K22" s="233"/>
      <c r="L22" s="249"/>
      <c r="M22" s="294"/>
    </row>
    <row r="23" spans="2:13" ht="14.5" x14ac:dyDescent="0.35">
      <c r="B23" s="232"/>
      <c r="C23" s="388" t="s">
        <v>648</v>
      </c>
      <c r="D23" s="389"/>
      <c r="E23" s="237" t="s">
        <v>33</v>
      </c>
      <c r="F23" s="238">
        <v>12000</v>
      </c>
      <c r="G23" s="237">
        <v>1.3120000000000001</v>
      </c>
      <c r="H23" s="238">
        <f t="shared" si="0"/>
        <v>15744</v>
      </c>
      <c r="K23" s="233"/>
      <c r="L23" s="249"/>
      <c r="M23" s="294"/>
    </row>
    <row r="24" spans="2:13" ht="14.5" x14ac:dyDescent="0.35">
      <c r="B24" s="232"/>
      <c r="C24" s="388" t="s">
        <v>649</v>
      </c>
      <c r="D24" s="389"/>
      <c r="E24" s="237" t="s">
        <v>4</v>
      </c>
      <c r="F24" s="238">
        <v>75000</v>
      </c>
      <c r="G24" s="237">
        <v>0.14848</v>
      </c>
      <c r="H24" s="238">
        <f t="shared" si="0"/>
        <v>11136</v>
      </c>
      <c r="K24" s="233"/>
      <c r="L24" s="249"/>
      <c r="M24" s="294"/>
    </row>
    <row r="25" spans="2:13" ht="14.5" x14ac:dyDescent="0.35">
      <c r="B25" s="232"/>
      <c r="C25" s="388" t="s">
        <v>651</v>
      </c>
      <c r="D25" s="389"/>
      <c r="E25" s="237" t="s">
        <v>644</v>
      </c>
      <c r="F25" s="238">
        <v>700</v>
      </c>
      <c r="G25" s="237">
        <v>46.591999999999999</v>
      </c>
      <c r="H25" s="238">
        <f t="shared" si="0"/>
        <v>32614.399999999998</v>
      </c>
      <c r="K25" s="233"/>
      <c r="L25" s="249"/>
      <c r="M25" s="294"/>
    </row>
    <row r="26" spans="2:13" ht="14.5" x14ac:dyDescent="0.35">
      <c r="B26" s="232"/>
      <c r="C26" s="388" t="s">
        <v>639</v>
      </c>
      <c r="D26" s="389"/>
      <c r="E26" s="237" t="s">
        <v>640</v>
      </c>
      <c r="F26" s="238">
        <v>120</v>
      </c>
      <c r="G26" s="237">
        <v>30.72</v>
      </c>
      <c r="H26" s="238">
        <f t="shared" si="0"/>
        <v>3686.3999999999996</v>
      </c>
      <c r="K26" s="233"/>
      <c r="L26" s="249"/>
      <c r="M26" s="294"/>
    </row>
    <row r="27" spans="2:13" ht="14.5" x14ac:dyDescent="0.35">
      <c r="B27" s="232"/>
      <c r="G27" s="234"/>
      <c r="H27" s="234" t="s">
        <v>501</v>
      </c>
      <c r="I27" s="238">
        <f>+SUM(H16:H26)</f>
        <v>608530.24000000011</v>
      </c>
      <c r="K27" s="233"/>
      <c r="L27" s="249"/>
      <c r="M27" s="294"/>
    </row>
    <row r="28" spans="2:13" ht="14.5" x14ac:dyDescent="0.35">
      <c r="B28" s="232"/>
      <c r="C28" s="234" t="s">
        <v>507</v>
      </c>
      <c r="K28" s="233"/>
      <c r="L28" s="249"/>
      <c r="M28" s="294"/>
    </row>
    <row r="29" spans="2:13" ht="14.5" x14ac:dyDescent="0.25">
      <c r="B29" s="232"/>
      <c r="C29" s="328" t="s">
        <v>508</v>
      </c>
      <c r="D29" s="329"/>
      <c r="E29" s="236" t="s">
        <v>509</v>
      </c>
      <c r="F29" s="236" t="s">
        <v>510</v>
      </c>
      <c r="G29" s="236" t="s">
        <v>511</v>
      </c>
      <c r="H29" s="236" t="s">
        <v>512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/>
      <c r="D30" s="389"/>
      <c r="E30" s="237"/>
      <c r="F30" s="237"/>
      <c r="G30" s="237"/>
      <c r="H30" s="238"/>
      <c r="I30" s="238"/>
      <c r="K30" s="233"/>
      <c r="L30" s="249"/>
      <c r="M30" s="294"/>
    </row>
    <row r="31" spans="2:13" ht="14.5" x14ac:dyDescent="0.35">
      <c r="B31" s="232"/>
      <c r="C31" s="388"/>
      <c r="D31" s="389"/>
      <c r="E31" s="237"/>
      <c r="F31" s="237"/>
      <c r="G31" s="237"/>
      <c r="H31" s="238"/>
      <c r="I31" s="238"/>
      <c r="K31" s="233"/>
      <c r="L31" s="249"/>
      <c r="M31" s="294"/>
    </row>
    <row r="32" spans="2:13" ht="14.5" x14ac:dyDescent="0.35">
      <c r="B32" s="232"/>
      <c r="G32" s="234"/>
      <c r="H32" s="234"/>
      <c r="I32" s="234" t="s">
        <v>501</v>
      </c>
      <c r="J32" s="238">
        <f>+SUM(I30:I31)</f>
        <v>0</v>
      </c>
      <c r="K32" s="233"/>
      <c r="L32" s="249"/>
      <c r="M32" s="294"/>
    </row>
    <row r="33" spans="2:13" ht="14.5" x14ac:dyDescent="0.35">
      <c r="B33" s="232"/>
      <c r="C33" s="234" t="s">
        <v>513</v>
      </c>
      <c r="K33" s="233"/>
      <c r="L33" s="249"/>
      <c r="M33" s="294"/>
    </row>
    <row r="34" spans="2:13" ht="14.5" x14ac:dyDescent="0.25">
      <c r="B34" s="232"/>
      <c r="C34" s="328" t="s">
        <v>495</v>
      </c>
      <c r="D34" s="329"/>
      <c r="E34" s="236" t="s">
        <v>514</v>
      </c>
      <c r="F34" s="236" t="s">
        <v>515</v>
      </c>
      <c r="G34" s="236" t="s">
        <v>516</v>
      </c>
      <c r="H34" s="236" t="s">
        <v>517</v>
      </c>
      <c r="I34" s="236" t="s">
        <v>499</v>
      </c>
      <c r="K34" s="233"/>
      <c r="L34" s="249"/>
      <c r="M34" s="294"/>
    </row>
    <row r="35" spans="2:13" ht="14.5" x14ac:dyDescent="0.35">
      <c r="B35" s="232"/>
      <c r="C35" s="388" t="s">
        <v>518</v>
      </c>
      <c r="D35" s="389"/>
      <c r="E35" s="243">
        <v>92196.560000000012</v>
      </c>
      <c r="F35" s="237">
        <v>1.85</v>
      </c>
      <c r="G35" s="238">
        <f>+F35*E35</f>
        <v>170563.63600000003</v>
      </c>
      <c r="H35" s="239">
        <v>4.1117117730876398</v>
      </c>
      <c r="I35" s="238">
        <f>+G35/H35</f>
        <v>41482.391133636622</v>
      </c>
      <c r="K35" s="233"/>
      <c r="L35" s="249"/>
      <c r="M35" s="294"/>
    </row>
    <row r="36" spans="2:13" ht="14.5" x14ac:dyDescent="0.35">
      <c r="B36" s="232"/>
      <c r="C36" s="388" t="s">
        <v>519</v>
      </c>
      <c r="D36" s="389"/>
      <c r="E36" s="243">
        <v>57622.850000000013</v>
      </c>
      <c r="F36" s="237">
        <v>1.85</v>
      </c>
      <c r="G36" s="238">
        <f>+F36*E36</f>
        <v>106602.27250000004</v>
      </c>
      <c r="H36" s="239">
        <f>+H35</f>
        <v>4.1117117730876398</v>
      </c>
      <c r="I36" s="238">
        <f>+G36/H36</f>
        <v>25926.494458522895</v>
      </c>
      <c r="K36" s="233"/>
      <c r="L36" s="249"/>
      <c r="M36" s="294"/>
    </row>
    <row r="37" spans="2:13" ht="14.5" x14ac:dyDescent="0.35">
      <c r="B37" s="232"/>
      <c r="C37" s="388"/>
      <c r="D37" s="389"/>
      <c r="E37" s="243"/>
      <c r="F37" s="237"/>
      <c r="G37" s="238"/>
      <c r="H37" s="239"/>
      <c r="I37" s="238"/>
      <c r="K37" s="233"/>
      <c r="L37" s="249"/>
      <c r="M37" s="294"/>
    </row>
    <row r="38" spans="2:13" ht="14.5" x14ac:dyDescent="0.35">
      <c r="B38" s="232"/>
      <c r="C38" s="388"/>
      <c r="D38" s="389"/>
      <c r="E38" s="238"/>
      <c r="F38" s="237"/>
      <c r="G38" s="238"/>
      <c r="H38" s="237"/>
      <c r="I38" s="238"/>
      <c r="K38" s="233"/>
      <c r="L38" s="249"/>
      <c r="M38" s="294"/>
    </row>
    <row r="39" spans="2:13" ht="14.5" x14ac:dyDescent="0.35">
      <c r="B39" s="232"/>
      <c r="G39" s="234"/>
      <c r="H39" s="234"/>
      <c r="I39" s="234" t="s">
        <v>501</v>
      </c>
      <c r="J39" s="238">
        <f>+SUM(I35:I38)</f>
        <v>67408.885592159524</v>
      </c>
      <c r="K39" s="233"/>
      <c r="L39" s="249"/>
      <c r="M39" s="294"/>
    </row>
    <row r="40" spans="2:13" ht="13" thickBot="1" x14ac:dyDescent="0.3">
      <c r="B40" s="232"/>
      <c r="K40" s="233"/>
      <c r="L40" s="249"/>
      <c r="M40" s="294"/>
    </row>
    <row r="41" spans="2:13" ht="13.5" thickBot="1" x14ac:dyDescent="0.35">
      <c r="B41" s="232"/>
      <c r="C41" s="390" t="s">
        <v>520</v>
      </c>
      <c r="D41" s="391"/>
      <c r="E41" s="391"/>
      <c r="F41" s="391"/>
      <c r="G41" s="391"/>
      <c r="H41" s="391"/>
      <c r="I41" s="392"/>
      <c r="J41" s="244">
        <f>+I13+I27+J32+J39</f>
        <v>708342.3</v>
      </c>
      <c r="K41" s="233"/>
      <c r="L41" s="249"/>
      <c r="M41" s="294"/>
    </row>
    <row r="42" spans="2:13" ht="13" thickBot="1" x14ac:dyDescent="0.3">
      <c r="B42" s="245"/>
      <c r="C42" s="246"/>
      <c r="D42" s="246"/>
      <c r="E42" s="246"/>
      <c r="F42" s="246"/>
      <c r="G42" s="246"/>
      <c r="H42" s="246"/>
      <c r="I42" s="246"/>
      <c r="J42" s="246"/>
      <c r="K42" s="247"/>
      <c r="L42" s="249"/>
      <c r="M42" s="294"/>
    </row>
    <row r="45" spans="2:13" ht="13" x14ac:dyDescent="0.3">
      <c r="C45" s="248" t="s">
        <v>521</v>
      </c>
      <c r="G45" s="248" t="s">
        <v>522</v>
      </c>
    </row>
    <row r="47" spans="2:13" ht="13" x14ac:dyDescent="0.3">
      <c r="C47" s="248" t="s">
        <v>523</v>
      </c>
    </row>
  </sheetData>
  <mergeCells count="31">
    <mergeCell ref="C16:D16"/>
    <mergeCell ref="C3:J3"/>
    <mergeCell ref="D5:F5"/>
    <mergeCell ref="I5:J5"/>
    <mergeCell ref="D6:F6"/>
    <mergeCell ref="I6:J6"/>
    <mergeCell ref="C8:D8"/>
    <mergeCell ref="C9:D9"/>
    <mergeCell ref="C10:D10"/>
    <mergeCell ref="C11:D11"/>
    <mergeCell ref="C12:D12"/>
    <mergeCell ref="C15:D15"/>
    <mergeCell ref="C30:D30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9:D29"/>
    <mergeCell ref="C41:I41"/>
    <mergeCell ref="C31:D31"/>
    <mergeCell ref="C34:D34"/>
    <mergeCell ref="C35:D35"/>
    <mergeCell ref="C36:D36"/>
    <mergeCell ref="C37:D37"/>
    <mergeCell ref="C38:D38"/>
  </mergeCells>
  <pageMargins left="0.7" right="0.7" top="0.75" bottom="0.75" header="0.3" footer="0.3"/>
  <pageSetup scale="58" orientation="portrait" r:id="rId1"/>
  <colBreaks count="1" manualBreakCount="1">
    <brk id="12" max="41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F171A-B54D-4F88-BB3A-65E0A46BA29C}">
  <dimension ref="B1:N42"/>
  <sheetViews>
    <sheetView showGridLines="0" topLeftCell="A16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158</v>
      </c>
      <c r="E5" s="395"/>
      <c r="F5" s="395"/>
      <c r="H5" s="235" t="s">
        <v>492</v>
      </c>
      <c r="I5" s="396" t="s">
        <v>410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1999.9999979430822</v>
      </c>
      <c r="G9" s="239">
        <v>0.3</v>
      </c>
      <c r="H9" s="238">
        <f>+E9*F9/G9</f>
        <v>6666.6666598102747</v>
      </c>
      <c r="K9" s="233"/>
    </row>
    <row r="10" spans="2:13" ht="14.5" x14ac:dyDescent="0.35">
      <c r="B10" s="232"/>
      <c r="C10" s="388" t="s">
        <v>630</v>
      </c>
      <c r="D10" s="389"/>
      <c r="E10" s="237">
        <v>1</v>
      </c>
      <c r="F10" s="238">
        <v>155000</v>
      </c>
      <c r="G10" s="237">
        <v>10.5</v>
      </c>
      <c r="H10" s="238">
        <f>+E10*F10/G10</f>
        <v>14761.904761904761</v>
      </c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21428.571421715038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/>
      <c r="D16" s="394"/>
      <c r="E16" s="237"/>
      <c r="F16" s="238"/>
      <c r="G16" s="239"/>
      <c r="H16" s="238">
        <f t="shared" ref="H16:H21" si="0">+G16*F16</f>
        <v>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158.78623355014</v>
      </c>
      <c r="I30" s="238">
        <f>+G30/H30</f>
        <v>1074.1714327907468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158.78623355014</v>
      </c>
      <c r="I31" s="238">
        <f>+G31/H31</f>
        <v>671.35714549421687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1745.5285782849637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23174.100000000002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3ED4B-64AD-4044-9485-29FB7BBF869E}">
  <dimension ref="B1:N42"/>
  <sheetViews>
    <sheetView showGridLines="0" topLeftCell="A22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160</v>
      </c>
      <c r="E5" s="395"/>
      <c r="F5" s="395"/>
      <c r="H5" s="235" t="s">
        <v>492</v>
      </c>
      <c r="I5" s="396" t="s">
        <v>411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1.0530671080225975</v>
      </c>
      <c r="H9" s="238">
        <f>+E9*F9/G9</f>
        <v>1899.2141951480289</v>
      </c>
      <c r="K9" s="233"/>
    </row>
    <row r="10" spans="2:13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1899.2141951480289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 t="str">
        <f>+D5</f>
        <v>Relleno material sitio</v>
      </c>
      <c r="D16" s="394"/>
      <c r="E16" s="237" t="s">
        <v>4</v>
      </c>
      <c r="F16" s="238">
        <v>79500</v>
      </c>
      <c r="G16" s="239">
        <v>0.33445281225520462</v>
      </c>
      <c r="H16" s="238">
        <f t="shared" ref="H16:H21" si="0">+G16*F16</f>
        <v>26588.998574288769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26588.998574288769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19.984005341578801</v>
      </c>
      <c r="I30" s="238">
        <f>+G30/H30</f>
        <v>8535.007526500438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19.984005341578801</v>
      </c>
      <c r="I31" s="238">
        <f>+G31/H31</f>
        <v>5334.3797040627751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13869.387230563214</v>
      </c>
      <c r="K34" s="233"/>
      <c r="L34" s="249"/>
      <c r="M34" s="293"/>
    </row>
    <row r="35" spans="2:13" ht="13" thickBot="1" x14ac:dyDescent="0.3">
      <c r="B35" s="232"/>
      <c r="K35" s="233"/>
      <c r="M35" s="29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42357.600000000013</v>
      </c>
      <c r="K36" s="233"/>
      <c r="M36" s="29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M37" s="293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B67EC-997D-483F-A19F-205CBE2A4293}">
  <dimension ref="B1:N42"/>
  <sheetViews>
    <sheetView showGridLines="0" topLeftCell="A13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160</v>
      </c>
      <c r="E5" s="395"/>
      <c r="F5" s="395"/>
      <c r="H5" s="235" t="s">
        <v>492</v>
      </c>
      <c r="I5" s="396" t="s">
        <v>412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1.0530671080225975</v>
      </c>
      <c r="H9" s="238">
        <f>+E9*F9/G9</f>
        <v>1899.2141951480289</v>
      </c>
      <c r="K9" s="233"/>
    </row>
    <row r="10" spans="2:13" ht="14.5" x14ac:dyDescent="0.35">
      <c r="B10" s="232"/>
      <c r="C10" s="388" t="s">
        <v>545</v>
      </c>
      <c r="D10" s="389"/>
      <c r="E10" s="237">
        <v>1</v>
      </c>
      <c r="F10" s="238">
        <f>200000/8</f>
        <v>25000</v>
      </c>
      <c r="G10" s="239">
        <v>2.2275156852809301</v>
      </c>
      <c r="H10" s="238">
        <f>+E10*F10/G10</f>
        <v>11223.265526342208</v>
      </c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13122.479721490236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/>
      <c r="D16" s="394"/>
      <c r="E16" s="237"/>
      <c r="F16" s="238"/>
      <c r="G16" s="239"/>
      <c r="H16" s="238">
        <f t="shared" ref="H16:H21" si="0">+G16*F16</f>
        <v>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22.671834892882298</v>
      </c>
      <c r="I30" s="238">
        <f>+G30/H30</f>
        <v>7523.1509406213772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22.671834892882298</v>
      </c>
      <c r="I31" s="238">
        <f>+G31/H31</f>
        <v>4701.9693378883612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12225.120278509738</v>
      </c>
      <c r="K34" s="233"/>
      <c r="L34" s="249"/>
      <c r="M34" s="293"/>
    </row>
    <row r="35" spans="2:13" ht="13" thickBot="1" x14ac:dyDescent="0.3">
      <c r="B35" s="232"/>
      <c r="K35" s="233"/>
      <c r="M35" s="29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25347.599999999973</v>
      </c>
      <c r="K36" s="233"/>
      <c r="M36" s="29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  <c r="M37" s="293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A374-9B66-46F7-8B66-8851D8ACB8CD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172</v>
      </c>
      <c r="E5" s="395"/>
      <c r="F5" s="395"/>
      <c r="H5" s="235" t="s">
        <v>492</v>
      </c>
      <c r="I5" s="396" t="s">
        <v>413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1999.9995686999123</v>
      </c>
      <c r="G9" s="239">
        <v>1.0530671080225975</v>
      </c>
      <c r="H9" s="238">
        <f>+E9*F9/G9</f>
        <v>1899.2137855824044</v>
      </c>
      <c r="K9" s="233"/>
    </row>
    <row r="10" spans="2:13" ht="14.5" x14ac:dyDescent="0.35">
      <c r="B10" s="232"/>
      <c r="C10" s="388" t="s">
        <v>546</v>
      </c>
      <c r="D10" s="389"/>
      <c r="E10" s="237">
        <v>1</v>
      </c>
      <c r="F10" s="238">
        <f>200000/8</f>
        <v>25000</v>
      </c>
      <c r="G10" s="239">
        <v>2.2275156852809301</v>
      </c>
      <c r="H10" s="238">
        <f>+E10*F10/G10</f>
        <v>11223.265526342208</v>
      </c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13122.479311924611</v>
      </c>
      <c r="K13" s="233"/>
      <c r="L13" s="249"/>
      <c r="M13" s="293"/>
    </row>
    <row r="14" spans="2:13" ht="14.5" x14ac:dyDescent="0.35">
      <c r="B14" s="232"/>
      <c r="C14" s="234" t="s">
        <v>502</v>
      </c>
      <c r="K14" s="233"/>
      <c r="L14" s="249"/>
      <c r="M14" s="294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  <c r="M15" s="294"/>
    </row>
    <row r="16" spans="2:13" ht="14.5" x14ac:dyDescent="0.35">
      <c r="B16" s="232"/>
      <c r="C16" s="393"/>
      <c r="D16" s="394"/>
      <c r="E16" s="237"/>
      <c r="F16" s="238"/>
      <c r="G16" s="239"/>
      <c r="H16" s="238">
        <f t="shared" ref="H16:H21" si="0">+G16*F16</f>
        <v>0</v>
      </c>
      <c r="K16" s="233"/>
      <c r="L16" s="249"/>
      <c r="M16" s="294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  <c r="M17" s="294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  <c r="M18" s="294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  <c r="M19" s="294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  <c r="M20" s="294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  <c r="M21" s="294"/>
    </row>
    <row r="22" spans="2:13" ht="14.5" x14ac:dyDescent="0.35">
      <c r="B22" s="232"/>
      <c r="G22" s="234"/>
      <c r="H22" s="234" t="s">
        <v>501</v>
      </c>
      <c r="I22" s="238">
        <f>+SUM(H16:H21)</f>
        <v>0</v>
      </c>
      <c r="K22" s="233"/>
      <c r="L22" s="249"/>
      <c r="M22" s="293"/>
    </row>
    <row r="23" spans="2:13" ht="14.5" x14ac:dyDescent="0.35">
      <c r="B23" s="232"/>
      <c r="C23" s="234" t="s">
        <v>507</v>
      </c>
      <c r="K23" s="233"/>
      <c r="L23" s="249"/>
      <c r="M23" s="294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  <c r="M24" s="294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  <c r="M25" s="294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  <c r="M26" s="294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  <c r="M27" s="294"/>
    </row>
    <row r="28" spans="2:13" ht="14.5" x14ac:dyDescent="0.35">
      <c r="B28" s="232"/>
      <c r="C28" s="234" t="s">
        <v>513</v>
      </c>
      <c r="K28" s="233"/>
      <c r="L28" s="249"/>
      <c r="M28" s="294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19.242259817736599</v>
      </c>
      <c r="I30" s="238">
        <f>+G30/H30</f>
        <v>8864.0127311233264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19.242259817736599</v>
      </c>
      <c r="I31" s="238">
        <f>+G31/H31</f>
        <v>5540.0079569520794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14404.020688075405</v>
      </c>
      <c r="K34" s="233"/>
      <c r="L34" s="249"/>
      <c r="M34" s="29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27526.500000000015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50DB8-716D-4012-BB77-59C3865FD76B}">
  <dimension ref="B1:N42"/>
  <sheetViews>
    <sheetView showGridLines="0" topLeftCell="A19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173</v>
      </c>
      <c r="E5" s="395"/>
      <c r="F5" s="395"/>
      <c r="H5" s="235" t="s">
        <v>492</v>
      </c>
      <c r="I5" s="396" t="s">
        <v>414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188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0.47827881511065523</v>
      </c>
      <c r="H9" s="238">
        <f>+E9*F9/G9</f>
        <v>4181.6612754158414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4181.6612754158414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654</v>
      </c>
      <c r="D16" s="394"/>
      <c r="E16" s="237" t="s">
        <v>543</v>
      </c>
      <c r="F16" s="238">
        <v>1500</v>
      </c>
      <c r="G16" s="239">
        <v>20</v>
      </c>
      <c r="H16" s="238">
        <f t="shared" ref="H16:H21" si="0">+G16*F16</f>
        <v>30000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30000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4.8049727290910003</v>
      </c>
      <c r="I30" s="238">
        <f>+G30/H30</f>
        <v>35497.316138205657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4.8049727290910003</v>
      </c>
      <c r="I31" s="238">
        <f>+G31/H31</f>
        <v>22185.822586378537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57683.138724584191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91864.800000000032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06FD4-DE2F-4AA2-A914-2E3D1051D169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174</v>
      </c>
      <c r="E5" s="395"/>
      <c r="F5" s="395"/>
      <c r="H5" s="235" t="s">
        <v>492</v>
      </c>
      <c r="I5" s="396" t="s">
        <v>415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188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0.24204840434571182</v>
      </c>
      <c r="H9" s="238">
        <f>+E9*F9/G9</f>
        <v>8262.8100995181485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8262.8100995181485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655</v>
      </c>
      <c r="D16" s="394"/>
      <c r="E16" s="237" t="s">
        <v>591</v>
      </c>
      <c r="F16" s="238">
        <v>45000</v>
      </c>
      <c r="G16" s="239">
        <v>1</v>
      </c>
      <c r="H16" s="238">
        <f t="shared" ref="H16:H21" si="0">+G16*F16</f>
        <v>45000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45000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2.1761631418346501</v>
      </c>
      <c r="I30" s="238">
        <f>+G30/H30</f>
        <v>78378.147631065731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2.1761631418346501</v>
      </c>
      <c r="I31" s="238">
        <f>+G31/H31</f>
        <v>48986.342269416084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127364.48990048181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180627.29999999996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667B1-842D-4F86-BE38-93D1AA4A64CF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175</v>
      </c>
      <c r="E5" s="395"/>
      <c r="F5" s="395"/>
      <c r="H5" s="235" t="s">
        <v>492</v>
      </c>
      <c r="I5" s="396" t="s">
        <v>416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2.5638819214065887</v>
      </c>
      <c r="H9" s="238">
        <f>+E9*F9/G9</f>
        <v>780.06712528429011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780.06712528429011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656</v>
      </c>
      <c r="D16" s="394"/>
      <c r="E16" s="237" t="s">
        <v>587</v>
      </c>
      <c r="F16" s="238">
        <v>15600</v>
      </c>
      <c r="G16" s="239">
        <v>0.2</v>
      </c>
      <c r="H16" s="238">
        <f t="shared" ref="H16:H21" si="0">+G16*F16</f>
        <v>3120</v>
      </c>
      <c r="K16" s="233"/>
    </row>
    <row r="17" spans="2:13" ht="14.5" x14ac:dyDescent="0.35">
      <c r="B17" s="232"/>
      <c r="C17" s="393" t="s">
        <v>654</v>
      </c>
      <c r="D17" s="394"/>
      <c r="E17" s="237" t="s">
        <v>587</v>
      </c>
      <c r="F17" s="238">
        <v>1500</v>
      </c>
      <c r="G17" s="239">
        <v>0.5</v>
      </c>
      <c r="H17" s="238">
        <f t="shared" si="0"/>
        <v>750</v>
      </c>
      <c r="K17" s="233"/>
    </row>
    <row r="18" spans="2:13" ht="14.5" x14ac:dyDescent="0.35">
      <c r="B18" s="232"/>
      <c r="C18" s="393" t="s">
        <v>657</v>
      </c>
      <c r="D18" s="394"/>
      <c r="E18" s="237" t="s">
        <v>587</v>
      </c>
      <c r="F18" s="238">
        <v>52600</v>
      </c>
      <c r="G18" s="237">
        <v>0.02</v>
      </c>
      <c r="H18" s="238">
        <f t="shared" si="0"/>
        <v>1052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4922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24.238737158359299</v>
      </c>
      <c r="I30" s="238">
        <f>+G30/H30</f>
        <v>7036.8202305942796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24.238737158359299</v>
      </c>
      <c r="I31" s="238">
        <f>+G31/H31</f>
        <v>4398.0126441214261</v>
      </c>
      <c r="K31" s="233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11434.832874715707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17136.899999999998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BF7D6-0511-4489-AC80-C849972E8571}">
  <dimension ref="B1:N42"/>
  <sheetViews>
    <sheetView showGridLines="0" topLeftCell="A13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176</v>
      </c>
      <c r="E5" s="395"/>
      <c r="F5" s="395"/>
      <c r="H5" s="235" t="s">
        <v>492</v>
      </c>
      <c r="I5" s="396" t="s">
        <v>417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2.1892511447761276</v>
      </c>
      <c r="H9" s="238">
        <f>+E9*F9/G9</f>
        <v>913.55439268459065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913.55439268459065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658</v>
      </c>
      <c r="D16" s="394"/>
      <c r="E16" s="237" t="s">
        <v>587</v>
      </c>
      <c r="F16" s="238">
        <v>34900</v>
      </c>
      <c r="G16" s="239">
        <v>0.2</v>
      </c>
      <c r="H16" s="238">
        <f t="shared" ref="H16:H21" si="0">+G16*F16</f>
        <v>6980</v>
      </c>
      <c r="K16" s="233"/>
      <c r="L16" s="249"/>
    </row>
    <row r="17" spans="2:13" ht="14.5" x14ac:dyDescent="0.35">
      <c r="B17" s="232"/>
      <c r="C17" s="393" t="s">
        <v>654</v>
      </c>
      <c r="D17" s="394"/>
      <c r="E17" s="237" t="s">
        <v>587</v>
      </c>
      <c r="F17" s="238">
        <v>1500</v>
      </c>
      <c r="G17" s="239">
        <v>0.5</v>
      </c>
      <c r="H17" s="238">
        <f t="shared" si="0"/>
        <v>750</v>
      </c>
      <c r="K17" s="233"/>
      <c r="L17" s="249"/>
    </row>
    <row r="18" spans="2:13" ht="14.5" x14ac:dyDescent="0.35">
      <c r="B18" s="232"/>
      <c r="C18" s="393" t="s">
        <v>659</v>
      </c>
      <c r="D18" s="394"/>
      <c r="E18" s="237" t="s">
        <v>587</v>
      </c>
      <c r="F18" s="238">
        <v>52600</v>
      </c>
      <c r="G18" s="237">
        <v>0.02</v>
      </c>
      <c r="H18" s="238">
        <f t="shared" si="0"/>
        <v>1052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8782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26.974795814284199</v>
      </c>
      <c r="I30" s="238">
        <f>+G30/H30</f>
        <v>6323.0742198864009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26.974795814284199</v>
      </c>
      <c r="I31" s="238">
        <f>+G31/H31</f>
        <v>3951.9213874290017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10274.995607315403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19970.549999999996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44237-D15B-43C8-8A87-DE7C4B77460A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177</v>
      </c>
      <c r="E5" s="395"/>
      <c r="F5" s="395"/>
      <c r="H5" s="235" t="s">
        <v>492</v>
      </c>
      <c r="I5" s="396" t="s">
        <v>418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2.1239911932704749</v>
      </c>
      <c r="H9" s="238">
        <f>+E9*F9/G9</f>
        <v>941.62348993568287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941.62348993568287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544</v>
      </c>
      <c r="D16" s="394"/>
      <c r="E16" s="237" t="s">
        <v>543</v>
      </c>
      <c r="F16" s="238">
        <v>13182.727579336206</v>
      </c>
      <c r="G16" s="239">
        <v>1</v>
      </c>
      <c r="H16" s="238">
        <f t="shared" ref="H16:H21" si="0">+G16*F16</f>
        <v>13182.727579336206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13182.727579336206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42.239961239618303</v>
      </c>
      <c r="I30" s="238">
        <f>+G30/H30</f>
        <v>4037.9685727557571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42.239961239618303</v>
      </c>
      <c r="I31" s="238">
        <f>+G31/H31</f>
        <v>2523.7303579723489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6561.6989307281056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20686.049999999996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1E7AE-2A82-435D-B83C-5D30694CE915}">
  <dimension ref="B1:N42"/>
  <sheetViews>
    <sheetView showGridLines="0" topLeftCell="A13" zoomScale="70" zoomScaleNormal="7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178</v>
      </c>
      <c r="E5" s="395"/>
      <c r="F5" s="395"/>
      <c r="H5" s="235" t="s">
        <v>492</v>
      </c>
      <c r="I5" s="396" t="s">
        <v>419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1.1486696589191925</v>
      </c>
      <c r="H9" s="238">
        <f>+E9*F9/G9</f>
        <v>1741.1446227994236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1741.1446227994236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660</v>
      </c>
      <c r="D16" s="394"/>
      <c r="E16" s="237" t="s">
        <v>587</v>
      </c>
      <c r="F16" s="238">
        <v>43200</v>
      </c>
      <c r="G16" s="239">
        <v>0.2</v>
      </c>
      <c r="H16" s="238">
        <f t="shared" ref="H16:H21" si="0">+G16*F16</f>
        <v>8640</v>
      </c>
      <c r="K16" s="233"/>
      <c r="L16" s="249"/>
    </row>
    <row r="17" spans="2:13" ht="14.5" x14ac:dyDescent="0.35">
      <c r="B17" s="232"/>
      <c r="C17" s="393" t="s">
        <v>654</v>
      </c>
      <c r="D17" s="394"/>
      <c r="E17" s="237" t="s">
        <v>587</v>
      </c>
      <c r="F17" s="238">
        <v>1500</v>
      </c>
      <c r="G17" s="239">
        <v>0.5</v>
      </c>
      <c r="H17" s="238">
        <f t="shared" si="0"/>
        <v>750</v>
      </c>
      <c r="K17" s="233"/>
      <c r="L17" s="249"/>
    </row>
    <row r="18" spans="2:13" ht="14.5" x14ac:dyDescent="0.35">
      <c r="B18" s="232"/>
      <c r="C18" s="393" t="s">
        <v>657</v>
      </c>
      <c r="D18" s="394"/>
      <c r="E18" s="237" t="s">
        <v>587</v>
      </c>
      <c r="F18" s="238">
        <v>52600</v>
      </c>
      <c r="G18" s="237">
        <v>0.02</v>
      </c>
      <c r="H18" s="238">
        <f t="shared" si="0"/>
        <v>1052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10442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10.7101715078688</v>
      </c>
      <c r="I30" s="238">
        <f>+G30/H30</f>
        <v>15925.387924431119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10.7101715078688</v>
      </c>
      <c r="I31" s="238">
        <f>+G31/H31</f>
        <v>9953.3674527694511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25878.75537720057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38061.899999999994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32BBA-3A93-47E6-B37E-78071FA3781B}">
  <dimension ref="B1:N42"/>
  <sheetViews>
    <sheetView showGridLines="0" topLeftCell="A16" zoomScale="70" zoomScaleNormal="70" workbookViewId="0">
      <selection activeCell="L26" sqref="L26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429</v>
      </c>
      <c r="E5" s="395"/>
      <c r="F5" s="395"/>
      <c r="H5" s="235" t="s">
        <v>492</v>
      </c>
      <c r="I5" s="396" t="s">
        <v>420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1.1486696589191925</v>
      </c>
      <c r="H9" s="238">
        <f>+E9*F9/G9</f>
        <v>1741.1446227994236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1741.1446227994236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755</v>
      </c>
      <c r="D16" s="394"/>
      <c r="E16" s="237" t="s">
        <v>587</v>
      </c>
      <c r="F16" s="238">
        <v>56900</v>
      </c>
      <c r="G16" s="239">
        <v>0.16666666666666666</v>
      </c>
      <c r="H16" s="238">
        <f t="shared" ref="H16:H21" si="0">+G16*F16</f>
        <v>9483.3333333333321</v>
      </c>
      <c r="K16" s="233"/>
      <c r="L16" s="249"/>
    </row>
    <row r="17" spans="2:14" ht="14.5" x14ac:dyDescent="0.35">
      <c r="B17" s="232"/>
      <c r="C17" s="393" t="s">
        <v>654</v>
      </c>
      <c r="D17" s="394"/>
      <c r="E17" s="237" t="s">
        <v>587</v>
      </c>
      <c r="F17" s="238">
        <v>1500</v>
      </c>
      <c r="G17" s="239">
        <v>0.5</v>
      </c>
      <c r="H17" s="238">
        <f t="shared" si="0"/>
        <v>750</v>
      </c>
      <c r="K17" s="233"/>
      <c r="L17" s="249"/>
    </row>
    <row r="18" spans="2:14" ht="14.5" x14ac:dyDescent="0.35">
      <c r="B18" s="232"/>
      <c r="C18" s="393" t="s">
        <v>657</v>
      </c>
      <c r="D18" s="394"/>
      <c r="E18" s="237" t="s">
        <v>587</v>
      </c>
      <c r="F18" s="238">
        <v>52600</v>
      </c>
      <c r="G18" s="237">
        <v>0.02</v>
      </c>
      <c r="H18" s="238">
        <f t="shared" si="0"/>
        <v>1052</v>
      </c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11285.333333333332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9.5585914779948808</v>
      </c>
      <c r="I30" s="238">
        <f>+G30/H30</f>
        <v>17844.01356545676</v>
      </c>
      <c r="K30" s="233"/>
      <c r="L30" s="249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9.5585914779948808</v>
      </c>
      <c r="I31" s="238">
        <f>+G31/H31</f>
        <v>11152.508478410477</v>
      </c>
      <c r="K31" s="233"/>
      <c r="L31" s="249"/>
      <c r="M31" s="228"/>
      <c r="N31" s="228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28"/>
      <c r="N32" s="228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28996.522043867237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42022.999999999993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ED66D-B47C-4D8E-BBA1-EB76AF790769}">
  <dimension ref="B1:N42"/>
  <sheetViews>
    <sheetView showGridLines="0" topLeftCell="A19" zoomScale="70" zoomScaleNormal="7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179</v>
      </c>
      <c r="E5" s="395"/>
      <c r="F5" s="395"/>
      <c r="H5" s="235" t="s">
        <v>492</v>
      </c>
      <c r="I5" s="396" t="s">
        <v>421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0.88775311713522886</v>
      </c>
      <c r="H9" s="238">
        <f>+E9*F9/G9</f>
        <v>2252.8786003635578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2252.8786003635578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661</v>
      </c>
      <c r="D16" s="394"/>
      <c r="E16" s="237" t="s">
        <v>543</v>
      </c>
      <c r="F16" s="238">
        <v>31540.297316846802</v>
      </c>
      <c r="G16" s="239">
        <v>1</v>
      </c>
      <c r="H16" s="238">
        <f t="shared" ref="H16:H21" si="0">+G16*F16</f>
        <v>31540.297316846802</v>
      </c>
      <c r="K16" s="233"/>
      <c r="L16" s="249"/>
    </row>
    <row r="17" spans="2:13" ht="14.5" x14ac:dyDescent="0.35">
      <c r="B17" s="232"/>
      <c r="C17" s="393" t="s">
        <v>662</v>
      </c>
      <c r="D17" s="394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31540.297316846802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17.654808274522299</v>
      </c>
      <c r="I30" s="238">
        <f>+G30/H30</f>
        <v>9661.0302047936057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17.654808274522299</v>
      </c>
      <c r="I31" s="238">
        <f>+G31/H31</f>
        <v>6038.1438779960054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15699.17408278961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49492.349999999977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6C5CC-EE67-4ECE-818C-5827383E41BE}">
  <dimension ref="B1:N42"/>
  <sheetViews>
    <sheetView showGridLines="0" topLeftCell="A16" zoomScale="70" zoomScaleNormal="7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180</v>
      </c>
      <c r="E5" s="395"/>
      <c r="F5" s="395"/>
      <c r="H5" s="235" t="s">
        <v>492</v>
      </c>
      <c r="I5" s="396" t="s">
        <v>422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0.45508392067035836</v>
      </c>
      <c r="H9" s="238">
        <f>+E9*F9/G9</f>
        <v>4394.7938152899651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4394.7938152899651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663</v>
      </c>
      <c r="D16" s="394"/>
      <c r="E16" s="237" t="s">
        <v>7</v>
      </c>
      <c r="F16" s="238">
        <v>24000</v>
      </c>
      <c r="G16" s="239">
        <v>1</v>
      </c>
      <c r="H16" s="238">
        <f t="shared" ref="H16:H21" si="0">+G16*F16</f>
        <v>24000</v>
      </c>
      <c r="K16" s="233"/>
    </row>
    <row r="17" spans="2:13" ht="14.5" x14ac:dyDescent="0.35">
      <c r="B17" s="232"/>
      <c r="C17" s="393" t="s">
        <v>664</v>
      </c>
      <c r="D17" s="394"/>
      <c r="E17" s="237" t="s">
        <v>587</v>
      </c>
      <c r="F17" s="238">
        <v>4500</v>
      </c>
      <c r="G17" s="239">
        <v>0.5</v>
      </c>
      <c r="H17" s="238">
        <f t="shared" si="0"/>
        <v>2250</v>
      </c>
      <c r="K17" s="233"/>
    </row>
    <row r="18" spans="2:13" ht="14.5" x14ac:dyDescent="0.35">
      <c r="B18" s="232"/>
      <c r="C18" s="393" t="s">
        <v>657</v>
      </c>
      <c r="D18" s="394"/>
      <c r="E18" s="237" t="s">
        <v>587</v>
      </c>
      <c r="F18" s="238">
        <v>52600</v>
      </c>
      <c r="G18" s="237">
        <v>0.02</v>
      </c>
      <c r="H18" s="238">
        <f t="shared" si="0"/>
        <v>1052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27302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4.3055161798540302</v>
      </c>
      <c r="I30" s="238">
        <f>+G30/H30</f>
        <v>39615.142267513816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4.3055161798540302</v>
      </c>
      <c r="I31" s="238">
        <f>+G31/H31</f>
        <v>24759.463917196143</v>
      </c>
      <c r="K31" s="233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64374.606184709963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96071.399999999936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F2229-4C76-4B5F-9394-DF9B6AD7755A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324</v>
      </c>
      <c r="E5" s="395"/>
      <c r="F5" s="395"/>
      <c r="H5" s="235" t="s">
        <v>492</v>
      </c>
      <c r="I5" s="396" t="s">
        <v>423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0.25834809558156024</v>
      </c>
      <c r="H9" s="238">
        <f>+E9*F9/G9</f>
        <v>7741.4931025438964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7741.4931025438964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665</v>
      </c>
      <c r="D16" s="394"/>
      <c r="E16" s="237" t="s">
        <v>7</v>
      </c>
      <c r="F16" s="238">
        <v>47500</v>
      </c>
      <c r="G16" s="239">
        <v>1</v>
      </c>
      <c r="H16" s="238">
        <f t="shared" ref="H16:H21" si="0">+G16*F16</f>
        <v>47500</v>
      </c>
      <c r="K16" s="233"/>
      <c r="L16" s="249"/>
    </row>
    <row r="17" spans="2:13" ht="14.5" x14ac:dyDescent="0.35">
      <c r="B17" s="232"/>
      <c r="C17" s="393" t="s">
        <v>657</v>
      </c>
      <c r="D17" s="394"/>
      <c r="E17" s="237" t="s">
        <v>587</v>
      </c>
      <c r="F17" s="238">
        <v>52600</v>
      </c>
      <c r="G17" s="239">
        <v>0.5</v>
      </c>
      <c r="H17" s="238">
        <f t="shared" si="0"/>
        <v>26300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73800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3.13084683795954</v>
      </c>
      <c r="I30" s="238">
        <f>+G30/H30</f>
        <v>54478.435013819166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3.13084683795954</v>
      </c>
      <c r="I31" s="238">
        <f>+G31/H31</f>
        <v>34049.021883636982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88527.456897456141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170068.95000000004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5C49F-A4D1-43EA-A189-E03337299E9B}">
  <dimension ref="B1:N42"/>
  <sheetViews>
    <sheetView showGridLines="0" topLeftCell="A13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181</v>
      </c>
      <c r="E5" s="395"/>
      <c r="F5" s="395"/>
      <c r="H5" s="235" t="s">
        <v>492</v>
      </c>
      <c r="I5" s="396" t="s">
        <v>424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0.33918363880453417</v>
      </c>
      <c r="H9" s="238">
        <f>+E9*F9/G9</f>
        <v>5896.5108312685043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5896.5108312685043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654</v>
      </c>
      <c r="D16" s="394"/>
      <c r="E16" s="237" t="s">
        <v>587</v>
      </c>
      <c r="F16" s="238">
        <v>1500</v>
      </c>
      <c r="G16" s="239">
        <v>1</v>
      </c>
      <c r="H16" s="238">
        <f t="shared" ref="H16:H21" si="0">+G16*F16</f>
        <v>1500</v>
      </c>
      <c r="K16" s="233"/>
      <c r="L16" s="249"/>
    </row>
    <row r="17" spans="2:13" ht="14.5" x14ac:dyDescent="0.35">
      <c r="B17" s="232"/>
      <c r="C17" s="393" t="s">
        <v>666</v>
      </c>
      <c r="D17" s="394"/>
      <c r="E17" s="237" t="s">
        <v>587</v>
      </c>
      <c r="F17" s="238">
        <v>62000</v>
      </c>
      <c r="G17" s="239">
        <v>1</v>
      </c>
      <c r="H17" s="238">
        <f t="shared" si="0"/>
        <v>62000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63500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4.6580282953229197</v>
      </c>
      <c r="I30" s="238">
        <f>+G30/H30</f>
        <v>36617.131796142436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4.6580282953229197</v>
      </c>
      <c r="I31" s="238">
        <f>+G31/H31</f>
        <v>22885.707372589026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59502.839168731458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128899.34999999996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6927-1499-4F08-A8C1-2C2C60A16430}">
  <dimension ref="B1:N42"/>
  <sheetViews>
    <sheetView showGridLines="0" topLeftCell="A16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182</v>
      </c>
      <c r="E5" s="395"/>
      <c r="F5" s="395"/>
      <c r="H5" s="235" t="s">
        <v>492</v>
      </c>
      <c r="I5" s="396" t="s">
        <v>425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0.25795290626128747</v>
      </c>
      <c r="H9" s="238">
        <f>+E9*F9/G9</f>
        <v>7753.3532340750053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7753.3532340750053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667</v>
      </c>
      <c r="D16" s="394"/>
      <c r="E16" s="237" t="s">
        <v>587</v>
      </c>
      <c r="F16" s="238">
        <v>85000</v>
      </c>
      <c r="G16" s="239">
        <v>1</v>
      </c>
      <c r="H16" s="238">
        <f t="shared" ref="H16:H21" si="0">+G16*F16</f>
        <v>85000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85000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3.5728238647416801</v>
      </c>
      <c r="I30" s="238">
        <f>+G30/H30</f>
        <v>47739.167240569244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3.5728238647416801</v>
      </c>
      <c r="I31" s="238">
        <f>+G31/H31</f>
        <v>29836.979525355786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77576.146765925034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170329.50000000006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E55C-E0D8-4B47-B70C-4EB84BA959D3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183</v>
      </c>
      <c r="E5" s="395"/>
      <c r="F5" s="395"/>
      <c r="H5" s="235" t="s">
        <v>492</v>
      </c>
      <c r="I5" s="396" t="s">
        <v>426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0.20968877384573162</v>
      </c>
      <c r="H9" s="238">
        <f>+E9*F9/G9</f>
        <v>9537.9450378750535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9537.9450378750535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668</v>
      </c>
      <c r="D16" s="394"/>
      <c r="E16" s="237" t="s">
        <v>587</v>
      </c>
      <c r="F16" s="238">
        <v>100000</v>
      </c>
      <c r="G16" s="239">
        <v>1</v>
      </c>
      <c r="H16" s="238">
        <f t="shared" ref="H16:H21" si="0">+G16*F16</f>
        <v>100000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100000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2.80066968293798</v>
      </c>
      <c r="I30" s="238">
        <f>+G30/H30</f>
        <v>60901.018438230836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2.80066968293798</v>
      </c>
      <c r="I31" s="238">
        <f>+G31/H31</f>
        <v>38063.136523894282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98964.154962125118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208502.10000000015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E2271-03F1-40A6-BAB8-C7E85BAEA34E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184</v>
      </c>
      <c r="E5" s="395"/>
      <c r="F5" s="395"/>
      <c r="H5" s="235" t="s">
        <v>492</v>
      </c>
      <c r="I5" s="396" t="s">
        <v>427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0.11623209571604415</v>
      </c>
      <c r="H9" s="238">
        <f>+E9*F9/G9</f>
        <v>17206.951209810537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17206.951209810537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669</v>
      </c>
      <c r="D16" s="394"/>
      <c r="E16" s="237" t="s">
        <v>543</v>
      </c>
      <c r="F16" s="238">
        <v>43000</v>
      </c>
      <c r="G16" s="239">
        <v>1</v>
      </c>
      <c r="H16" s="238">
        <f t="shared" ref="H16:H21" si="0">+G16*F16</f>
        <v>43000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43000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0.87212886047513505</v>
      </c>
      <c r="I30" s="238">
        <f>+G30/H30</f>
        <v>195571.59925550121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0.87212886047513505</v>
      </c>
      <c r="I31" s="238">
        <f>+G31/H31</f>
        <v>122232.24953468826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317803.84879018948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378010.80000000005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FDE25-88B5-4480-AF8E-7D25742A58FE}">
  <dimension ref="B1:N42"/>
  <sheetViews>
    <sheetView showGridLines="0" topLeftCell="A7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325</v>
      </c>
      <c r="E5" s="395"/>
      <c r="F5" s="395"/>
      <c r="H5" s="235" t="s">
        <v>492</v>
      </c>
      <c r="I5" s="396" t="s">
        <v>428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0.45733681127321291</v>
      </c>
      <c r="H9" s="238">
        <f>+E9*F9/G9</f>
        <v>4373.1445855671573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4373.1445855671573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665</v>
      </c>
      <c r="D16" s="394"/>
      <c r="E16" s="237" t="s">
        <v>7</v>
      </c>
      <c r="F16" s="238">
        <v>47500</v>
      </c>
      <c r="G16" s="239">
        <v>1</v>
      </c>
      <c r="H16" s="238">
        <f t="shared" ref="H16:H21" si="0">+G16*F16</f>
        <v>47500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47500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6.2709694285691704</v>
      </c>
      <c r="I30" s="238">
        <f>+G30/H30</f>
        <v>27198.926408881736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6.2709694285691704</v>
      </c>
      <c r="I31" s="238">
        <f>+G31/H31</f>
        <v>16999.329005551088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44198.255414432824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96071.39999999998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3C73D-FC4B-4A01-BCFC-5E0BDB03FB7C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326</v>
      </c>
      <c r="E5" s="395"/>
      <c r="F5" s="395"/>
      <c r="H5" s="235" t="s">
        <v>492</v>
      </c>
      <c r="I5" s="406" t="s">
        <v>437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2.2877352793297768E-2</v>
      </c>
      <c r="H9" s="238">
        <f>+E9*F9/G9</f>
        <v>87422.702183704023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87422.702183704023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670</v>
      </c>
      <c r="D16" s="394"/>
      <c r="E16" s="237" t="s">
        <v>587</v>
      </c>
      <c r="F16" s="238">
        <v>150000</v>
      </c>
      <c r="G16" s="239">
        <v>1</v>
      </c>
      <c r="H16" s="238">
        <f t="shared" ref="H16:H21" si="0">+G16*F16</f>
        <v>150000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150000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0.165604509813472</v>
      </c>
      <c r="I30" s="238">
        <f>+G30/H30</f>
        <v>1029945.5986561823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0.165604509813472</v>
      </c>
      <c r="I31" s="238">
        <f>+G31/H31</f>
        <v>643715.99916011409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1673661.5978162964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1911084.3000000003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4BCD7-341B-48AF-8779-55AA1A87F762}">
  <dimension ref="B1:N42"/>
  <sheetViews>
    <sheetView showGridLines="0" topLeftCell="A7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187</v>
      </c>
      <c r="E5" s="395"/>
      <c r="F5" s="395"/>
      <c r="H5" s="235" t="s">
        <v>492</v>
      </c>
      <c r="I5" s="406" t="s">
        <v>486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2.1239911932704749</v>
      </c>
      <c r="H9" s="238">
        <f>+E9*F9/G9</f>
        <v>941.62348993568287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941.62348993568287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671</v>
      </c>
      <c r="D16" s="394"/>
      <c r="E16" s="237" t="s">
        <v>7</v>
      </c>
      <c r="F16" s="238">
        <v>6500</v>
      </c>
      <c r="G16" s="239">
        <v>1</v>
      </c>
      <c r="H16" s="238">
        <f t="shared" ref="H16:H21" si="0">+G16*F16</f>
        <v>6500</v>
      </c>
      <c r="K16" s="233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6500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20.926984516044101</v>
      </c>
      <c r="I30" s="238">
        <f>+G30/H30</f>
        <v>8150.4163138857357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20.926984516044101</v>
      </c>
      <c r="I31" s="238">
        <f>+G31/H31</f>
        <v>5094.0101961785858</v>
      </c>
      <c r="K31" s="233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13244.426510064321</v>
      </c>
      <c r="K34" s="233"/>
      <c r="M34" s="294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20686.050000000003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75957-040E-4BCD-990F-B05C5F0B2963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327</v>
      </c>
      <c r="E5" s="395"/>
      <c r="F5" s="395"/>
      <c r="H5" s="235" t="s">
        <v>492</v>
      </c>
      <c r="I5" s="406" t="s">
        <v>487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0.19332719917628516</v>
      </c>
      <c r="H9" s="238">
        <f>+E9*F9/G9</f>
        <v>10345.155821433602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10345.155821433602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672</v>
      </c>
      <c r="D16" s="394"/>
      <c r="E16" s="237" t="s">
        <v>232</v>
      </c>
      <c r="F16" s="238">
        <v>120000</v>
      </c>
      <c r="G16" s="239">
        <v>1</v>
      </c>
      <c r="H16" s="238">
        <f t="shared" ref="H16:H21" si="0">+G16*F16</f>
        <v>120000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120000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2.8930879404560099</v>
      </c>
      <c r="I30" s="238">
        <f>+G30/H30</f>
        <v>58955.565648348631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2.8930879404560099</v>
      </c>
      <c r="I31" s="238">
        <f>+G31/H31</f>
        <v>36847.228530217901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95802.794178566532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226147.95000000013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63152-E7E0-41EB-8037-98238DCB1F7A}">
  <dimension ref="B1:N42"/>
  <sheetViews>
    <sheetView showGridLines="0" topLeftCell="A16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329</v>
      </c>
      <c r="E5" s="395"/>
      <c r="F5" s="395"/>
      <c r="H5" s="235" t="s">
        <v>492</v>
      </c>
      <c r="I5" s="406" t="s">
        <v>438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0.25795290626128747</v>
      </c>
      <c r="H9" s="238">
        <f>+E9*F9/G9</f>
        <v>7753.3532340750053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7753.3532340750053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667</v>
      </c>
      <c r="D16" s="394"/>
      <c r="E16" s="237" t="s">
        <v>587</v>
      </c>
      <c r="F16" s="238">
        <v>85000</v>
      </c>
      <c r="G16" s="239">
        <v>1</v>
      </c>
      <c r="H16" s="238">
        <f t="shared" ref="H16:H21" si="0">+G16*F16</f>
        <v>85000</v>
      </c>
      <c r="K16" s="233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85000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3.5728238647416801</v>
      </c>
      <c r="I30" s="238">
        <f>+G30/H30</f>
        <v>47739.167240569244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3.5728238647416801</v>
      </c>
      <c r="I31" s="238">
        <f>+G31/H31</f>
        <v>29836.979525355786</v>
      </c>
      <c r="K31" s="233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77576.146765925034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170329.50000000006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400E-FDC3-4E24-B803-F82AC06B9C33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331</v>
      </c>
      <c r="E5" s="395"/>
      <c r="F5" s="395"/>
      <c r="H5" s="235" t="s">
        <v>492</v>
      </c>
      <c r="I5" s="396" t="s">
        <v>439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2.6406737366288763E-2</v>
      </c>
      <c r="H9" s="238">
        <f>+E9*F9/G9</f>
        <v>75738.247109361953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75738.247109361953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670</v>
      </c>
      <c r="D16" s="394"/>
      <c r="E16" s="237" t="s">
        <v>587</v>
      </c>
      <c r="F16" s="238">
        <v>150000</v>
      </c>
      <c r="G16" s="239">
        <v>1</v>
      </c>
      <c r="H16" s="238">
        <f t="shared" ref="H16:H21" si="0">+G16*F16</f>
        <v>150000</v>
      </c>
      <c r="K16" s="233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150000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0.193833068946657</v>
      </c>
      <c r="I30" s="238">
        <f>+G30/H30</f>
        <v>879951.17100962403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0.193833068946657</v>
      </c>
      <c r="I31" s="238">
        <f>+G31/H31</f>
        <v>549969.48188101512</v>
      </c>
      <c r="K31" s="233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1429920.6528906391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1655658.9000000011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00ED9-0017-48DB-B775-F1B164446193}">
  <dimension ref="B1:N42"/>
  <sheetViews>
    <sheetView showGridLines="0" topLeftCell="A10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2" width="11.453125" style="228"/>
    <col min="13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333</v>
      </c>
      <c r="E5" s="395"/>
      <c r="F5" s="395"/>
      <c r="H5" s="235" t="s">
        <v>492</v>
      </c>
      <c r="I5" s="396" t="s">
        <v>440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0.1508284661513592</v>
      </c>
      <c r="H9" s="238">
        <f>+E9*F9/G9</f>
        <v>13260.09639316336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13260.09639316336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670</v>
      </c>
      <c r="D16" s="394"/>
      <c r="E16" s="237" t="s">
        <v>587</v>
      </c>
      <c r="F16" s="238">
        <v>150000</v>
      </c>
      <c r="G16" s="239">
        <v>1</v>
      </c>
      <c r="H16" s="238">
        <f t="shared" ref="H16:H21" si="0">+G16*F16</f>
        <v>150000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150000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2.1646102866204799</v>
      </c>
      <c r="I30" s="238">
        <f>+G30/H30</f>
        <v>78796.463758053302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2.1646102866204799</v>
      </c>
      <c r="I31" s="238">
        <f>+G31/H31</f>
        <v>49247.789848783323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128044.25360683663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291304.34999999998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31CFB-7C36-4428-92B5-4D16B34906AE}">
  <dimension ref="B1:N42"/>
  <sheetViews>
    <sheetView showGridLines="0" topLeftCell="A13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334</v>
      </c>
      <c r="E5" s="395"/>
      <c r="F5" s="395"/>
      <c r="H5" s="235" t="s">
        <v>492</v>
      </c>
      <c r="I5" s="396" t="s">
        <v>441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1.4379289550957202E-3</v>
      </c>
      <c r="H9" s="238">
        <f>+E9*F9/G9</f>
        <v>1390889.3015280187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1390889.3015280187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673</v>
      </c>
      <c r="D16" s="394"/>
      <c r="E16" s="237" t="s">
        <v>543</v>
      </c>
      <c r="F16" s="238">
        <v>26417851.52</v>
      </c>
      <c r="G16" s="239">
        <v>1</v>
      </c>
      <c r="H16" s="238">
        <f t="shared" ref="H16:H21" si="0">+G16*F16</f>
        <v>26417851.52</v>
      </c>
      <c r="K16" s="233"/>
      <c r="L16" s="249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26417851.52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0.106746724282856</v>
      </c>
      <c r="I30" s="238">
        <f>+G30/H30</f>
        <v>1597834.848290453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0.106746724282856</v>
      </c>
      <c r="I31" s="238">
        <f>+G31/H31</f>
        <v>998646.78018153319</v>
      </c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2596481.6284719864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30405222.450000003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9D283-F694-4D17-B98C-85E443C6CBF8}">
  <dimension ref="B1:N42"/>
  <sheetViews>
    <sheetView showGridLines="0" topLeftCell="A10" zoomScale="70" zoomScaleNormal="70" workbookViewId="0">
      <selection activeCell="M26" sqref="M26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4.1796875" style="228" customWidth="1"/>
    <col min="7" max="7" width="12.36328125" style="228" bestFit="1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446</v>
      </c>
      <c r="E5" s="395"/>
      <c r="F5" s="395"/>
      <c r="H5" s="235" t="s">
        <v>492</v>
      </c>
      <c r="I5" s="396" t="s">
        <v>442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1.4379289550957202E-3</v>
      </c>
      <c r="H9" s="238">
        <f>+E9*F9/G9</f>
        <v>1390889.3015280187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1390889.3015280187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756</v>
      </c>
      <c r="D16" s="394"/>
      <c r="E16" s="237" t="s">
        <v>543</v>
      </c>
      <c r="F16" s="238">
        <v>24285498.789972</v>
      </c>
      <c r="G16" s="239">
        <v>1</v>
      </c>
      <c r="H16" s="238">
        <f t="shared" ref="H16:H21" si="0">+G16*F16</f>
        <v>24285498.789972</v>
      </c>
      <c r="K16" s="233"/>
      <c r="L16" s="249"/>
    </row>
    <row r="17" spans="2:14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L17" s="249"/>
    </row>
    <row r="18" spans="2:14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24285498.789972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1.00000000000006</v>
      </c>
      <c r="I30" s="238">
        <f>+G30/H30</f>
        <v>170563.63599998981</v>
      </c>
      <c r="K30" s="233"/>
      <c r="L30" s="249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1.00000000000006</v>
      </c>
      <c r="I31" s="238">
        <f>+G31/H31</f>
        <v>106602.27249999365</v>
      </c>
      <c r="K31" s="233"/>
      <c r="L31" s="249"/>
      <c r="M31" s="228"/>
      <c r="N31" s="228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28"/>
      <c r="N32" s="228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277165.90849998349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25953554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EFB31-6193-43EA-8951-A98A13997C09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233</v>
      </c>
      <c r="E5" s="395"/>
      <c r="F5" s="395"/>
      <c r="H5" s="235" t="s">
        <v>492</v>
      </c>
      <c r="I5" s="396" t="s">
        <v>85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231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674</v>
      </c>
      <c r="D9" s="389"/>
      <c r="E9" s="237">
        <v>1</v>
      </c>
      <c r="F9" s="238">
        <v>1999.9999999990048</v>
      </c>
      <c r="G9" s="251">
        <v>1.6909463414927228E-2</v>
      </c>
      <c r="H9" s="238">
        <f>+E9*F9/G9</f>
        <v>118276.96426093909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118276.96426093909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675</v>
      </c>
      <c r="D16" s="394"/>
      <c r="E16" s="237" t="s">
        <v>587</v>
      </c>
      <c r="F16" s="238">
        <v>686305.2</v>
      </c>
      <c r="G16" s="239">
        <v>1</v>
      </c>
      <c r="H16" s="238">
        <f t="shared" ref="H16:H21" si="0">+G16*F16</f>
        <v>686305.2</v>
      </c>
      <c r="K16" s="233"/>
      <c r="L16" s="249"/>
    </row>
    <row r="17" spans="2:13" ht="14.5" x14ac:dyDescent="0.35">
      <c r="B17" s="232"/>
      <c r="C17" s="388" t="s">
        <v>676</v>
      </c>
      <c r="D17" s="389"/>
      <c r="E17" s="237" t="s">
        <v>677</v>
      </c>
      <c r="F17" s="238">
        <v>228768.4</v>
      </c>
      <c r="G17" s="239">
        <v>1</v>
      </c>
      <c r="H17" s="238">
        <f t="shared" si="0"/>
        <v>228768.4</v>
      </c>
      <c r="K17" s="233"/>
      <c r="L17" s="249"/>
    </row>
    <row r="18" spans="2:13" ht="14.5" x14ac:dyDescent="0.35">
      <c r="B18" s="232"/>
      <c r="C18" s="388" t="s">
        <v>678</v>
      </c>
      <c r="D18" s="389"/>
      <c r="E18" s="237" t="s">
        <v>587</v>
      </c>
      <c r="F18" s="238">
        <v>106758.6</v>
      </c>
      <c r="G18" s="237">
        <v>3</v>
      </c>
      <c r="H18" s="238">
        <f t="shared" si="0"/>
        <v>320275.80000000005</v>
      </c>
      <c r="K18" s="233"/>
      <c r="L18" s="249"/>
    </row>
    <row r="19" spans="2:13" ht="14.5" x14ac:dyDescent="0.35">
      <c r="B19" s="232"/>
      <c r="C19" s="388" t="s">
        <v>679</v>
      </c>
      <c r="D19" s="389"/>
      <c r="E19" s="237" t="s">
        <v>587</v>
      </c>
      <c r="F19" s="238">
        <v>34315.26</v>
      </c>
      <c r="G19" s="237">
        <v>6</v>
      </c>
      <c r="H19" s="238">
        <f t="shared" si="0"/>
        <v>205891.56</v>
      </c>
      <c r="K19" s="233"/>
      <c r="L19" s="249"/>
    </row>
    <row r="20" spans="2:13" ht="14.5" x14ac:dyDescent="0.35">
      <c r="B20" s="232"/>
      <c r="C20" s="388" t="s">
        <v>680</v>
      </c>
      <c r="D20" s="389"/>
      <c r="E20" s="237" t="s">
        <v>587</v>
      </c>
      <c r="F20" s="238">
        <v>133448.20000000001</v>
      </c>
      <c r="G20" s="237">
        <v>0.2</v>
      </c>
      <c r="H20" s="238">
        <f t="shared" si="0"/>
        <v>26689.640000000003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1467930.5999999999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0.23948444924579401</v>
      </c>
      <c r="I30" s="238">
        <f>+G30/H30</f>
        <v>445132.33671631489</v>
      </c>
      <c r="K30" s="233"/>
      <c r="L30" s="249"/>
      <c r="M30" s="294"/>
    </row>
    <row r="31" spans="2:13" ht="14.5" x14ac:dyDescent="0.35">
      <c r="B31" s="232"/>
      <c r="C31" s="388" t="s">
        <v>622</v>
      </c>
      <c r="D31" s="389"/>
      <c r="E31" s="243">
        <v>90155</v>
      </c>
      <c r="F31" s="237">
        <v>1.85</v>
      </c>
      <c r="G31" s="238">
        <v>166786.75</v>
      </c>
      <c r="H31" s="239">
        <f>+H30</f>
        <v>0.23948444924579401</v>
      </c>
      <c r="I31" s="238">
        <f>+G31/H31</f>
        <v>696440.83582570741</v>
      </c>
      <c r="K31" s="233"/>
      <c r="L31" s="249"/>
      <c r="M31" s="294"/>
    </row>
    <row r="32" spans="2:13" ht="14.5" x14ac:dyDescent="0.35">
      <c r="B32" s="232"/>
      <c r="C32" s="388" t="s">
        <v>681</v>
      </c>
      <c r="D32" s="389"/>
      <c r="E32" s="243">
        <v>90155</v>
      </c>
      <c r="F32" s="237">
        <v>1.85</v>
      </c>
      <c r="G32" s="238">
        <v>166786.75</v>
      </c>
      <c r="H32" s="239">
        <f>+H30</f>
        <v>0.23948444924579401</v>
      </c>
      <c r="I32" s="238"/>
      <c r="K32" s="233"/>
      <c r="L32" s="249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0.23948444924579401</v>
      </c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1141573.1725420223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2727780.7368029612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5E219-96EF-4196-9D10-C708CBCB4210}">
  <dimension ref="B1:N42"/>
  <sheetViews>
    <sheetView showGridLines="0" topLeftCell="A12" zoomScale="70" zoomScaleNormal="70" workbookViewId="0">
      <selection activeCell="M15" sqref="M15:O3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453125" style="228" customWidth="1"/>
    <col min="7" max="7" width="12.36328125" style="228" bestFit="1" customWidth="1"/>
    <col min="8" max="8" width="16.6328125" style="228" bestFit="1" customWidth="1"/>
    <col min="9" max="9" width="14.816406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29.5" customHeight="1" x14ac:dyDescent="0.35">
      <c r="B5" s="232"/>
      <c r="C5" s="234" t="s">
        <v>491</v>
      </c>
      <c r="D5" s="405" t="s">
        <v>606</v>
      </c>
      <c r="E5" s="405"/>
      <c r="F5" s="405"/>
      <c r="H5" s="235" t="s">
        <v>492</v>
      </c>
      <c r="I5" s="396" t="s">
        <v>134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758</v>
      </c>
      <c r="D9" s="389"/>
      <c r="E9" s="237">
        <v>1</v>
      </c>
      <c r="F9" s="238">
        <v>1999.9999999990048</v>
      </c>
      <c r="G9" s="251">
        <v>10</v>
      </c>
      <c r="H9" s="238">
        <f>+E9*F9/G9</f>
        <v>199.99999999990047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199.99999999990047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757</v>
      </c>
      <c r="D16" s="394"/>
      <c r="E16" s="237" t="s">
        <v>587</v>
      </c>
      <c r="F16" s="238">
        <v>39871000</v>
      </c>
      <c r="G16" s="239">
        <v>1</v>
      </c>
      <c r="H16" s="238">
        <f t="shared" ref="H16:H21" si="0">+G16*F16</f>
        <v>39871000</v>
      </c>
      <c r="K16" s="233"/>
      <c r="L16" s="249"/>
    </row>
    <row r="17" spans="2:14" ht="14.5" x14ac:dyDescent="0.35">
      <c r="B17" s="232"/>
      <c r="C17" s="388" t="s">
        <v>753</v>
      </c>
      <c r="D17" s="389"/>
      <c r="E17" s="237" t="s">
        <v>587</v>
      </c>
      <c r="F17" s="238">
        <v>100000</v>
      </c>
      <c r="G17" s="239">
        <v>1</v>
      </c>
      <c r="H17" s="238">
        <f t="shared" si="0"/>
        <v>100000</v>
      </c>
      <c r="K17" s="233"/>
      <c r="L17" s="249"/>
    </row>
    <row r="18" spans="2:14" ht="14.5" x14ac:dyDescent="0.35">
      <c r="B18" s="232"/>
      <c r="C18" s="388"/>
      <c r="D18" s="389"/>
      <c r="E18" s="237"/>
      <c r="F18" s="238"/>
      <c r="G18" s="237"/>
      <c r="H18" s="238"/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39971000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8.1223156637032196E-2</v>
      </c>
      <c r="I30" s="238">
        <f>+G30/H30</f>
        <v>1312461.5800932399</v>
      </c>
      <c r="K30" s="233"/>
      <c r="L30" s="249"/>
      <c r="M30" s="228"/>
      <c r="N30" s="228"/>
    </row>
    <row r="31" spans="2:14" ht="14.5" x14ac:dyDescent="0.35">
      <c r="B31" s="232"/>
      <c r="C31" s="388" t="s">
        <v>622</v>
      </c>
      <c r="D31" s="389"/>
      <c r="E31" s="243">
        <v>90155</v>
      </c>
      <c r="F31" s="237">
        <v>1.85</v>
      </c>
      <c r="G31" s="238">
        <v>166786.75</v>
      </c>
      <c r="H31" s="239">
        <f>+H30</f>
        <v>8.1223156637032196E-2</v>
      </c>
      <c r="I31" s="238">
        <f>+G31/H31</f>
        <v>2053438.414679351</v>
      </c>
      <c r="K31" s="233"/>
      <c r="L31" s="249"/>
      <c r="M31" s="228"/>
      <c r="N31" s="228"/>
    </row>
    <row r="32" spans="2:14" ht="14.5" x14ac:dyDescent="0.35">
      <c r="B32" s="232"/>
      <c r="C32" s="388" t="s">
        <v>681</v>
      </c>
      <c r="D32" s="389"/>
      <c r="E32" s="243">
        <v>90155</v>
      </c>
      <c r="F32" s="237">
        <v>1.85</v>
      </c>
      <c r="G32" s="238">
        <v>166786.75</v>
      </c>
      <c r="H32" s="239">
        <f>+H30</f>
        <v>8.1223156637032196E-2</v>
      </c>
      <c r="I32" s="238">
        <f>+G32/H32</f>
        <v>2053438.414679351</v>
      </c>
      <c r="K32" s="233"/>
      <c r="L32" s="249"/>
      <c r="M32" s="228"/>
      <c r="N32" s="228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8.1223156637032196E-2</v>
      </c>
      <c r="I33" s="238">
        <f>+G33/H33</f>
        <v>3242271.1810726593</v>
      </c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8661609.5905246008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48632809.590524599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1D15A-79DC-47EF-BD26-64CC56925D99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235</v>
      </c>
      <c r="E5" s="395"/>
      <c r="F5" s="395"/>
      <c r="H5" s="235" t="s">
        <v>492</v>
      </c>
      <c r="I5" s="396" t="s">
        <v>135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232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0.15212380114412519</v>
      </c>
      <c r="H9" s="238">
        <f>+E9*F9/G9</f>
        <v>13147.186600373989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13147.186600373989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683</v>
      </c>
      <c r="D16" s="394"/>
      <c r="E16" s="237" t="s">
        <v>591</v>
      </c>
      <c r="F16" s="238">
        <v>3414.08</v>
      </c>
      <c r="G16" s="239">
        <v>1</v>
      </c>
      <c r="H16" s="238">
        <f t="shared" ref="H16:H21" si="0">+G16*F16</f>
        <v>3414.08</v>
      </c>
      <c r="K16" s="233"/>
      <c r="L16" s="249"/>
    </row>
    <row r="17" spans="2:13" ht="14.5" x14ac:dyDescent="0.35">
      <c r="B17" s="232"/>
      <c r="C17" s="393" t="s">
        <v>684</v>
      </c>
      <c r="D17" s="394"/>
      <c r="E17" s="237" t="s">
        <v>7</v>
      </c>
      <c r="F17" s="238">
        <v>5690.14</v>
      </c>
      <c r="G17" s="239">
        <v>1</v>
      </c>
      <c r="H17" s="238">
        <f t="shared" si="0"/>
        <v>5690.14</v>
      </c>
      <c r="K17" s="233"/>
      <c r="L17" s="249"/>
    </row>
    <row r="18" spans="2:13" ht="14.5" x14ac:dyDescent="0.35">
      <c r="B18" s="232"/>
      <c r="C18" s="393" t="s">
        <v>685</v>
      </c>
      <c r="D18" s="394"/>
      <c r="E18" s="237" t="s">
        <v>7</v>
      </c>
      <c r="F18" s="238">
        <v>20484.5</v>
      </c>
      <c r="G18" s="237">
        <v>1</v>
      </c>
      <c r="H18" s="238">
        <f t="shared" si="0"/>
        <v>20484.5</v>
      </c>
      <c r="K18" s="233"/>
      <c r="L18" s="249"/>
    </row>
    <row r="19" spans="2:13" ht="14.5" x14ac:dyDescent="0.35">
      <c r="B19" s="232"/>
      <c r="C19" s="393"/>
      <c r="D19" s="394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29588.720000000001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1.04958633991119</v>
      </c>
      <c r="I30" s="238">
        <f>+G30/H30</f>
        <v>101565.98694779135</v>
      </c>
      <c r="K30" s="233"/>
      <c r="L30" s="249"/>
      <c r="M30" s="294"/>
    </row>
    <row r="31" spans="2:13" ht="14.5" x14ac:dyDescent="0.35">
      <c r="B31" s="232"/>
      <c r="C31" s="388" t="s">
        <v>622</v>
      </c>
      <c r="D31" s="389"/>
      <c r="E31" s="243">
        <v>90155</v>
      </c>
      <c r="F31" s="237">
        <v>1.85</v>
      </c>
      <c r="G31" s="238">
        <v>166786.75</v>
      </c>
      <c r="H31" s="239">
        <f>+H30</f>
        <v>1.04958633991119</v>
      </c>
      <c r="I31" s="238">
        <f>+G31/H31</f>
        <v>158907.1271774674</v>
      </c>
      <c r="K31" s="233"/>
      <c r="L31" s="249"/>
      <c r="M31" s="294"/>
    </row>
    <row r="32" spans="2:13" ht="14.5" x14ac:dyDescent="0.35">
      <c r="B32" s="232"/>
      <c r="C32" s="388" t="s">
        <v>681</v>
      </c>
      <c r="D32" s="389"/>
      <c r="E32" s="243">
        <v>90155</v>
      </c>
      <c r="F32" s="237">
        <v>1.85</v>
      </c>
      <c r="G32" s="238">
        <v>166786.75</v>
      </c>
      <c r="H32" s="239">
        <f>+H30</f>
        <v>1.04958633991119</v>
      </c>
      <c r="I32" s="238"/>
      <c r="K32" s="233"/>
      <c r="L32" s="249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1.04958633991119</v>
      </c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260473.11412525875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303209.02072563273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73E33-CA35-495E-9A79-2FB6C5404DD4}">
  <dimension ref="B1:N42"/>
  <sheetViews>
    <sheetView showGridLines="0" topLeftCell="A19" zoomScale="70" zoomScaleNormal="7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236</v>
      </c>
      <c r="E5" s="395"/>
      <c r="F5" s="395"/>
      <c r="H5" s="235" t="s">
        <v>492</v>
      </c>
      <c r="I5" s="396" t="s">
        <v>136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0.1620190595751487</v>
      </c>
      <c r="H9" s="238">
        <f>+E9*F9/G9</f>
        <v>12344.226693109198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12344.226693109198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686</v>
      </c>
      <c r="D16" s="394"/>
      <c r="E16" s="259" t="s">
        <v>587</v>
      </c>
      <c r="F16" s="238">
        <v>138479.9</v>
      </c>
      <c r="G16" s="239">
        <v>1</v>
      </c>
      <c r="H16" s="238">
        <f t="shared" ref="H16:H21" si="0">+G16*F16</f>
        <v>138479.9</v>
      </c>
      <c r="K16" s="233"/>
      <c r="L16" s="249"/>
    </row>
    <row r="17" spans="2:13" ht="14.5" x14ac:dyDescent="0.35">
      <c r="B17" s="232"/>
      <c r="C17" s="393" t="s">
        <v>687</v>
      </c>
      <c r="D17" s="394"/>
      <c r="E17" s="259" t="s">
        <v>7</v>
      </c>
      <c r="F17" s="238">
        <v>11507.93</v>
      </c>
      <c r="G17" s="239">
        <v>1</v>
      </c>
      <c r="H17" s="238">
        <f t="shared" si="0"/>
        <v>11507.93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149987.82999999999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2.2343265310446601</v>
      </c>
      <c r="I30" s="238">
        <f>+G30/H30</f>
        <v>47711.142941205682</v>
      </c>
      <c r="K30" s="233"/>
      <c r="L30" s="249"/>
      <c r="M30" s="294"/>
    </row>
    <row r="31" spans="2:13" ht="14.5" x14ac:dyDescent="0.35">
      <c r="B31" s="232"/>
      <c r="C31" s="388" t="s">
        <v>622</v>
      </c>
      <c r="D31" s="389"/>
      <c r="E31" s="243">
        <v>90155</v>
      </c>
      <c r="F31" s="237">
        <v>1.85</v>
      </c>
      <c r="G31" s="238">
        <v>166786.75</v>
      </c>
      <c r="H31" s="239">
        <f>+H30</f>
        <v>2.2343265310446601</v>
      </c>
      <c r="I31" s="238">
        <f>+G31/H31</f>
        <v>74647.437463860217</v>
      </c>
      <c r="K31" s="233"/>
      <c r="L31" s="249"/>
      <c r="M31" s="294"/>
    </row>
    <row r="32" spans="2:13" ht="14.5" x14ac:dyDescent="0.35">
      <c r="B32" s="232"/>
      <c r="C32" s="388" t="s">
        <v>681</v>
      </c>
      <c r="D32" s="389"/>
      <c r="E32" s="243">
        <v>90155</v>
      </c>
      <c r="F32" s="237">
        <v>1.85</v>
      </c>
      <c r="G32" s="238">
        <v>166786.75</v>
      </c>
      <c r="H32" s="239">
        <f>+H30</f>
        <v>2.2343265310446601</v>
      </c>
      <c r="I32" s="238"/>
      <c r="K32" s="233"/>
      <c r="L32" s="249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2.2343265310446601</v>
      </c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122358.58040506591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284690.63709817512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FA722-801C-4184-B6F5-52A9C36DF4EB}">
  <dimension ref="B1:N42"/>
  <sheetViews>
    <sheetView showGridLines="0" topLeftCell="A16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3" ht="13" thickBot="1" x14ac:dyDescent="0.3"/>
    <row r="2" spans="2:13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3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3" x14ac:dyDescent="0.25">
      <c r="B4" s="232"/>
      <c r="K4" s="233"/>
    </row>
    <row r="5" spans="2:13" ht="14.5" x14ac:dyDescent="0.35">
      <c r="B5" s="232"/>
      <c r="C5" s="234" t="s">
        <v>491</v>
      </c>
      <c r="D5" s="395" t="s">
        <v>237</v>
      </c>
      <c r="E5" s="395"/>
      <c r="F5" s="395"/>
      <c r="H5" s="235" t="s">
        <v>492</v>
      </c>
      <c r="I5" s="396" t="s">
        <v>137</v>
      </c>
      <c r="J5" s="396"/>
      <c r="K5" s="233"/>
    </row>
    <row r="6" spans="2:13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3" ht="14.5" x14ac:dyDescent="0.35">
      <c r="B7" s="232"/>
      <c r="C7" s="234" t="s">
        <v>494</v>
      </c>
      <c r="K7" s="233"/>
    </row>
    <row r="8" spans="2:13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3" ht="14.5" x14ac:dyDescent="0.35">
      <c r="B9" s="232"/>
      <c r="C9" s="388" t="s">
        <v>500</v>
      </c>
      <c r="D9" s="389"/>
      <c r="E9" s="237">
        <v>1</v>
      </c>
      <c r="F9" s="238">
        <v>1999.9999673955861</v>
      </c>
      <c r="G9" s="251">
        <v>2.6547522919528457E-2</v>
      </c>
      <c r="H9" s="238">
        <f>+E9*F9/G9</f>
        <v>75336.59443323726</v>
      </c>
      <c r="K9" s="233"/>
    </row>
    <row r="10" spans="2:13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3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3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3" ht="14.5" x14ac:dyDescent="0.35">
      <c r="B13" s="232"/>
      <c r="G13" s="234"/>
      <c r="H13" s="234" t="s">
        <v>501</v>
      </c>
      <c r="I13" s="238">
        <f>+SUM(H9:H12)</f>
        <v>75336.59443323726</v>
      </c>
      <c r="K13" s="233"/>
      <c r="L13" s="249"/>
      <c r="M13" s="249"/>
    </row>
    <row r="14" spans="2:13" ht="14.5" x14ac:dyDescent="0.35">
      <c r="B14" s="232"/>
      <c r="C14" s="234" t="s">
        <v>502</v>
      </c>
      <c r="K14" s="233"/>
      <c r="L14" s="249"/>
    </row>
    <row r="15" spans="2:13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3" ht="14.5" x14ac:dyDescent="0.35">
      <c r="B16" s="232"/>
      <c r="C16" s="393" t="s">
        <v>687</v>
      </c>
      <c r="D16" s="394"/>
      <c r="E16" s="237" t="s">
        <v>7</v>
      </c>
      <c r="F16" s="238">
        <v>11507.93</v>
      </c>
      <c r="G16" s="239">
        <v>1</v>
      </c>
      <c r="H16" s="238">
        <f t="shared" ref="H16:H21" si="0">+G16*F16</f>
        <v>11507.93</v>
      </c>
      <c r="K16" s="233"/>
      <c r="L16" s="249"/>
    </row>
    <row r="17" spans="2:13" ht="14.5" x14ac:dyDescent="0.35">
      <c r="B17" s="232"/>
      <c r="C17" s="393" t="s">
        <v>688</v>
      </c>
      <c r="D17" s="394"/>
      <c r="E17" s="237" t="s">
        <v>587</v>
      </c>
      <c r="F17" s="238">
        <v>25892.85</v>
      </c>
      <c r="G17" s="239">
        <v>1</v>
      </c>
      <c r="H17" s="238">
        <f t="shared" si="0"/>
        <v>25892.85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37400.78</v>
      </c>
      <c r="K22" s="233"/>
      <c r="L22" s="249"/>
      <c r="M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0.168267930686293</v>
      </c>
      <c r="I30" s="238">
        <f>+G30/H30</f>
        <v>633526.97133205878</v>
      </c>
      <c r="K30" s="233"/>
      <c r="L30" s="249"/>
      <c r="M30" s="294"/>
    </row>
    <row r="31" spans="2:13" ht="14.5" x14ac:dyDescent="0.35">
      <c r="B31" s="232"/>
      <c r="C31" s="388" t="s">
        <v>622</v>
      </c>
      <c r="D31" s="389"/>
      <c r="E31" s="243">
        <v>90155</v>
      </c>
      <c r="F31" s="237">
        <v>1.85</v>
      </c>
      <c r="G31" s="238">
        <v>166786.75</v>
      </c>
      <c r="H31" s="239">
        <f>+H30</f>
        <v>0.168267930686293</v>
      </c>
      <c r="I31" s="238">
        <f>+G31/H31</f>
        <v>991197.48676856072</v>
      </c>
      <c r="K31" s="233"/>
      <c r="L31" s="249"/>
      <c r="M31" s="294"/>
    </row>
    <row r="32" spans="2:13" ht="14.5" x14ac:dyDescent="0.35">
      <c r="B32" s="232"/>
      <c r="C32" s="388" t="s">
        <v>681</v>
      </c>
      <c r="D32" s="389"/>
      <c r="E32" s="243">
        <v>90155</v>
      </c>
      <c r="F32" s="237">
        <v>1.85</v>
      </c>
      <c r="G32" s="238">
        <v>166786.75</v>
      </c>
      <c r="H32" s="239">
        <f>+H30</f>
        <v>0.168267930686293</v>
      </c>
      <c r="I32" s="238"/>
      <c r="K32" s="233"/>
      <c r="L32" s="249"/>
      <c r="M32" s="294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0.168267930686293</v>
      </c>
      <c r="I33" s="238"/>
      <c r="K33" s="233"/>
      <c r="L33" s="249"/>
      <c r="M33" s="294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1624724.4581006195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1737461.8325338569</v>
      </c>
      <c r="K36" s="233"/>
      <c r="M36" s="290"/>
      <c r="N36" s="297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B5243-1402-469D-A488-CC97492C6CB8}">
  <dimension ref="B1:N42"/>
  <sheetViews>
    <sheetView showGridLines="0" topLeftCell="A13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2.453125" style="228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405" t="s">
        <v>238</v>
      </c>
      <c r="E5" s="405"/>
      <c r="F5" s="405"/>
      <c r="H5" s="235" t="s">
        <v>492</v>
      </c>
      <c r="I5" s="396" t="s">
        <v>138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7.6617177565359096E-3</v>
      </c>
      <c r="H9" s="238">
        <f>+E9*F9/G9</f>
        <v>261038.06790505679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261038.06790505679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689</v>
      </c>
      <c r="D16" s="394"/>
      <c r="E16" s="237" t="s">
        <v>587</v>
      </c>
      <c r="F16" s="238">
        <v>2815752</v>
      </c>
      <c r="G16" s="239">
        <v>1</v>
      </c>
      <c r="H16" s="238">
        <v>2815752</v>
      </c>
      <c r="K16" s="233"/>
      <c r="L16" s="249"/>
    </row>
    <row r="17" spans="2:13" ht="14.5" x14ac:dyDescent="0.35">
      <c r="B17" s="232"/>
      <c r="C17" s="393" t="s">
        <v>690</v>
      </c>
      <c r="D17" s="394"/>
      <c r="E17" s="237" t="s">
        <v>591</v>
      </c>
      <c r="F17" s="238">
        <v>250000</v>
      </c>
      <c r="G17" s="239">
        <v>1</v>
      </c>
      <c r="H17" s="238">
        <v>250000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ref="H18:H21" si="0">+G18*F18</f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3065752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8.0925757821392899E-2</v>
      </c>
      <c r="I30" s="238">
        <f>+G30/H30</f>
        <v>1317284.8221610284</v>
      </c>
      <c r="K30" s="233"/>
      <c r="L30" s="249"/>
      <c r="M30" s="294"/>
    </row>
    <row r="31" spans="2:13" ht="14.5" x14ac:dyDescent="0.35">
      <c r="B31" s="232"/>
      <c r="C31" s="388" t="s">
        <v>622</v>
      </c>
      <c r="D31" s="389"/>
      <c r="E31" s="243">
        <v>90155</v>
      </c>
      <c r="F31" s="237">
        <v>1.85</v>
      </c>
      <c r="G31" s="238">
        <v>166786.75</v>
      </c>
      <c r="H31" s="239">
        <f>+H30</f>
        <v>8.0925757821392899E-2</v>
      </c>
      <c r="I31" s="238">
        <f>+G31/H31</f>
        <v>2060984.7159924842</v>
      </c>
      <c r="K31" s="233"/>
      <c r="L31" s="249"/>
      <c r="M31" s="294"/>
    </row>
    <row r="32" spans="2:13" ht="14.5" x14ac:dyDescent="0.35">
      <c r="B32" s="232"/>
      <c r="C32" s="388" t="s">
        <v>681</v>
      </c>
      <c r="D32" s="389"/>
      <c r="E32" s="243">
        <v>90155</v>
      </c>
      <c r="F32" s="237">
        <v>1.85</v>
      </c>
      <c r="G32" s="238">
        <v>166786.75</v>
      </c>
      <c r="H32" s="239">
        <f>+H30</f>
        <v>8.0925757821392899E-2</v>
      </c>
      <c r="I32" s="238">
        <f>+G32/H32</f>
        <v>2060984.7159924842</v>
      </c>
      <c r="K32" s="233"/>
      <c r="L32" s="249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8.0925757821392899E-2</v>
      </c>
      <c r="I33" s="238">
        <f>+G33/H33</f>
        <v>3254186.3936723433</v>
      </c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8693440.64781834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12020230.715723397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02D5D-462E-4AEE-BC6C-96048913414E}">
  <dimension ref="B1:N42"/>
  <sheetViews>
    <sheetView showGridLines="0" topLeftCell="A19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239</v>
      </c>
      <c r="E5" s="395"/>
      <c r="F5" s="395"/>
      <c r="H5" s="235" t="s">
        <v>492</v>
      </c>
      <c r="I5" s="396" t="s">
        <v>139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3.0287278461385039E-2</v>
      </c>
      <c r="H9" s="238">
        <f>+E9*F9/G9</f>
        <v>66034.325353792112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66034.325353792112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691</v>
      </c>
      <c r="D16" s="394"/>
      <c r="E16" s="237" t="s">
        <v>587</v>
      </c>
      <c r="F16" s="238">
        <v>498606.9</v>
      </c>
      <c r="G16" s="239">
        <v>1</v>
      </c>
      <c r="H16" s="238">
        <v>498606.9</v>
      </c>
      <c r="K16" s="233"/>
      <c r="L16" s="249"/>
    </row>
    <row r="17" spans="2:13" ht="14.5" x14ac:dyDescent="0.35">
      <c r="B17" s="232"/>
      <c r="C17" s="393" t="s">
        <v>690</v>
      </c>
      <c r="D17" s="394"/>
      <c r="E17" s="237" t="s">
        <v>591</v>
      </c>
      <c r="F17" s="238">
        <v>250000</v>
      </c>
      <c r="G17" s="239">
        <v>1</v>
      </c>
      <c r="H17" s="238">
        <v>250000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ref="H18:H21" si="0">+G18*F18</f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748606.9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0.99327627310979005</v>
      </c>
      <c r="I30" s="238">
        <f>+G30/H30</f>
        <v>107323.88901855597</v>
      </c>
      <c r="K30" s="233"/>
      <c r="L30" s="249"/>
      <c r="M30" s="294"/>
    </row>
    <row r="31" spans="2:13" ht="14.5" x14ac:dyDescent="0.35">
      <c r="B31" s="232"/>
      <c r="C31" s="388" t="s">
        <v>622</v>
      </c>
      <c r="D31" s="389"/>
      <c r="E31" s="243">
        <v>90155</v>
      </c>
      <c r="F31" s="237">
        <v>1.85</v>
      </c>
      <c r="G31" s="238">
        <v>166786.75</v>
      </c>
      <c r="H31" s="239">
        <f>+H30</f>
        <v>0.99327627310979005</v>
      </c>
      <c r="I31" s="238">
        <f>+G31/H31</f>
        <v>167915.76977653679</v>
      </c>
      <c r="K31" s="233"/>
      <c r="L31" s="249"/>
      <c r="M31" s="294"/>
    </row>
    <row r="32" spans="2:13" ht="14.5" x14ac:dyDescent="0.35">
      <c r="B32" s="232"/>
      <c r="C32" s="388" t="s">
        <v>681</v>
      </c>
      <c r="D32" s="389"/>
      <c r="E32" s="243">
        <v>90155</v>
      </c>
      <c r="F32" s="237">
        <v>1.85</v>
      </c>
      <c r="G32" s="238">
        <v>166786.75</v>
      </c>
      <c r="H32" s="239">
        <f>+H30</f>
        <v>0.99327627310979005</v>
      </c>
      <c r="I32" s="238">
        <f>+G32/H32</f>
        <v>167915.76977653679</v>
      </c>
      <c r="K32" s="233"/>
      <c r="L32" s="249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0.99327627310979005</v>
      </c>
      <c r="I33" s="238">
        <f>+G33/H33</f>
        <v>265130.16280505812</v>
      </c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708285.59137668763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1522926.8167304797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09500-33C3-4482-9D3B-69F8A1DB827C}">
  <dimension ref="B1:N42"/>
  <sheetViews>
    <sheetView showGridLines="0" topLeftCell="A13" zoomScale="70" zoomScaleNormal="70" workbookViewId="0">
      <selection activeCell="J43" sqref="J4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240</v>
      </c>
      <c r="E5" s="395"/>
      <c r="F5" s="395"/>
      <c r="H5" s="235" t="s">
        <v>492</v>
      </c>
      <c r="I5" s="396" t="s">
        <v>140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231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2.606398963040334E-2</v>
      </c>
      <c r="H9" s="238">
        <f>+E9*F9/G9</f>
        <v>76734.223285103799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76734.223285103799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692</v>
      </c>
      <c r="D16" s="394"/>
      <c r="E16" s="237" t="s">
        <v>587</v>
      </c>
      <c r="F16" s="238">
        <v>251854</v>
      </c>
      <c r="G16" s="239">
        <v>1</v>
      </c>
      <c r="H16" s="238">
        <f t="shared" ref="H16:H21" si="0">+G16*F16</f>
        <v>251854</v>
      </c>
      <c r="K16" s="233"/>
      <c r="L16" s="249"/>
    </row>
    <row r="17" spans="2:13" ht="14.5" x14ac:dyDescent="0.35">
      <c r="B17" s="232"/>
      <c r="C17" s="393" t="s">
        <v>693</v>
      </c>
      <c r="D17" s="394"/>
      <c r="E17" s="237" t="s">
        <v>591</v>
      </c>
      <c r="F17" s="238">
        <v>629635.1</v>
      </c>
      <c r="G17" s="239">
        <v>1</v>
      </c>
      <c r="H17" s="238">
        <f t="shared" si="0"/>
        <v>629635.1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881489.1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 t="s">
        <v>620</v>
      </c>
      <c r="D25" s="389"/>
      <c r="E25" s="237">
        <v>0.25</v>
      </c>
      <c r="F25" s="237" t="s">
        <v>694</v>
      </c>
      <c r="G25" s="237"/>
      <c r="H25" s="238">
        <v>1200000</v>
      </c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0.86697220737589198</v>
      </c>
      <c r="I30" s="238">
        <f>+G30/H30</f>
        <v>122959.27319591757</v>
      </c>
      <c r="K30" s="233"/>
      <c r="L30" s="249"/>
      <c r="M30" s="294"/>
    </row>
    <row r="31" spans="2:13" ht="14.5" x14ac:dyDescent="0.35">
      <c r="B31" s="232"/>
      <c r="C31" s="388" t="s">
        <v>622</v>
      </c>
      <c r="D31" s="389"/>
      <c r="E31" s="243">
        <v>90155</v>
      </c>
      <c r="F31" s="237">
        <v>1.85</v>
      </c>
      <c r="G31" s="238">
        <v>166786.75</v>
      </c>
      <c r="H31" s="239">
        <f>+H30</f>
        <v>0.86697220737589198</v>
      </c>
      <c r="I31" s="238">
        <f>+G31/H31</f>
        <v>192378.42756784763</v>
      </c>
      <c r="K31" s="233"/>
      <c r="L31" s="249"/>
      <c r="M31" s="294"/>
    </row>
    <row r="32" spans="2:13" ht="14.5" x14ac:dyDescent="0.35">
      <c r="B32" s="232"/>
      <c r="C32" s="388" t="s">
        <v>681</v>
      </c>
      <c r="D32" s="389"/>
      <c r="E32" s="243">
        <v>90155</v>
      </c>
      <c r="F32" s="237">
        <v>1.85</v>
      </c>
      <c r="G32" s="238">
        <v>166786.75</v>
      </c>
      <c r="H32" s="239">
        <f>+H30</f>
        <v>0.86697220737589198</v>
      </c>
      <c r="I32" s="238">
        <f>+G32/H32</f>
        <v>192378.42756784763</v>
      </c>
      <c r="K32" s="233"/>
      <c r="L32" s="249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0.86697220737589198</v>
      </c>
      <c r="I33" s="238">
        <f>+G33/H33</f>
        <v>303755.41194923309</v>
      </c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811471.54028084595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1769694.8635659497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AD9CD-6A4D-49BF-95FC-8EEB77D7C831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241</v>
      </c>
      <c r="E5" s="395"/>
      <c r="F5" s="395"/>
      <c r="H5" s="235" t="s">
        <v>492</v>
      </c>
      <c r="I5" s="396" t="s">
        <v>141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5.2533419099544051E-3</v>
      </c>
      <c r="H9" s="238">
        <f>+E9*F9/G9</f>
        <v>380710.03834916168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380710.03834916168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691</v>
      </c>
      <c r="D16" s="394"/>
      <c r="E16" s="237" t="s">
        <v>587</v>
      </c>
      <c r="F16" s="238">
        <v>498606.9</v>
      </c>
      <c r="G16" s="239">
        <v>1</v>
      </c>
      <c r="H16" s="238">
        <f t="shared" ref="H16:H21" si="0">+G16*F16</f>
        <v>498606.9</v>
      </c>
      <c r="K16" s="233"/>
    </row>
    <row r="17" spans="2:13" ht="14.5" x14ac:dyDescent="0.35">
      <c r="B17" s="232"/>
      <c r="C17" s="412" t="s">
        <v>695</v>
      </c>
      <c r="D17" s="413"/>
      <c r="E17" s="237" t="s">
        <v>587</v>
      </c>
      <c r="F17" s="238">
        <v>368000</v>
      </c>
      <c r="G17" s="239">
        <v>1</v>
      </c>
      <c r="H17" s="238">
        <f t="shared" si="0"/>
        <v>368000</v>
      </c>
      <c r="K17" s="233"/>
    </row>
    <row r="18" spans="2:13" ht="14.5" x14ac:dyDescent="0.35">
      <c r="B18" s="232"/>
      <c r="C18" s="393" t="s">
        <v>696</v>
      </c>
      <c r="D18" s="394"/>
      <c r="E18" s="237" t="s">
        <v>587</v>
      </c>
      <c r="F18" s="238">
        <v>871000</v>
      </c>
      <c r="G18" s="237">
        <v>1</v>
      </c>
      <c r="H18" s="238">
        <f t="shared" si="0"/>
        <v>871000</v>
      </c>
      <c r="K18" s="233"/>
    </row>
    <row r="19" spans="2:13" ht="14.5" x14ac:dyDescent="0.35">
      <c r="B19" s="232"/>
      <c r="C19" s="393" t="s">
        <v>697</v>
      </c>
      <c r="D19" s="394"/>
      <c r="E19" s="237" t="s">
        <v>591</v>
      </c>
      <c r="F19" s="238">
        <v>581000</v>
      </c>
      <c r="G19" s="237">
        <v>1</v>
      </c>
      <c r="H19" s="238">
        <f t="shared" si="0"/>
        <v>581000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2318606.9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 t="s">
        <v>620</v>
      </c>
      <c r="D25" s="389"/>
      <c r="E25" s="237">
        <v>0.25</v>
      </c>
      <c r="F25" s="237" t="s">
        <v>694</v>
      </c>
      <c r="G25" s="237"/>
      <c r="H25" s="238">
        <v>1200000</v>
      </c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0.11569456553094799</v>
      </c>
      <c r="I30" s="238">
        <f>+G30/H30</f>
        <v>921411.23492515448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0.11569456553094799</v>
      </c>
      <c r="I31" s="238">
        <f>+G31/H31</f>
        <v>1441612.6568657625</v>
      </c>
      <c r="K31" s="233"/>
      <c r="M31" s="294"/>
    </row>
    <row r="32" spans="2:13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0.11569456553094799</v>
      </c>
      <c r="I32" s="238">
        <f>+G32/H32</f>
        <v>1441612.6568657625</v>
      </c>
      <c r="K32" s="233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0.11569456553094799</v>
      </c>
      <c r="I33" s="238">
        <f>+G33/H33</f>
        <v>2276230.5108406777</v>
      </c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6080867.0594973573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8780183.9978465196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FC89D-F875-446B-9F06-D3F9A7B2D13F}">
  <dimension ref="B1:N42"/>
  <sheetViews>
    <sheetView showGridLines="0" topLeftCell="A19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242</v>
      </c>
      <c r="E5" s="395"/>
      <c r="F5" s="395"/>
      <c r="H5" s="235" t="s">
        <v>492</v>
      </c>
      <c r="I5" s="396" t="s">
        <v>142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3.9400064324640544E-3</v>
      </c>
      <c r="H9" s="238">
        <f>+E9*F9/G9</f>
        <v>507613.38446577435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507613.38446577435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698</v>
      </c>
      <c r="D16" s="394"/>
      <c r="E16" s="237" t="s">
        <v>587</v>
      </c>
      <c r="F16" s="238">
        <v>584000</v>
      </c>
      <c r="G16" s="239">
        <v>1</v>
      </c>
      <c r="H16" s="238">
        <f t="shared" ref="H16:H21" si="0">+G16*F16</f>
        <v>584000</v>
      </c>
      <c r="K16" s="233"/>
    </row>
    <row r="17" spans="2:13" ht="14.5" x14ac:dyDescent="0.35">
      <c r="B17" s="232"/>
      <c r="C17" s="388" t="s">
        <v>699</v>
      </c>
      <c r="D17" s="389"/>
      <c r="E17" s="237" t="s">
        <v>591</v>
      </c>
      <c r="F17" s="238">
        <v>973400</v>
      </c>
      <c r="G17" s="239">
        <v>1</v>
      </c>
      <c r="H17" s="238">
        <f t="shared" si="0"/>
        <v>973400</v>
      </c>
      <c r="K17" s="233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1557400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7.2965221971536501E-2</v>
      </c>
      <c r="I30" s="238">
        <f>+G30/H30</f>
        <v>1461001.1402635793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7.2965221971536501E-2</v>
      </c>
      <c r="I31" s="238">
        <f>+G31/H31</f>
        <v>2285838.9996409928</v>
      </c>
      <c r="K31" s="233"/>
      <c r="M31" s="294"/>
    </row>
    <row r="32" spans="2:13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7.2965221971536501E-2</v>
      </c>
      <c r="I32" s="238">
        <f>+G32/H32</f>
        <v>2285838.9996409928</v>
      </c>
      <c r="K32" s="233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7.2965221971536501E-2</v>
      </c>
      <c r="I33" s="238">
        <f>+G33/H33</f>
        <v>3609219.4731173576</v>
      </c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9641898.6126629226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11706911.997128697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6400B-468A-4962-ADC3-C6E452E19450}">
  <dimension ref="B1:N42"/>
  <sheetViews>
    <sheetView showGridLines="0" topLeftCell="A14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7" style="228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33" customHeight="1" x14ac:dyDescent="0.35">
      <c r="B5" s="232"/>
      <c r="C5" s="234" t="s">
        <v>491</v>
      </c>
      <c r="D5" s="405" t="s">
        <v>243</v>
      </c>
      <c r="E5" s="405"/>
      <c r="F5" s="405"/>
      <c r="H5" s="235" t="s">
        <v>492</v>
      </c>
      <c r="I5" s="396" t="s">
        <v>143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1.5760025733804896E-2</v>
      </c>
      <c r="H9" s="238">
        <f>+E9*F9/G9</f>
        <v>126903.34608464793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126903.34608464793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700</v>
      </c>
      <c r="D16" s="394"/>
      <c r="E16" s="237" t="s">
        <v>587</v>
      </c>
      <c r="F16" s="238">
        <v>672000</v>
      </c>
      <c r="G16" s="239">
        <v>1</v>
      </c>
      <c r="H16" s="238">
        <f t="shared" ref="H16:H21" si="0">+G16*F16</f>
        <v>672000</v>
      </c>
      <c r="K16" s="233"/>
    </row>
    <row r="17" spans="2:13" ht="14.5" x14ac:dyDescent="0.35">
      <c r="B17" s="232"/>
      <c r="C17" s="388" t="s">
        <v>701</v>
      </c>
      <c r="D17" s="389"/>
      <c r="E17" s="237" t="s">
        <v>591</v>
      </c>
      <c r="F17" s="238">
        <v>162200</v>
      </c>
      <c r="G17" s="239">
        <v>1</v>
      </c>
      <c r="H17" s="238">
        <f t="shared" si="0"/>
        <v>162200</v>
      </c>
      <c r="K17" s="233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834200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0.35791333373620698</v>
      </c>
      <c r="I30" s="238">
        <f>+G30/H30</f>
        <v>297843.81427535508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0.35791333373620698</v>
      </c>
      <c r="I31" s="238">
        <f>+G31/H31</f>
        <v>465997.58734589897</v>
      </c>
      <c r="K31" s="233"/>
      <c r="M31" s="294"/>
    </row>
    <row r="32" spans="2:13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0.35791333373620698</v>
      </c>
      <c r="I32" s="238">
        <f>+G32/H32</f>
        <v>465997.58734589897</v>
      </c>
      <c r="K32" s="233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0.35791333373620698</v>
      </c>
      <c r="I33" s="238">
        <f>+G33/H33</f>
        <v>735785.66423036682</v>
      </c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1965624.6531975199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2926727.9992821678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C80B2-E38A-4F93-BBDC-5B6DA86D417F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244</v>
      </c>
      <c r="E5" s="395"/>
      <c r="F5" s="395"/>
      <c r="H5" s="235" t="s">
        <v>492</v>
      </c>
      <c r="I5" s="396" t="s">
        <v>144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232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2000.0001923176785</v>
      </c>
      <c r="G9" s="251">
        <v>0.21937677134503125</v>
      </c>
      <c r="H9" s="238">
        <f>+E9*F9/G9</f>
        <v>9116.7363803167627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9116.7363803167627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702</v>
      </c>
      <c r="D16" s="394"/>
      <c r="E16" s="237" t="s">
        <v>7</v>
      </c>
      <c r="F16" s="238">
        <v>5000</v>
      </c>
      <c r="G16" s="239">
        <v>1</v>
      </c>
      <c r="H16" s="238">
        <f t="shared" ref="H16:H21" si="0">+G16*F16</f>
        <v>5000</v>
      </c>
      <c r="K16" s="233"/>
      <c r="L16" s="249"/>
    </row>
    <row r="17" spans="2:13" ht="14.5" x14ac:dyDescent="0.35">
      <c r="B17" s="232"/>
      <c r="C17" s="393" t="s">
        <v>703</v>
      </c>
      <c r="D17" s="394"/>
      <c r="E17" s="237" t="s">
        <v>7</v>
      </c>
      <c r="F17" s="238">
        <v>5000</v>
      </c>
      <c r="G17" s="239">
        <v>1</v>
      </c>
      <c r="H17" s="238">
        <f t="shared" si="0"/>
        <v>5000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3.6806815399317698</v>
      </c>
      <c r="I30" s="238">
        <f>+G30/H30</f>
        <v>28962.644918738646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3.6806815399317698</v>
      </c>
      <c r="I31" s="238">
        <f>+G31/H31</f>
        <v>45314.094194384386</v>
      </c>
      <c r="K31" s="233"/>
      <c r="L31" s="249"/>
      <c r="M31" s="294"/>
    </row>
    <row r="32" spans="2:13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3.6806815399317698</v>
      </c>
      <c r="I32" s="238">
        <f>+G32/H32</f>
        <v>45314.094194384386</v>
      </c>
      <c r="K32" s="233"/>
      <c r="L32" s="249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3.6806815399317698</v>
      </c>
      <c r="I33" s="238">
        <f>+G33/H33</f>
        <v>71548.569780606922</v>
      </c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191139.40308811434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210256.13946843109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48CE1-84ED-49C8-B2D0-21E00BD7188B}">
  <dimension ref="B1:N42"/>
  <sheetViews>
    <sheetView showGridLines="0" topLeftCell="A11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31.75" customHeight="1" x14ac:dyDescent="0.35">
      <c r="B5" s="232"/>
      <c r="C5" s="234" t="s">
        <v>491</v>
      </c>
      <c r="D5" s="405" t="s">
        <v>245</v>
      </c>
      <c r="E5" s="405"/>
      <c r="F5" s="405"/>
      <c r="H5" s="235" t="s">
        <v>492</v>
      </c>
      <c r="I5" s="396" t="s">
        <v>145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232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6.4197369028441351E-2</v>
      </c>
      <c r="H9" s="238">
        <f>+E9*F9/G9</f>
        <v>31153.924689872263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31153.924689872263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704</v>
      </c>
      <c r="D16" s="394"/>
      <c r="E16" s="237" t="s">
        <v>587</v>
      </c>
      <c r="F16" s="238">
        <v>425000</v>
      </c>
      <c r="G16" s="239">
        <v>1</v>
      </c>
      <c r="H16" s="238">
        <f t="shared" ref="H16:H21" si="0">+G16*F16</f>
        <v>425000</v>
      </c>
      <c r="K16" s="233"/>
    </row>
    <row r="17" spans="2:13" ht="14.5" x14ac:dyDescent="0.35">
      <c r="B17" s="232"/>
      <c r="C17" s="393" t="s">
        <v>705</v>
      </c>
      <c r="D17" s="394"/>
      <c r="E17" s="237" t="s">
        <v>591</v>
      </c>
      <c r="F17" s="238">
        <v>25000</v>
      </c>
      <c r="G17" s="239">
        <v>1</v>
      </c>
      <c r="H17" s="238">
        <f t="shared" si="0"/>
        <v>25000</v>
      </c>
      <c r="K17" s="233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450000</v>
      </c>
      <c r="K22" s="233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2.9642215740785698</v>
      </c>
      <c r="I30" s="238">
        <f>+G30/H30</f>
        <v>35962.990564609659</v>
      </c>
      <c r="K30" s="233"/>
      <c r="M30" s="294"/>
    </row>
    <row r="31" spans="2:13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2.9642215740785698</v>
      </c>
      <c r="I31" s="238">
        <f>+G31/H31</f>
        <v>56266.627116714706</v>
      </c>
      <c r="K31" s="233"/>
      <c r="M31" s="294"/>
    </row>
    <row r="32" spans="2:13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2.9642215740785698</v>
      </c>
      <c r="I32" s="238">
        <f>+G32/H32</f>
        <v>56266.627116714706</v>
      </c>
      <c r="K32" s="233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2.9642215740785698</v>
      </c>
      <c r="I33" s="238">
        <f>+G33/H33</f>
        <v>88842.042815865323</v>
      </c>
      <c r="K33" s="233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237338.28761390439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718492.21230377664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D57C4-4A25-4636-9007-BA6B60452687}">
  <dimension ref="B1:N42"/>
  <sheetViews>
    <sheetView showGridLines="0" topLeftCell="A20" zoomScale="70" zoomScaleNormal="70" workbookViewId="0">
      <selection activeCell="I5" sqref="I5:J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4.81640625" style="228" bestFit="1" customWidth="1"/>
    <col min="7" max="7" width="12.36328125" style="228" bestFit="1" customWidth="1"/>
    <col min="8" max="9" width="14.81640625" style="228" bestFit="1" customWidth="1"/>
    <col min="10" max="10" width="15.453125" style="228" bestFit="1" customWidth="1"/>
    <col min="11" max="11" width="2.6328125" style="228" customWidth="1"/>
    <col min="12" max="12" width="11.453125" style="228"/>
    <col min="13" max="14" width="17.1796875" style="292" bestFit="1" customWidth="1"/>
    <col min="15" max="15" width="13.36328125" style="228" bestFit="1" customWidth="1"/>
    <col min="16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36" customHeight="1" x14ac:dyDescent="0.35">
      <c r="B5" s="232"/>
      <c r="C5" s="234" t="s">
        <v>491</v>
      </c>
      <c r="D5" s="405" t="s">
        <v>387</v>
      </c>
      <c r="E5" s="405"/>
      <c r="F5" s="405"/>
      <c r="H5" s="235" t="s">
        <v>492</v>
      </c>
      <c r="I5" s="396" t="s">
        <v>146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2.6266709549816971E-4</v>
      </c>
      <c r="H9" s="238">
        <f>+E9*F9/G9</f>
        <v>7614200.7669702051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7614200.7669702051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706</v>
      </c>
      <c r="D16" s="394"/>
      <c r="E16" s="237" t="s">
        <v>587</v>
      </c>
      <c r="F16" s="238">
        <v>55350000</v>
      </c>
      <c r="G16" s="239">
        <v>1</v>
      </c>
      <c r="H16" s="238">
        <f t="shared" ref="H16:H21" si="0">+G16*F16</f>
        <v>55350000</v>
      </c>
      <c r="K16" s="233"/>
      <c r="L16" s="249"/>
    </row>
    <row r="17" spans="2:13" ht="14.5" x14ac:dyDescent="0.35">
      <c r="B17" s="232"/>
      <c r="C17" s="393" t="s">
        <v>707</v>
      </c>
      <c r="D17" s="394"/>
      <c r="E17" s="237" t="s">
        <v>4</v>
      </c>
      <c r="F17" s="238">
        <v>800000</v>
      </c>
      <c r="G17" s="239">
        <v>0.5</v>
      </c>
      <c r="H17" s="238">
        <f t="shared" si="0"/>
        <v>400000</v>
      </c>
      <c r="K17" s="233"/>
      <c r="L17" s="249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55750000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 t="s">
        <v>620</v>
      </c>
      <c r="D25" s="389"/>
      <c r="E25" s="237">
        <v>2</v>
      </c>
      <c r="F25" s="237" t="s">
        <v>694</v>
      </c>
      <c r="G25" s="237"/>
      <c r="H25" s="238">
        <v>1200000</v>
      </c>
      <c r="I25" s="238">
        <f>+E25*H25</f>
        <v>2400000</v>
      </c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2400000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6.4050128213308903E-3</v>
      </c>
      <c r="I30" s="238">
        <f>+G30/H30</f>
        <v>16643568.947274838</v>
      </c>
      <c r="K30" s="233"/>
      <c r="L30" s="249"/>
      <c r="M30" s="294"/>
    </row>
    <row r="31" spans="2:13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6.4050128213308903E-3</v>
      </c>
      <c r="I31" s="238">
        <f>+G31/H31</f>
        <v>26040033.744279619</v>
      </c>
      <c r="K31" s="233"/>
      <c r="L31" s="249"/>
      <c r="M31" s="294"/>
    </row>
    <row r="32" spans="2:13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6.4050128213308903E-3</v>
      </c>
      <c r="I32" s="238">
        <f>+G32/H32</f>
        <v>26040033.744279619</v>
      </c>
      <c r="K32" s="233"/>
      <c r="L32" s="249"/>
      <c r="M32" s="294"/>
    </row>
    <row r="33" spans="2:13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6.4050128213308903E-3</v>
      </c>
      <c r="I33" s="238">
        <f>+G33/H33</f>
        <v>41115842.754125714</v>
      </c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109839479.18995979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175603679.95692998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7EE9D-4B52-4CD7-BAF7-04E94E0745E4}">
  <dimension ref="B1:N42"/>
  <sheetViews>
    <sheetView showGridLines="0" topLeftCell="A13" zoomScale="70" zoomScaleNormal="70" workbookViewId="0">
      <selection activeCell="M26" sqref="M26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488</v>
      </c>
      <c r="E5" s="395"/>
      <c r="F5" s="395"/>
      <c r="H5" s="235" t="s">
        <v>492</v>
      </c>
      <c r="I5" s="396" t="s">
        <v>147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7.2615692197073893E-3</v>
      </c>
      <c r="H9" s="238">
        <f>+E9*F9/G9</f>
        <v>275422.56218836835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275422.56218836835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708</v>
      </c>
      <c r="D16" s="394"/>
      <c r="E16" s="237" t="s">
        <v>709</v>
      </c>
      <c r="F16" s="238">
        <v>2841725.04</v>
      </c>
      <c r="G16" s="239">
        <v>1</v>
      </c>
      <c r="H16" s="238">
        <f t="shared" ref="H16:H21" si="0">+G16*F16</f>
        <v>2841725.04</v>
      </c>
      <c r="K16" s="233"/>
    </row>
    <row r="17" spans="2:14" ht="14.5" x14ac:dyDescent="0.35">
      <c r="B17" s="232"/>
      <c r="C17" s="393" t="s">
        <v>710</v>
      </c>
      <c r="D17" s="394"/>
      <c r="E17" s="237" t="s">
        <v>591</v>
      </c>
      <c r="F17" s="238">
        <v>215579.14</v>
      </c>
      <c r="G17" s="239">
        <v>1</v>
      </c>
      <c r="H17" s="238">
        <f t="shared" si="0"/>
        <v>215579.14</v>
      </c>
      <c r="K17" s="233"/>
    </row>
    <row r="18" spans="2:14" ht="14.5" x14ac:dyDescent="0.35">
      <c r="B18" s="232"/>
      <c r="C18" s="393"/>
      <c r="D18" s="394"/>
      <c r="E18" s="237"/>
      <c r="F18" s="238"/>
      <c r="G18" s="237"/>
      <c r="H18" s="238">
        <f t="shared" si="0"/>
        <v>0</v>
      </c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3057304.18</v>
      </c>
      <c r="K22" s="233"/>
    </row>
    <row r="23" spans="2:14" ht="14.5" x14ac:dyDescent="0.35">
      <c r="B23" s="232"/>
      <c r="C23" s="234" t="s">
        <v>507</v>
      </c>
      <c r="K23" s="233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28"/>
      <c r="N29" s="228"/>
    </row>
    <row r="30" spans="2:14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0.23301270200307</v>
      </c>
      <c r="I30" s="238">
        <f>+G30/H30</f>
        <v>457495.54244727606</v>
      </c>
      <c r="K30" s="233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0.23301270200307</v>
      </c>
      <c r="I31" s="238">
        <f>+G31/H31</f>
        <v>715783.94038708904</v>
      </c>
      <c r="K31" s="233"/>
      <c r="M31" s="228"/>
      <c r="N31" s="228"/>
    </row>
    <row r="32" spans="2:14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0.23301270200307</v>
      </c>
      <c r="I32" s="238">
        <f>+G32/H32</f>
        <v>715783.94038708904</v>
      </c>
      <c r="K32" s="233"/>
      <c r="M32" s="228"/>
      <c r="N32" s="228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0.23301270200307</v>
      </c>
      <c r="I33" s="238">
        <f>+G33/H33</f>
        <v>1130185.1690322459</v>
      </c>
      <c r="K33" s="233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3019248.5922536999</v>
      </c>
      <c r="K34" s="23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6351975.3344420679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F7008-0E00-43B0-82DF-F41DE5DF7E7A}">
  <dimension ref="B1:N42"/>
  <sheetViews>
    <sheetView showGridLines="0" topLeftCell="A13" zoomScale="70" zoomScaleNormal="70" workbookViewId="0">
      <selection activeCell="M25" sqref="M25:P3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248</v>
      </c>
      <c r="E5" s="395"/>
      <c r="F5" s="395"/>
      <c r="H5" s="235" t="s">
        <v>492</v>
      </c>
      <c r="I5" s="396" t="s">
        <v>148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2000.0000615342528</v>
      </c>
      <c r="G9" s="251">
        <v>8.4428711897266015E-2</v>
      </c>
      <c r="H9" s="238">
        <f>+E9*F9/G9</f>
        <v>23688.62459926997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23688.62459926997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711</v>
      </c>
      <c r="D16" s="394"/>
      <c r="E16" s="237" t="s">
        <v>587</v>
      </c>
      <c r="F16" s="238">
        <v>175853</v>
      </c>
      <c r="G16" s="239">
        <v>1</v>
      </c>
      <c r="H16" s="238">
        <f t="shared" ref="H16:H21" si="0">+G16*F16</f>
        <v>175853</v>
      </c>
      <c r="K16" s="233"/>
    </row>
    <row r="17" spans="2:14" ht="14.5" x14ac:dyDescent="0.35">
      <c r="B17" s="232"/>
      <c r="C17" s="393" t="s">
        <v>712</v>
      </c>
      <c r="D17" s="394"/>
      <c r="E17" s="237" t="s">
        <v>591</v>
      </c>
      <c r="F17" s="238">
        <v>31000</v>
      </c>
      <c r="G17" s="239">
        <v>1</v>
      </c>
      <c r="H17" s="238">
        <f t="shared" si="0"/>
        <v>31000</v>
      </c>
      <c r="K17" s="233"/>
    </row>
    <row r="18" spans="2:14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206853</v>
      </c>
      <c r="K22" s="233"/>
    </row>
    <row r="23" spans="2:14" ht="14.5" x14ac:dyDescent="0.35">
      <c r="B23" s="232"/>
      <c r="C23" s="234" t="s">
        <v>507</v>
      </c>
      <c r="K23" s="233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28"/>
      <c r="N29" s="228"/>
    </row>
    <row r="30" spans="2:14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2.2278839344932102</v>
      </c>
      <c r="I30" s="238">
        <f>+G30/H30</f>
        <v>47849.114062689914</v>
      </c>
      <c r="K30" s="233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2.2278839344932102</v>
      </c>
      <c r="I31" s="238">
        <f>+G31/H31</f>
        <v>74863.302983483271</v>
      </c>
      <c r="K31" s="233"/>
      <c r="M31" s="228"/>
      <c r="N31" s="228"/>
    </row>
    <row r="32" spans="2:14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2.2278839344932102</v>
      </c>
      <c r="I32" s="238">
        <f>+G32/H32</f>
        <v>74863.302983483271</v>
      </c>
      <c r="K32" s="233"/>
      <c r="M32" s="228"/>
      <c r="N32" s="228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2.2278839344932102</v>
      </c>
      <c r="I33" s="238">
        <f>+G33/H33</f>
        <v>118205.21523707885</v>
      </c>
      <c r="K33" s="233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315780.93526673532</v>
      </c>
      <c r="K34" s="23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546322.55986600532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035A1-4752-481D-9DEC-C5918C81AD91}">
  <dimension ref="B1:N42"/>
  <sheetViews>
    <sheetView showGridLines="0" topLeftCell="A10" zoomScale="70" zoomScaleNormal="70" workbookViewId="0">
      <selection activeCell="M23" sqref="M23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249</v>
      </c>
      <c r="E5" s="395"/>
      <c r="F5" s="395"/>
      <c r="H5" s="235" t="s">
        <v>492</v>
      </c>
      <c r="I5" s="396" t="s">
        <v>149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4.8742347667179803E-2</v>
      </c>
      <c r="H9" s="238">
        <f>+E9*F9/G9</f>
        <v>41032.081869677379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41032.081869677379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713</v>
      </c>
      <c r="D16" s="394"/>
      <c r="E16" s="237" t="s">
        <v>587</v>
      </c>
      <c r="F16" s="238">
        <v>94656.01</v>
      </c>
      <c r="G16" s="239">
        <v>1</v>
      </c>
      <c r="H16" s="238">
        <f t="shared" ref="H16:H21" si="0">+G16*F16</f>
        <v>94656.01</v>
      </c>
      <c r="K16" s="233"/>
    </row>
    <row r="17" spans="2:14" ht="14.5" x14ac:dyDescent="0.35">
      <c r="B17" s="232"/>
      <c r="C17" s="393" t="s">
        <v>714</v>
      </c>
      <c r="D17" s="394"/>
      <c r="E17" s="237" t="s">
        <v>7</v>
      </c>
      <c r="F17" s="238">
        <v>30289.919999999998</v>
      </c>
      <c r="G17" s="239">
        <v>1</v>
      </c>
      <c r="H17" s="238">
        <f t="shared" si="0"/>
        <v>30289.919999999998</v>
      </c>
      <c r="K17" s="233"/>
    </row>
    <row r="18" spans="2:14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124945.93</v>
      </c>
      <c r="K22" s="233"/>
    </row>
    <row r="23" spans="2:14" ht="14.5" x14ac:dyDescent="0.35">
      <c r="B23" s="232"/>
      <c r="C23" s="234" t="s">
        <v>507</v>
      </c>
      <c r="K23" s="233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28"/>
      <c r="N29" s="228"/>
    </row>
    <row r="30" spans="2:14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0.90157066148902398</v>
      </c>
      <c r="I30" s="238">
        <f>+G30/H30</f>
        <v>118240.61834924496</v>
      </c>
      <c r="K30" s="233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0.90157066148902398</v>
      </c>
      <c r="I31" s="238">
        <f>+G31/H31</f>
        <v>184995.76031515587</v>
      </c>
      <c r="K31" s="233"/>
      <c r="M31" s="228"/>
      <c r="N31" s="228"/>
    </row>
    <row r="32" spans="2:14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0.90157066148902398</v>
      </c>
      <c r="I32" s="238">
        <f>+G32/H32</f>
        <v>184995.76031515587</v>
      </c>
      <c r="K32" s="233"/>
      <c r="M32" s="228"/>
      <c r="N32" s="228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0.90157066148902398</v>
      </c>
      <c r="I33" s="238">
        <f>+G33/H33</f>
        <v>292098.56891866715</v>
      </c>
      <c r="K33" s="233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780330.70789822389</v>
      </c>
      <c r="K34" s="23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946308.71976790123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C3D21-A650-479C-AAD8-59C4C03816A5}">
  <dimension ref="B1:N42"/>
  <sheetViews>
    <sheetView showGridLines="0" topLeftCell="A17" zoomScale="70" zoomScaleNormal="70" workbookViewId="0">
      <selection activeCell="M25" sqref="M25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" style="228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31.75" customHeight="1" x14ac:dyDescent="0.35">
      <c r="B5" s="232"/>
      <c r="C5" s="234" t="s">
        <v>491</v>
      </c>
      <c r="D5" s="395" t="s">
        <v>250</v>
      </c>
      <c r="E5" s="395"/>
      <c r="F5" s="395"/>
      <c r="H5" s="235" t="s">
        <v>492</v>
      </c>
      <c r="I5" s="396" t="s">
        <v>150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2000.0001366499246</v>
      </c>
      <c r="G9" s="251">
        <v>0.1576002698799002</v>
      </c>
      <c r="H9" s="238">
        <f>+E9*F9/G9</f>
        <v>12690.334465632775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12690.334465632775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715</v>
      </c>
      <c r="D16" s="394"/>
      <c r="E16" s="298" t="s">
        <v>587</v>
      </c>
      <c r="F16" s="299">
        <v>75321</v>
      </c>
      <c r="G16" s="300">
        <v>1</v>
      </c>
      <c r="H16" s="238">
        <f t="shared" ref="H16:H21" si="0">+G16*F16</f>
        <v>75321</v>
      </c>
      <c r="K16" s="233"/>
    </row>
    <row r="17" spans="2:14" ht="14.5" x14ac:dyDescent="0.35">
      <c r="B17" s="232"/>
      <c r="C17" s="393" t="s">
        <v>716</v>
      </c>
      <c r="D17" s="394"/>
      <c r="E17" s="298" t="s">
        <v>587</v>
      </c>
      <c r="F17" s="299">
        <v>46590</v>
      </c>
      <c r="G17" s="300">
        <v>1</v>
      </c>
      <c r="H17" s="238">
        <f t="shared" si="0"/>
        <v>46590</v>
      </c>
      <c r="K17" s="233"/>
    </row>
    <row r="18" spans="2:14" ht="14.5" x14ac:dyDescent="0.35">
      <c r="B18" s="232"/>
      <c r="C18" s="393" t="s">
        <v>714</v>
      </c>
      <c r="D18" s="394"/>
      <c r="E18" s="298" t="s">
        <v>7</v>
      </c>
      <c r="F18" s="299">
        <v>35000</v>
      </c>
      <c r="G18" s="300">
        <v>1.2</v>
      </c>
      <c r="H18" s="238">
        <f t="shared" si="0"/>
        <v>42000</v>
      </c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163911</v>
      </c>
      <c r="K22" s="233"/>
    </row>
    <row r="23" spans="2:14" ht="14.5" x14ac:dyDescent="0.35">
      <c r="B23" s="232"/>
      <c r="C23" s="234" t="s">
        <v>507</v>
      </c>
      <c r="K23" s="233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28"/>
      <c r="N29" s="228"/>
    </row>
    <row r="30" spans="2:14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6.0611216520461797</v>
      </c>
      <c r="I30" s="238">
        <f>+G30/H30</f>
        <v>17587.878716146879</v>
      </c>
      <c r="K30" s="233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6.0611216520461797</v>
      </c>
      <c r="I31" s="238">
        <f>+G31/H31</f>
        <v>27517.472767386924</v>
      </c>
      <c r="K31" s="233"/>
      <c r="M31" s="228"/>
      <c r="N31" s="228"/>
    </row>
    <row r="32" spans="2:14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6.0611216520461797</v>
      </c>
      <c r="I32" s="238">
        <f>+G32/H32</f>
        <v>27517.472767386924</v>
      </c>
      <c r="K32" s="233"/>
      <c r="M32" s="228"/>
      <c r="N32" s="228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6.0611216520461797</v>
      </c>
      <c r="I33" s="238">
        <f>+G33/H33</f>
        <v>43448.641211663569</v>
      </c>
      <c r="K33" s="233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116071.46546258428</v>
      </c>
      <c r="K34" s="23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292672.79992821708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28603-3BA6-44BA-81A8-25C770E9232E}">
  <dimension ref="B1:N42"/>
  <sheetViews>
    <sheetView showGridLines="0" topLeftCell="A10" zoomScale="70" zoomScaleNormal="70" workbookViewId="0">
      <selection activeCell="L24" sqref="L24:O3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251</v>
      </c>
      <c r="E5" s="395"/>
      <c r="F5" s="395"/>
      <c r="H5" s="235" t="s">
        <v>492</v>
      </c>
      <c r="I5" s="396" t="s">
        <v>151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2000.0000000061261</v>
      </c>
      <c r="G9" s="251">
        <v>5.5623620285101712E-2</v>
      </c>
      <c r="H9" s="238">
        <f>+E9*F9/G9</f>
        <v>35955.94802630652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35955.94802630652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717</v>
      </c>
      <c r="D16" s="394"/>
      <c r="E16" s="237" t="s">
        <v>7</v>
      </c>
      <c r="F16" s="238">
        <v>31619.49</v>
      </c>
      <c r="G16" s="239">
        <v>1</v>
      </c>
      <c r="H16" s="238">
        <f t="shared" ref="H16:H21" si="0">+G16*F16</f>
        <v>31619.49</v>
      </c>
      <c r="K16" s="233"/>
      <c r="L16" s="249"/>
    </row>
    <row r="17" spans="2:14" ht="14.5" x14ac:dyDescent="0.35">
      <c r="B17" s="232"/>
      <c r="C17" s="393" t="s">
        <v>718</v>
      </c>
      <c r="D17" s="394"/>
      <c r="E17" s="237" t="s">
        <v>7</v>
      </c>
      <c r="F17" s="238">
        <v>26039.58</v>
      </c>
      <c r="G17" s="239">
        <v>1</v>
      </c>
      <c r="H17" s="238">
        <f t="shared" si="0"/>
        <v>26039.58</v>
      </c>
      <c r="K17" s="233"/>
      <c r="L17" s="249"/>
    </row>
    <row r="18" spans="2:14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57659.070000000007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0.95636183174703804</v>
      </c>
      <c r="I30" s="238">
        <f>+G30/H30</f>
        <v>111466.46484758165</v>
      </c>
      <c r="K30" s="233"/>
      <c r="L30" s="249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0.95636183174703804</v>
      </c>
      <c r="I31" s="238">
        <f>+G31/H31</f>
        <v>174397.12090487927</v>
      </c>
      <c r="K31" s="233"/>
      <c r="L31" s="249"/>
      <c r="M31" s="228"/>
      <c r="N31" s="228"/>
    </row>
    <row r="32" spans="2:14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0.95636183174703804</v>
      </c>
      <c r="I32" s="238">
        <f>+G32/H32</f>
        <v>174397.12090487927</v>
      </c>
      <c r="K32" s="233"/>
      <c r="L32" s="249"/>
      <c r="M32" s="228"/>
      <c r="N32" s="228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0.95636183174703804</v>
      </c>
      <c r="I33" s="238">
        <f>+G33/H33</f>
        <v>275363.87511296727</v>
      </c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735624.58177030738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829239.59979661391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21D14-2B28-4C02-9D4E-0247233E3F49}">
  <dimension ref="B1:N42"/>
  <sheetViews>
    <sheetView showGridLines="0" topLeftCell="A10" zoomScale="70" zoomScaleNormal="70" workbookViewId="0">
      <selection activeCell="M25" sqref="M25:O3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252</v>
      </c>
      <c r="E5" s="395"/>
      <c r="F5" s="395"/>
      <c r="H5" s="235" t="s">
        <v>492</v>
      </c>
      <c r="I5" s="396" t="s">
        <v>152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2000.0000003431753</v>
      </c>
      <c r="G9" s="251">
        <v>0.12778399243910676</v>
      </c>
      <c r="H9" s="238">
        <f>+E9*F9/G9</f>
        <v>15651.41268610965</v>
      </c>
      <c r="K9" s="233"/>
    </row>
    <row r="10" spans="2:11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15651.41268610965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719</v>
      </c>
      <c r="D16" s="394"/>
      <c r="E16" s="237" t="s">
        <v>587</v>
      </c>
      <c r="F16" s="238">
        <v>135047.84</v>
      </c>
      <c r="G16" s="239">
        <v>1</v>
      </c>
      <c r="H16" s="238">
        <f t="shared" ref="H16:H21" si="0">+G16*F16</f>
        <v>135047.84</v>
      </c>
      <c r="K16" s="233"/>
    </row>
    <row r="17" spans="2:14" ht="14.5" x14ac:dyDescent="0.35">
      <c r="B17" s="232"/>
      <c r="C17" s="393" t="s">
        <v>716</v>
      </c>
      <c r="D17" s="394"/>
      <c r="E17" s="237" t="s">
        <v>587</v>
      </c>
      <c r="F17" s="238">
        <v>112539.86</v>
      </c>
      <c r="G17" s="239">
        <v>1</v>
      </c>
      <c r="H17" s="238">
        <f t="shared" si="0"/>
        <v>112539.86</v>
      </c>
      <c r="K17" s="233"/>
    </row>
    <row r="18" spans="2:14" ht="14.5" x14ac:dyDescent="0.35">
      <c r="B18" s="232"/>
      <c r="C18" s="393" t="s">
        <v>714</v>
      </c>
      <c r="D18" s="394"/>
      <c r="E18" s="237" t="s">
        <v>7</v>
      </c>
      <c r="F18" s="238">
        <v>85000</v>
      </c>
      <c r="G18" s="237">
        <v>1</v>
      </c>
      <c r="H18" s="238">
        <f t="shared" si="0"/>
        <v>85000</v>
      </c>
      <c r="K18" s="233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4" ht="14.5" x14ac:dyDescent="0.35">
      <c r="B22" s="232"/>
      <c r="G22" s="234"/>
      <c r="H22" s="234" t="s">
        <v>501</v>
      </c>
      <c r="I22" s="238">
        <f>+SUM(H16:H21)</f>
        <v>332587.7</v>
      </c>
      <c r="K22" s="233"/>
    </row>
    <row r="23" spans="2:14" ht="14.5" x14ac:dyDescent="0.35">
      <c r="B23" s="232"/>
      <c r="C23" s="234" t="s">
        <v>507</v>
      </c>
      <c r="K23" s="233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4" ht="14.5" x14ac:dyDescent="0.35">
      <c r="B28" s="232"/>
      <c r="C28" s="234" t="s">
        <v>513</v>
      </c>
      <c r="K28" s="233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28"/>
      <c r="N29" s="228"/>
    </row>
    <row r="30" spans="2:14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55.291014854024297</v>
      </c>
      <c r="I30" s="238">
        <f>+G30/H30</f>
        <v>1928.0216284950516</v>
      </c>
      <c r="K30" s="233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55.291014854024297</v>
      </c>
      <c r="I31" s="238">
        <f>+G31/H31</f>
        <v>3016.5253873588576</v>
      </c>
      <c r="K31" s="233"/>
      <c r="M31" s="228"/>
      <c r="N31" s="228"/>
    </row>
    <row r="32" spans="2:14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55.291014854024297</v>
      </c>
      <c r="I32" s="238">
        <f>+G32/H32</f>
        <v>3016.5253873588576</v>
      </c>
      <c r="K32" s="233"/>
      <c r="M32" s="228"/>
      <c r="N32" s="228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55.291014854024297</v>
      </c>
      <c r="I33" s="238">
        <f>+G33/H33</f>
        <v>4762.9348221455648</v>
      </c>
      <c r="K33" s="233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12724.007225358331</v>
      </c>
      <c r="K34" s="23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360963.11991146801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B7C8A-0611-4131-B23F-6AA6CB6534F3}">
  <dimension ref="B1:N42"/>
  <sheetViews>
    <sheetView showGridLines="0" topLeftCell="A13" zoomScale="70" zoomScaleNormal="70" workbookViewId="0">
      <selection activeCell="M27" sqref="M27:O3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253</v>
      </c>
      <c r="E5" s="395"/>
      <c r="F5" s="395"/>
      <c r="H5" s="235" t="s">
        <v>492</v>
      </c>
      <c r="I5" s="396" t="s">
        <v>153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1999.999974294019</v>
      </c>
      <c r="G9" s="251">
        <v>7.3875119660004235E-2</v>
      </c>
      <c r="H9" s="238">
        <f>+E9*F9/G9</f>
        <v>27072.713837874337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27072.713837874337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720</v>
      </c>
      <c r="D16" s="394"/>
      <c r="E16" s="237" t="s">
        <v>587</v>
      </c>
      <c r="F16" s="238">
        <v>150000</v>
      </c>
      <c r="G16" s="239">
        <v>1</v>
      </c>
      <c r="H16" s="238">
        <f t="shared" ref="H16:H21" si="0">+G16*F16</f>
        <v>150000</v>
      </c>
      <c r="K16" s="233"/>
      <c r="L16" s="249"/>
    </row>
    <row r="17" spans="2:14" ht="14.5" x14ac:dyDescent="0.35">
      <c r="B17" s="232"/>
      <c r="C17" s="393" t="s">
        <v>721</v>
      </c>
      <c r="D17" s="394"/>
      <c r="E17" s="237" t="s">
        <v>587</v>
      </c>
      <c r="F17" s="238">
        <v>86953</v>
      </c>
      <c r="G17" s="239">
        <v>1</v>
      </c>
      <c r="H17" s="238">
        <f t="shared" si="0"/>
        <v>86953</v>
      </c>
      <c r="K17" s="233"/>
      <c r="L17" s="249"/>
    </row>
    <row r="18" spans="2:14" ht="14.5" x14ac:dyDescent="0.35">
      <c r="B18" s="232"/>
      <c r="C18" s="393" t="s">
        <v>714</v>
      </c>
      <c r="D18" s="394"/>
      <c r="E18" s="237" t="s">
        <v>7</v>
      </c>
      <c r="F18" s="238">
        <v>59633</v>
      </c>
      <c r="G18" s="237">
        <v>1</v>
      </c>
      <c r="H18" s="238">
        <f t="shared" si="0"/>
        <v>59633</v>
      </c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296586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621</v>
      </c>
      <c r="D30" s="389"/>
      <c r="E30" s="243">
        <v>57622.85</v>
      </c>
      <c r="F30" s="237">
        <v>1.85</v>
      </c>
      <c r="G30" s="238">
        <v>106602.27250000001</v>
      </c>
      <c r="H30" s="239">
        <v>2.3395412377540601</v>
      </c>
      <c r="I30" s="238">
        <f>+G30/H30</f>
        <v>45565.459919970162</v>
      </c>
      <c r="K30" s="233"/>
      <c r="L30" s="249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90155</v>
      </c>
      <c r="F31" s="237">
        <v>1.85</v>
      </c>
      <c r="G31" s="238">
        <v>166786.75</v>
      </c>
      <c r="H31" s="239">
        <f>+H30</f>
        <v>2.3395412377540601</v>
      </c>
      <c r="I31" s="238">
        <f>+G31/H31</f>
        <v>71290.365524872672</v>
      </c>
      <c r="K31" s="233"/>
      <c r="L31" s="249"/>
      <c r="M31" s="228"/>
      <c r="N31" s="228"/>
    </row>
    <row r="32" spans="2:14" ht="14.5" x14ac:dyDescent="0.35">
      <c r="B32" s="232"/>
      <c r="C32" s="388" t="s">
        <v>622</v>
      </c>
      <c r="D32" s="389"/>
      <c r="E32" s="243">
        <v>90155</v>
      </c>
      <c r="F32" s="237">
        <v>1.85</v>
      </c>
      <c r="G32" s="238">
        <v>166786.75</v>
      </c>
      <c r="H32" s="239">
        <f>+H30</f>
        <v>2.3395412377540601</v>
      </c>
      <c r="I32" s="238">
        <f>+G32/H32</f>
        <v>71290.365524872672</v>
      </c>
      <c r="K32" s="233"/>
      <c r="L32" s="249"/>
      <c r="M32" s="228"/>
      <c r="N32" s="228"/>
    </row>
    <row r="33" spans="2:14" ht="14.5" x14ac:dyDescent="0.35">
      <c r="B33" s="232"/>
      <c r="C33" s="388" t="s">
        <v>682</v>
      </c>
      <c r="D33" s="389"/>
      <c r="E33" s="238">
        <v>142350</v>
      </c>
      <c r="F33" s="237">
        <v>1.85</v>
      </c>
      <c r="G33" s="238">
        <v>263347.5</v>
      </c>
      <c r="H33" s="239">
        <f>+H30</f>
        <v>2.3395412377540601</v>
      </c>
      <c r="I33" s="238">
        <f>+G33/H33</f>
        <v>112563.73503927265</v>
      </c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300709.92600898817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624368.63984686253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5E053-1C85-4106-9A6B-B5255D409EDA}">
  <dimension ref="B1:N42"/>
  <sheetViews>
    <sheetView showGridLines="0" topLeftCell="A13" zoomScale="70" zoomScaleNormal="70" workbookViewId="0">
      <selection activeCell="M24" sqref="M24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3.6328125" style="228" bestFit="1" customWidth="1"/>
    <col min="7" max="7" width="12.36328125" style="228" bestFit="1" customWidth="1"/>
    <col min="8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254</v>
      </c>
      <c r="E5" s="395"/>
      <c r="F5" s="395"/>
      <c r="H5" s="235" t="s">
        <v>492</v>
      </c>
      <c r="I5" s="396" t="s">
        <v>154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1999.9999999900201</v>
      </c>
      <c r="G9" s="251">
        <v>4.2214354634246259E-3</v>
      </c>
      <c r="H9" s="238">
        <f>+E9*F9/G9</f>
        <v>473772.4921578042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473772.4921578042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722</v>
      </c>
      <c r="D16" s="394"/>
      <c r="E16" s="298" t="s">
        <v>7</v>
      </c>
      <c r="F16" s="299">
        <v>213371.22</v>
      </c>
      <c r="G16" s="300">
        <v>15</v>
      </c>
      <c r="H16" s="238">
        <f t="shared" ref="H16:H21" si="0">+G16*F16</f>
        <v>3200568.3</v>
      </c>
      <c r="K16" s="233"/>
      <c r="L16" s="249"/>
    </row>
    <row r="17" spans="2:14" ht="14.5" x14ac:dyDescent="0.35">
      <c r="B17" s="232"/>
      <c r="C17" s="393" t="s">
        <v>723</v>
      </c>
      <c r="D17" s="394"/>
      <c r="E17" s="298" t="s">
        <v>587</v>
      </c>
      <c r="F17" s="299">
        <v>921375.72</v>
      </c>
      <c r="G17" s="300">
        <v>2</v>
      </c>
      <c r="H17" s="238">
        <f t="shared" si="0"/>
        <v>1842751.44</v>
      </c>
      <c r="K17" s="233"/>
      <c r="L17" s="249"/>
    </row>
    <row r="18" spans="2:14" ht="14.5" x14ac:dyDescent="0.35">
      <c r="B18" s="232"/>
      <c r="C18" s="393" t="s">
        <v>724</v>
      </c>
      <c r="D18" s="394"/>
      <c r="E18" s="298" t="s">
        <v>591</v>
      </c>
      <c r="F18" s="299">
        <v>436441.13</v>
      </c>
      <c r="G18" s="300">
        <v>1</v>
      </c>
      <c r="H18" s="238">
        <f t="shared" si="0"/>
        <v>436441.13</v>
      </c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5479760.8700000001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5.57350669540983E-2</v>
      </c>
      <c r="I30" s="238">
        <f>+G30/H30</f>
        <v>3060257.1293306425</v>
      </c>
      <c r="K30" s="233"/>
      <c r="L30" s="249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5.57350669540983E-2</v>
      </c>
      <c r="I31" s="238">
        <f>+G31/H31</f>
        <v>1912660.705831652</v>
      </c>
      <c r="K31" s="233"/>
      <c r="L31" s="249"/>
      <c r="M31" s="228"/>
      <c r="N31" s="228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28"/>
      <c r="N32" s="228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4972917.835162295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10926451.1973201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434A-B10D-4355-91B8-9BE17529631E}">
  <dimension ref="B1:N42"/>
  <sheetViews>
    <sheetView showGridLines="0" topLeftCell="A16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6.4531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607</v>
      </c>
      <c r="E5" s="395"/>
      <c r="F5" s="395"/>
      <c r="H5" s="235" t="s">
        <v>492</v>
      </c>
      <c r="I5" s="396" t="s">
        <v>369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/>
      <c r="D9" s="389"/>
      <c r="E9" s="237"/>
      <c r="F9" s="238"/>
      <c r="G9" s="251"/>
      <c r="H9" s="238"/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607</v>
      </c>
      <c r="D16" s="394"/>
      <c r="E16" s="298" t="s">
        <v>10</v>
      </c>
      <c r="F16" s="299">
        <v>16450000</v>
      </c>
      <c r="G16" s="300">
        <v>1</v>
      </c>
      <c r="H16" s="238">
        <f t="shared" ref="H16" si="0">+G16*F16</f>
        <v>16450000</v>
      </c>
      <c r="K16" s="233"/>
      <c r="L16" s="249"/>
    </row>
    <row r="17" spans="2:13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3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16450000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/>
      <c r="D30" s="389"/>
      <c r="E30" s="243"/>
      <c r="F30" s="237"/>
      <c r="G30" s="238"/>
      <c r="H30" s="239"/>
      <c r="I30" s="238"/>
      <c r="K30" s="233"/>
      <c r="L30" s="249"/>
      <c r="M30" s="294"/>
    </row>
    <row r="31" spans="2:13" ht="14.5" x14ac:dyDescent="0.35">
      <c r="B31" s="232"/>
      <c r="C31" s="388"/>
      <c r="D31" s="389"/>
      <c r="E31" s="243"/>
      <c r="F31" s="237"/>
      <c r="G31" s="238"/>
      <c r="H31" s="239"/>
      <c r="I31" s="238"/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0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16450000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4E77E-FB90-4A34-A24C-AE05D64441DC}">
  <dimension ref="B1:N42"/>
  <sheetViews>
    <sheetView showGridLines="0" topLeftCell="A13" zoomScale="70" zoomScaleNormal="70" workbookViewId="0">
      <selection activeCell="I6" sqref="I6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6.4531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608</v>
      </c>
      <c r="E5" s="395"/>
      <c r="F5" s="395"/>
      <c r="H5" s="235" t="s">
        <v>492</v>
      </c>
      <c r="I5" s="396" t="s">
        <v>370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/>
      <c r="D9" s="389"/>
      <c r="E9" s="237"/>
      <c r="F9" s="238"/>
      <c r="G9" s="251"/>
      <c r="H9" s="238"/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608</v>
      </c>
      <c r="D16" s="394"/>
      <c r="E16" s="298" t="s">
        <v>10</v>
      </c>
      <c r="F16" s="299">
        <v>10254610</v>
      </c>
      <c r="G16" s="300">
        <v>1</v>
      </c>
      <c r="H16" s="238">
        <f t="shared" ref="H16" si="0">+G16*F16</f>
        <v>10254610</v>
      </c>
      <c r="K16" s="233"/>
      <c r="L16" s="249"/>
    </row>
    <row r="17" spans="2:13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3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10254610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/>
      <c r="D30" s="389"/>
      <c r="E30" s="243"/>
      <c r="F30" s="237"/>
      <c r="G30" s="238"/>
      <c r="H30" s="239"/>
      <c r="I30" s="238"/>
      <c r="K30" s="233"/>
      <c r="L30" s="249"/>
      <c r="M30" s="294"/>
    </row>
    <row r="31" spans="2:13" ht="14.5" x14ac:dyDescent="0.35">
      <c r="B31" s="232"/>
      <c r="C31" s="388"/>
      <c r="D31" s="389"/>
      <c r="E31" s="243"/>
      <c r="F31" s="237"/>
      <c r="G31" s="238"/>
      <c r="H31" s="239"/>
      <c r="I31" s="238"/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0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10254610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EB239-DC46-4062-BDB0-7B05C10D6210}">
  <dimension ref="B1:N42"/>
  <sheetViews>
    <sheetView showGridLines="0" topLeftCell="A7" zoomScale="70" zoomScaleNormal="7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6.4531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609</v>
      </c>
      <c r="E5" s="395"/>
      <c r="F5" s="395"/>
      <c r="H5" s="235" t="s">
        <v>492</v>
      </c>
      <c r="I5" s="396" t="s">
        <v>371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/>
      <c r="D9" s="389"/>
      <c r="E9" s="237"/>
      <c r="F9" s="238"/>
      <c r="G9" s="251"/>
      <c r="H9" s="238"/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609</v>
      </c>
      <c r="D16" s="394"/>
      <c r="E16" s="298" t="s">
        <v>10</v>
      </c>
      <c r="F16" s="299">
        <v>9458612</v>
      </c>
      <c r="G16" s="300">
        <v>1</v>
      </c>
      <c r="H16" s="238">
        <f t="shared" ref="H16" si="0">+G16*F16</f>
        <v>9458612</v>
      </c>
      <c r="K16" s="233"/>
      <c r="L16" s="249"/>
    </row>
    <row r="17" spans="2:13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3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9458612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/>
      <c r="D30" s="389"/>
      <c r="E30" s="243"/>
      <c r="F30" s="237"/>
      <c r="G30" s="238"/>
      <c r="H30" s="239"/>
      <c r="I30" s="238"/>
      <c r="K30" s="233"/>
      <c r="L30" s="249"/>
      <c r="M30" s="294"/>
    </row>
    <row r="31" spans="2:13" ht="14.5" x14ac:dyDescent="0.35">
      <c r="B31" s="232"/>
      <c r="C31" s="388"/>
      <c r="D31" s="389"/>
      <c r="E31" s="243"/>
      <c r="F31" s="237"/>
      <c r="G31" s="238"/>
      <c r="H31" s="239"/>
      <c r="I31" s="238"/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0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9458612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8CD9B-1EA5-4D4B-88F3-C15075B2ECB5}">
  <dimension ref="B1:N42"/>
  <sheetViews>
    <sheetView showGridLines="0" zoomScale="70" zoomScaleNormal="70" workbookViewId="0">
      <selection activeCell="I40" sqref="I40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6.4531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610</v>
      </c>
      <c r="E5" s="395"/>
      <c r="F5" s="395"/>
      <c r="H5" s="235" t="s">
        <v>492</v>
      </c>
      <c r="I5" s="396" t="s">
        <v>372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/>
      <c r="D9" s="389"/>
      <c r="E9" s="237"/>
      <c r="F9" s="238"/>
      <c r="G9" s="251"/>
      <c r="H9" s="238"/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610</v>
      </c>
      <c r="D16" s="394"/>
      <c r="E16" s="298" t="s">
        <v>10</v>
      </c>
      <c r="F16" s="299">
        <v>48750</v>
      </c>
      <c r="G16" s="300">
        <v>1</v>
      </c>
      <c r="H16" s="238">
        <f t="shared" ref="H16" si="0">+G16*F16</f>
        <v>48750</v>
      </c>
      <c r="K16" s="233"/>
      <c r="L16" s="249"/>
    </row>
    <row r="17" spans="2:13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3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48750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/>
      <c r="D30" s="389"/>
      <c r="E30" s="243"/>
      <c r="F30" s="237"/>
      <c r="G30" s="238"/>
      <c r="H30" s="239"/>
      <c r="I30" s="238"/>
      <c r="K30" s="233"/>
      <c r="L30" s="249"/>
      <c r="M30" s="294"/>
    </row>
    <row r="31" spans="2:13" ht="14.5" x14ac:dyDescent="0.35">
      <c r="B31" s="232"/>
      <c r="C31" s="388"/>
      <c r="D31" s="389"/>
      <c r="E31" s="243"/>
      <c r="F31" s="237"/>
      <c r="G31" s="238"/>
      <c r="H31" s="239"/>
      <c r="I31" s="238"/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0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48750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15918-4187-4ABB-8192-26885811359A}">
  <dimension ref="B1:N42"/>
  <sheetViews>
    <sheetView showGridLines="0" topLeftCell="A10" zoomScale="70" zoomScaleNormal="7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6.4531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611</v>
      </c>
      <c r="E5" s="395"/>
      <c r="F5" s="395"/>
      <c r="H5" s="235" t="s">
        <v>492</v>
      </c>
      <c r="I5" s="396" t="s">
        <v>373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/>
      <c r="D9" s="389"/>
      <c r="E9" s="237"/>
      <c r="F9" s="238"/>
      <c r="G9" s="251"/>
      <c r="H9" s="238"/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611</v>
      </c>
      <c r="D16" s="394"/>
      <c r="E16" s="298" t="s">
        <v>10</v>
      </c>
      <c r="F16" s="299">
        <v>40690000</v>
      </c>
      <c r="G16" s="300">
        <v>1</v>
      </c>
      <c r="H16" s="238">
        <f t="shared" ref="H16" si="0">+G16*F16</f>
        <v>40690000</v>
      </c>
      <c r="K16" s="233"/>
      <c r="L16" s="249"/>
    </row>
    <row r="17" spans="2:13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3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3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3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3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3" ht="14.5" x14ac:dyDescent="0.35">
      <c r="B22" s="232"/>
      <c r="G22" s="234"/>
      <c r="H22" s="234" t="s">
        <v>501</v>
      </c>
      <c r="I22" s="238">
        <f>+SUM(H16:H21)</f>
        <v>40690000</v>
      </c>
      <c r="K22" s="233"/>
      <c r="L22" s="249"/>
    </row>
    <row r="23" spans="2:13" ht="14.5" x14ac:dyDescent="0.35">
      <c r="B23" s="232"/>
      <c r="C23" s="234" t="s">
        <v>507</v>
      </c>
      <c r="K23" s="233"/>
      <c r="L23" s="249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3" ht="14.5" x14ac:dyDescent="0.35">
      <c r="B28" s="232"/>
      <c r="C28" s="234" t="s">
        <v>513</v>
      </c>
      <c r="K28" s="233"/>
      <c r="L28" s="249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94"/>
    </row>
    <row r="30" spans="2:13" ht="14.5" x14ac:dyDescent="0.35">
      <c r="B30" s="232"/>
      <c r="C30" s="388"/>
      <c r="D30" s="389"/>
      <c r="E30" s="243"/>
      <c r="F30" s="237"/>
      <c r="G30" s="238"/>
      <c r="H30" s="239"/>
      <c r="I30" s="238"/>
      <c r="K30" s="233"/>
      <c r="L30" s="249"/>
      <c r="M30" s="294"/>
    </row>
    <row r="31" spans="2:13" ht="14.5" x14ac:dyDescent="0.35">
      <c r="B31" s="232"/>
      <c r="C31" s="388"/>
      <c r="D31" s="389"/>
      <c r="E31" s="243"/>
      <c r="F31" s="237"/>
      <c r="G31" s="238"/>
      <c r="H31" s="239"/>
      <c r="I31" s="238"/>
      <c r="K31" s="233"/>
      <c r="L31" s="249"/>
      <c r="M31" s="294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94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94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0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40690000</v>
      </c>
      <c r="K36" s="233"/>
      <c r="M36" s="290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965DF-C987-4FBF-8523-E55F8E9C4338}">
  <dimension ref="B1:N42"/>
  <sheetViews>
    <sheetView showGridLines="0" zoomScale="70" zoomScaleNormal="70" workbookViewId="0">
      <selection activeCell="M26" sqref="M26:O3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6.453125" style="228" customWidth="1"/>
    <col min="5" max="5" width="23.453125" style="228" customWidth="1"/>
    <col min="6" max="6" width="16.1796875" style="228" bestFit="1" customWidth="1"/>
    <col min="7" max="7" width="12.36328125" style="228" bestFit="1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383</v>
      </c>
      <c r="E5" s="395"/>
      <c r="F5" s="395"/>
      <c r="H5" s="235" t="s">
        <v>492</v>
      </c>
      <c r="I5" s="396" t="s">
        <v>374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758</v>
      </c>
      <c r="D9" s="389"/>
      <c r="E9" s="237">
        <v>1</v>
      </c>
      <c r="F9" s="238">
        <v>2000</v>
      </c>
      <c r="G9" s="251">
        <v>1</v>
      </c>
      <c r="H9" s="238">
        <f>F9/G9</f>
        <v>2000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2000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/>
      <c r="D16" s="394"/>
      <c r="E16" s="298"/>
      <c r="F16" s="299"/>
      <c r="G16" s="300"/>
      <c r="H16" s="238"/>
      <c r="K16" s="233"/>
      <c r="L16" s="249"/>
    </row>
    <row r="17" spans="2:14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4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0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 t="s">
        <v>759</v>
      </c>
      <c r="D25" s="389"/>
      <c r="E25" s="237"/>
      <c r="F25" s="237">
        <v>1</v>
      </c>
      <c r="G25" s="237"/>
      <c r="H25" s="238">
        <v>300000</v>
      </c>
      <c r="I25" s="238">
        <f>+F25*H25</f>
        <v>300000</v>
      </c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300000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0.49993850739538198</v>
      </c>
      <c r="I30" s="238">
        <f>+G30/H30</f>
        <v>341169.2307692311</v>
      </c>
      <c r="K30" s="233"/>
      <c r="L30" s="249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0.49993850739538198</v>
      </c>
      <c r="I31" s="238">
        <f>+G31/H31</f>
        <v>213230.76923076948</v>
      </c>
      <c r="K31" s="233"/>
      <c r="L31" s="249"/>
      <c r="M31" s="228"/>
      <c r="N31" s="228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28"/>
      <c r="N32" s="228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554400.00000000058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856400.00000000058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149CC-1576-4846-9C84-413E23555F85}">
  <dimension ref="B1:N42"/>
  <sheetViews>
    <sheetView showGridLines="0" zoomScale="71" zoomScaleNormal="70" workbookViewId="0">
      <selection activeCell="H51" sqref="H5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6.453125" style="228" customWidth="1"/>
    <col min="5" max="5" width="23.453125" style="228" customWidth="1"/>
    <col min="6" max="6" width="16.1796875" style="228" bestFit="1" customWidth="1"/>
    <col min="7" max="7" width="16.453125" style="228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612</v>
      </c>
      <c r="E5" s="395"/>
      <c r="F5" s="395"/>
      <c r="H5" s="235" t="s">
        <v>492</v>
      </c>
      <c r="I5" s="396" t="s">
        <v>375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785</v>
      </c>
      <c r="D9" s="389"/>
      <c r="E9" s="237">
        <v>1</v>
      </c>
      <c r="F9" s="238">
        <v>28000</v>
      </c>
      <c r="G9" s="251">
        <v>1</v>
      </c>
      <c r="H9" s="238">
        <f>F9/G9</f>
        <v>28000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28000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/>
      <c r="D16" s="394"/>
      <c r="E16" s="298"/>
      <c r="F16" s="299"/>
      <c r="G16" s="300"/>
      <c r="H16" s="238"/>
      <c r="K16" s="233"/>
      <c r="L16" s="249"/>
    </row>
    <row r="17" spans="2:14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4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0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31.676135456184994</v>
      </c>
      <c r="I30" s="238">
        <f>+G30/H30</f>
        <v>5384.6100082482208</v>
      </c>
      <c r="K30" s="233"/>
      <c r="L30" s="249"/>
      <c r="M30" s="228"/>
      <c r="N30" s="228"/>
    </row>
    <row r="31" spans="2:14" ht="14.5" x14ac:dyDescent="0.35">
      <c r="B31" s="232"/>
      <c r="C31" s="388" t="s">
        <v>519</v>
      </c>
      <c r="D31" s="389"/>
      <c r="E31" s="243">
        <v>57623</v>
      </c>
      <c r="F31" s="237">
        <v>1.85</v>
      </c>
      <c r="G31" s="238">
        <f>+F31*E31</f>
        <v>106602.55</v>
      </c>
      <c r="H31" s="239">
        <f>H30</f>
        <v>31.676135456184994</v>
      </c>
      <c r="I31" s="238">
        <f>+G31/H31</f>
        <v>3365.3900156935047</v>
      </c>
      <c r="K31" s="233"/>
      <c r="L31" s="249"/>
      <c r="M31" s="228"/>
      <c r="N31" s="228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28"/>
      <c r="N32" s="228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8750.0000239417259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36750.000023941728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4E944-B5DD-416E-8A00-E870F6973FAE}">
  <dimension ref="B1:N42"/>
  <sheetViews>
    <sheetView showGridLines="0" topLeftCell="A13" zoomScale="70" zoomScaleNormal="70" workbookViewId="0">
      <selection activeCell="M24" sqref="M24:O3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6.453125" style="228" customWidth="1"/>
    <col min="5" max="5" width="23.453125" style="228" customWidth="1"/>
    <col min="6" max="6" width="16.1796875" style="228" bestFit="1" customWidth="1"/>
    <col min="7" max="7" width="16.453125" style="228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613</v>
      </c>
      <c r="E5" s="395"/>
      <c r="F5" s="395"/>
      <c r="H5" s="235" t="s">
        <v>492</v>
      </c>
      <c r="I5" s="396" t="s">
        <v>376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758</v>
      </c>
      <c r="D9" s="389"/>
      <c r="E9" s="237">
        <v>1</v>
      </c>
      <c r="F9" s="238">
        <v>2000</v>
      </c>
      <c r="G9" s="251">
        <v>1</v>
      </c>
      <c r="H9" s="238">
        <f>F9/G9</f>
        <v>2000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2000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14.5" x14ac:dyDescent="0.35">
      <c r="B16" s="232"/>
      <c r="C16" s="393" t="s">
        <v>760</v>
      </c>
      <c r="D16" s="394"/>
      <c r="E16" s="298" t="s">
        <v>10</v>
      </c>
      <c r="F16" s="299">
        <v>13900</v>
      </c>
      <c r="G16" s="300">
        <v>1</v>
      </c>
      <c r="H16" s="238">
        <f>+F16*G16</f>
        <v>13900</v>
      </c>
      <c r="K16" s="233"/>
      <c r="L16" s="249"/>
    </row>
    <row r="17" spans="2:14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4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13900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2.3240085567909299</v>
      </c>
      <c r="I30" s="238">
        <f>+G30/H30</f>
        <v>73392.000000000044</v>
      </c>
      <c r="K30" s="233"/>
      <c r="L30" s="249"/>
      <c r="M30" s="228"/>
      <c r="N30" s="228"/>
    </row>
    <row r="31" spans="2:14" ht="14.5" x14ac:dyDescent="0.35">
      <c r="B31" s="232"/>
      <c r="C31" s="388"/>
      <c r="D31" s="389"/>
      <c r="E31" s="243"/>
      <c r="F31" s="237"/>
      <c r="G31" s="238"/>
      <c r="H31" s="239"/>
      <c r="I31" s="238"/>
      <c r="K31" s="233"/>
      <c r="L31" s="249"/>
      <c r="M31" s="228"/>
      <c r="N31" s="228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28"/>
      <c r="N32" s="228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73392.000000000044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89292.000000000044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0F86-1F63-4605-825C-7EE6E62F7377}">
  <dimension ref="B1:N42"/>
  <sheetViews>
    <sheetView showGridLines="0" topLeftCell="A10" zoomScale="70" zoomScaleNormal="70" workbookViewId="0">
      <selection activeCell="M24" sqref="M24:O3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66.1796875" style="228" customWidth="1"/>
    <col min="5" max="5" width="23.453125" style="228" customWidth="1"/>
    <col min="6" max="6" width="16.1796875" style="228" bestFit="1" customWidth="1"/>
    <col min="7" max="7" width="16.453125" style="228" customWidth="1"/>
    <col min="8" max="8" width="16.6328125" style="228" bestFit="1" customWidth="1"/>
    <col min="9" max="9" width="14.453125" style="228" bestFit="1" customWidth="1"/>
    <col min="10" max="10" width="13.6328125" style="228" bestFit="1" customWidth="1"/>
    <col min="11" max="11" width="2.6328125" style="228" customWidth="1"/>
    <col min="12" max="12" width="11.453125" style="228"/>
    <col min="13" max="13" width="16" style="292" bestFit="1" customWidth="1"/>
    <col min="14" max="14" width="14.81640625" style="292" bestFit="1" customWidth="1"/>
    <col min="15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614</v>
      </c>
      <c r="E5" s="395"/>
      <c r="F5" s="395"/>
      <c r="H5" s="235" t="s">
        <v>492</v>
      </c>
      <c r="I5" s="396" t="s">
        <v>377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758</v>
      </c>
      <c r="D9" s="389"/>
      <c r="E9" s="237">
        <v>1</v>
      </c>
      <c r="F9" s="238">
        <v>2000</v>
      </c>
      <c r="G9" s="251">
        <v>1</v>
      </c>
      <c r="H9" s="238">
        <f>F9/G9</f>
        <v>2000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2000</v>
      </c>
      <c r="K13" s="233"/>
      <c r="L13" s="249"/>
    </row>
    <row r="14" spans="2:12" ht="14.5" x14ac:dyDescent="0.35">
      <c r="B14" s="232"/>
      <c r="C14" s="234" t="s">
        <v>502</v>
      </c>
      <c r="K14" s="233"/>
      <c r="L14" s="249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  <c r="L15" s="249"/>
    </row>
    <row r="16" spans="2:12" ht="30" customHeight="1" x14ac:dyDescent="0.25">
      <c r="B16" s="232"/>
      <c r="C16" s="414" t="s">
        <v>761</v>
      </c>
      <c r="D16" s="415"/>
      <c r="E16" s="305" t="s">
        <v>10</v>
      </c>
      <c r="F16" s="311">
        <v>879200</v>
      </c>
      <c r="G16" s="312">
        <v>1</v>
      </c>
      <c r="H16" s="268">
        <f>+F16*G16</f>
        <v>879200</v>
      </c>
      <c r="K16" s="233"/>
      <c r="L16" s="249"/>
    </row>
    <row r="17" spans="2:14" ht="14.5" x14ac:dyDescent="0.35">
      <c r="B17" s="232"/>
      <c r="C17" s="393"/>
      <c r="D17" s="394"/>
      <c r="E17" s="298"/>
      <c r="F17" s="299"/>
      <c r="G17" s="300"/>
      <c r="H17" s="238"/>
      <c r="K17" s="233"/>
      <c r="L17" s="249"/>
    </row>
    <row r="18" spans="2:14" ht="14.5" x14ac:dyDescent="0.35">
      <c r="B18" s="232"/>
      <c r="C18" s="393"/>
      <c r="D18" s="394"/>
      <c r="E18" s="298"/>
      <c r="F18" s="299"/>
      <c r="G18" s="300"/>
      <c r="H18" s="238"/>
      <c r="K18" s="233"/>
      <c r="L18" s="249"/>
    </row>
    <row r="19" spans="2:14" ht="14.5" x14ac:dyDescent="0.35">
      <c r="B19" s="232"/>
      <c r="C19" s="388"/>
      <c r="D19" s="389"/>
      <c r="E19" s="237"/>
      <c r="F19" s="238"/>
      <c r="G19" s="237"/>
      <c r="H19" s="238"/>
      <c r="K19" s="233"/>
      <c r="L19" s="249"/>
    </row>
    <row r="20" spans="2:14" ht="14.5" x14ac:dyDescent="0.35">
      <c r="B20" s="232"/>
      <c r="C20" s="388"/>
      <c r="D20" s="389"/>
      <c r="E20" s="237"/>
      <c r="F20" s="238"/>
      <c r="G20" s="237"/>
      <c r="H20" s="238"/>
      <c r="K20" s="233"/>
      <c r="L20" s="249"/>
    </row>
    <row r="21" spans="2:14" ht="14.5" x14ac:dyDescent="0.35">
      <c r="B21" s="232"/>
      <c r="C21" s="388"/>
      <c r="D21" s="389"/>
      <c r="E21" s="237"/>
      <c r="F21" s="238"/>
      <c r="G21" s="237"/>
      <c r="H21" s="238"/>
      <c r="K21" s="233"/>
      <c r="L21" s="249"/>
    </row>
    <row r="22" spans="2:14" ht="14.5" x14ac:dyDescent="0.35">
      <c r="B22" s="232"/>
      <c r="G22" s="234"/>
      <c r="H22" s="234" t="s">
        <v>501</v>
      </c>
      <c r="I22" s="238">
        <f>+SUM(H16:H21)</f>
        <v>879200</v>
      </c>
      <c r="K22" s="233"/>
      <c r="L22" s="249"/>
    </row>
    <row r="23" spans="2:14" ht="14.5" x14ac:dyDescent="0.35">
      <c r="B23" s="232"/>
      <c r="C23" s="234" t="s">
        <v>507</v>
      </c>
      <c r="K23" s="233"/>
      <c r="L23" s="249"/>
    </row>
    <row r="24" spans="2:14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  <c r="L24" s="249"/>
    </row>
    <row r="25" spans="2:14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  <c r="L25" s="249"/>
    </row>
    <row r="26" spans="2:14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  <c r="L26" s="249"/>
    </row>
    <row r="27" spans="2:14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  <c r="L27" s="249"/>
    </row>
    <row r="28" spans="2:14" ht="14.5" x14ac:dyDescent="0.35">
      <c r="B28" s="232"/>
      <c r="C28" s="234" t="s">
        <v>513</v>
      </c>
      <c r="K28" s="233"/>
      <c r="L28" s="249"/>
    </row>
    <row r="29" spans="2:14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L29" s="249"/>
      <c r="M29" s="228"/>
      <c r="N29" s="228"/>
    </row>
    <row r="30" spans="2:14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0.39592301764159699</v>
      </c>
      <c r="I30" s="238">
        <f>+G30/H30</f>
        <v>430800.00000000012</v>
      </c>
      <c r="K30" s="233"/>
      <c r="L30" s="249"/>
      <c r="M30" s="228"/>
      <c r="N30" s="228"/>
    </row>
    <row r="31" spans="2:14" ht="14.5" x14ac:dyDescent="0.35">
      <c r="B31" s="232"/>
      <c r="C31" s="388"/>
      <c r="D31" s="389"/>
      <c r="E31" s="243"/>
      <c r="F31" s="237"/>
      <c r="G31" s="238"/>
      <c r="H31" s="239"/>
      <c r="I31" s="238"/>
      <c r="K31" s="233"/>
      <c r="L31" s="249"/>
      <c r="M31" s="228"/>
      <c r="N31" s="228"/>
    </row>
    <row r="32" spans="2:14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L32" s="249"/>
      <c r="M32" s="228"/>
      <c r="N32" s="228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L33" s="249"/>
      <c r="M33" s="228"/>
      <c r="N33" s="228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430800.00000000012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1312000</v>
      </c>
      <c r="K36" s="233"/>
      <c r="M36" s="290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F3979-4F51-4C9F-B2ED-D44ADAFA38F9}">
  <dimension ref="B1:O45"/>
  <sheetViews>
    <sheetView showGridLines="0" topLeftCell="A29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40</v>
      </c>
      <c r="E5" s="395"/>
      <c r="F5" s="395"/>
      <c r="H5" s="235" t="s">
        <v>492</v>
      </c>
      <c r="I5" s="396" t="s">
        <v>86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0.5796697798178293</v>
      </c>
      <c r="H9" s="238">
        <f>+E9*F9/G9</f>
        <v>3450.2402395869813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3450.2402395869813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6" t="s">
        <v>547</v>
      </c>
      <c r="D16" s="417"/>
      <c r="E16" s="240" t="s">
        <v>8</v>
      </c>
      <c r="F16" s="241">
        <f>41200/(1.22*2.44)*1.5</f>
        <v>20760.548239720505</v>
      </c>
      <c r="G16" s="239">
        <v>1</v>
      </c>
      <c r="H16" s="241">
        <f t="shared" ref="H16:H21" si="0">+G16*F16</f>
        <v>20760.548239720505</v>
      </c>
      <c r="K16" s="233"/>
    </row>
    <row r="17" spans="2:11" ht="14.5" x14ac:dyDescent="0.35">
      <c r="B17" s="232"/>
      <c r="C17" s="397" t="s">
        <v>548</v>
      </c>
      <c r="D17" s="398"/>
      <c r="E17" s="240" t="s">
        <v>232</v>
      </c>
      <c r="F17" s="241">
        <f>6800*1.5</f>
        <v>10200</v>
      </c>
      <c r="G17" s="239">
        <v>1</v>
      </c>
      <c r="H17" s="241">
        <f t="shared" si="0"/>
        <v>10200</v>
      </c>
      <c r="K17" s="233"/>
    </row>
    <row r="18" spans="2:11" ht="14.5" x14ac:dyDescent="0.35">
      <c r="B18" s="232"/>
      <c r="C18" s="416" t="s">
        <v>549</v>
      </c>
      <c r="D18" s="417"/>
      <c r="E18" s="240" t="s">
        <v>33</v>
      </c>
      <c r="F18" s="241">
        <f>3500*1.5</f>
        <v>5250</v>
      </c>
      <c r="G18" s="239">
        <v>0.08</v>
      </c>
      <c r="H18" s="241">
        <f t="shared" si="0"/>
        <v>420</v>
      </c>
      <c r="K18" s="233"/>
    </row>
    <row r="19" spans="2:11" ht="14.5" x14ac:dyDescent="0.35">
      <c r="B19" s="232"/>
      <c r="C19" s="416" t="s">
        <v>550</v>
      </c>
      <c r="D19" s="417"/>
      <c r="E19" s="240" t="s">
        <v>10</v>
      </c>
      <c r="F19" s="241">
        <f>8900*1.5</f>
        <v>13350</v>
      </c>
      <c r="G19" s="239">
        <v>0.18314606741573058</v>
      </c>
      <c r="H19" s="241">
        <f t="shared" si="0"/>
        <v>2445.0000000000032</v>
      </c>
      <c r="K19" s="233"/>
    </row>
    <row r="20" spans="2:11" ht="14.5" x14ac:dyDescent="0.35">
      <c r="B20" s="232"/>
      <c r="C20" s="416" t="s">
        <v>551</v>
      </c>
      <c r="D20" s="417"/>
      <c r="E20" s="240" t="s">
        <v>552</v>
      </c>
      <c r="F20" s="241">
        <f>48900*1.5</f>
        <v>73350</v>
      </c>
      <c r="G20" s="239">
        <v>3.5000000000000003E-2</v>
      </c>
      <c r="H20" s="241">
        <f t="shared" si="0"/>
        <v>2567.2500000000005</v>
      </c>
      <c r="K20" s="233"/>
    </row>
    <row r="21" spans="2:11" ht="14.5" x14ac:dyDescent="0.35">
      <c r="B21" s="232"/>
      <c r="C21" s="416" t="s">
        <v>553</v>
      </c>
      <c r="D21" s="417"/>
      <c r="E21" s="237" t="s">
        <v>554</v>
      </c>
      <c r="F21" s="238">
        <v>240000</v>
      </c>
      <c r="G21" s="239">
        <v>3.0995836412702704E-2</v>
      </c>
      <c r="H21" s="241">
        <f t="shared" si="0"/>
        <v>7439.0007390486489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43831.798978769155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6.2122751794839104</v>
      </c>
      <c r="I30" s="238">
        <f>+G30/H30</f>
        <v>27455.904812988298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6.2122751794839104</v>
      </c>
      <c r="I31" s="238">
        <f>+G31/H31</f>
        <v>17159.940508117688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44615.845321105982</v>
      </c>
      <c r="K34" s="233"/>
    </row>
    <row r="35" spans="2:15" ht="13" thickBot="1" x14ac:dyDescent="0.3">
      <c r="B35" s="232"/>
      <c r="K35" s="233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91897.884539462117</v>
      </c>
      <c r="K36" s="233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  <row r="45" spans="2:15" x14ac:dyDescent="0.25">
      <c r="O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BF4BA-2EFA-4D4F-AB85-F86B2E3C895C}">
  <dimension ref="B1:N45"/>
  <sheetViews>
    <sheetView showGridLines="0" topLeftCell="A18" zoomScale="80" zoomScaleNormal="80" workbookViewId="0">
      <selection activeCell="I5" sqref="I5:J7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30</v>
      </c>
      <c r="E5" s="395"/>
      <c r="F5" s="395"/>
      <c r="H5" s="235" t="s">
        <v>492</v>
      </c>
      <c r="I5" s="396" t="s">
        <v>87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1.510003745136753</v>
      </c>
      <c r="H9" s="238">
        <f>+E9*F9/G9</f>
        <v>1324.5000262028295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1324.5000262028295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6" t="s">
        <v>555</v>
      </c>
      <c r="D16" s="417"/>
      <c r="E16" s="240" t="s">
        <v>33</v>
      </c>
      <c r="F16" s="241">
        <v>7159.8796751001546</v>
      </c>
      <c r="G16" s="240">
        <v>1.5000000000000002</v>
      </c>
      <c r="H16" s="241">
        <f t="shared" ref="H16:H21" si="0">+G16*F16</f>
        <v>10739.819512650234</v>
      </c>
      <c r="K16" s="233"/>
    </row>
    <row r="17" spans="2:11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1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10739.819512650234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56.2467292035995</v>
      </c>
      <c r="I30" s="238">
        <f>+G30/H30</f>
        <v>3032.4187453211916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56.2467292035995</v>
      </c>
      <c r="I31" s="238">
        <f>+G31/H31</f>
        <v>1895.2617158257451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4927.680461146937</v>
      </c>
      <c r="K34" s="23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16992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9040A-7600-4E17-AC35-1DAB6F4911CE}">
  <dimension ref="B1:O45"/>
  <sheetViews>
    <sheetView showGridLines="0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27</v>
      </c>
      <c r="E5" s="395"/>
      <c r="F5" s="395"/>
      <c r="H5" s="235" t="s">
        <v>492</v>
      </c>
      <c r="I5" s="396" t="s">
        <v>88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3.3898304886644008</v>
      </c>
      <c r="H9" s="238">
        <f>+E9*F9/G9</f>
        <v>590.00000344796103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590.00000344796103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6" t="s">
        <v>553</v>
      </c>
      <c r="D16" s="417"/>
      <c r="E16" s="240" t="s">
        <v>542</v>
      </c>
      <c r="F16" s="241">
        <v>296123.07676371362</v>
      </c>
      <c r="G16" s="242">
        <v>3.1958333333333332E-2</v>
      </c>
      <c r="H16" s="241">
        <f t="shared" ref="H16:H21" si="0">+G16*F16</f>
        <v>9463.5999949070138</v>
      </c>
      <c r="K16" s="233"/>
    </row>
    <row r="17" spans="2:11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1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9463.5999949070138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67.496081333763698</v>
      </c>
      <c r="I30" s="238">
        <f>+G30/H30</f>
        <v>2527.0153856277084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67.496081333763698</v>
      </c>
      <c r="I31" s="238">
        <f>+G31/H31</f>
        <v>1579.384616017318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4106.4000016450264</v>
      </c>
      <c r="K34" s="233"/>
    </row>
    <row r="35" spans="2:15" ht="13" thickBot="1" x14ac:dyDescent="0.3">
      <c r="B35" s="232"/>
      <c r="K35" s="233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14160.000000000002</v>
      </c>
      <c r="K36" s="233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  <row r="45" spans="2:15" x14ac:dyDescent="0.25">
      <c r="O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2621E-5ABA-49AA-A722-7685F0761D2D}">
  <dimension ref="B1:O45"/>
  <sheetViews>
    <sheetView showGridLines="0" zoomScale="80" zoomScaleNormal="8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762</v>
      </c>
      <c r="E5" s="395"/>
      <c r="F5" s="395"/>
      <c r="H5" s="235" t="s">
        <v>492</v>
      </c>
      <c r="I5" s="396" t="s">
        <v>89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tr">
        <f>+'Presupuesto BORRADOR'!F158</f>
        <v>m2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3.3898304886644008</v>
      </c>
      <c r="H9" s="238">
        <f>+E9*F9/G9</f>
        <v>590.00000344796103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590.00000344796103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6" t="s">
        <v>553</v>
      </c>
      <c r="D16" s="417"/>
      <c r="E16" s="240" t="s">
        <v>542</v>
      </c>
      <c r="F16" s="241">
        <v>296123.07676371362</v>
      </c>
      <c r="G16" s="242">
        <v>3.1958333333333332E-2</v>
      </c>
      <c r="H16" s="241">
        <f t="shared" ref="H16:H21" si="0">+G16*F16</f>
        <v>9463.5999949070138</v>
      </c>
      <c r="K16" s="233"/>
    </row>
    <row r="17" spans="2:15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5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9463.5999949070138</v>
      </c>
      <c r="K22" s="233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  <c r="M29" s="228">
        <f>I30/J34</f>
        <v>0.61538461538461531</v>
      </c>
      <c r="N29" s="228">
        <f>M29*M30</f>
        <v>8191.0153856277075</v>
      </c>
      <c r="O29" s="228">
        <f>G30/N29</f>
        <v>20.823259140652819</v>
      </c>
    </row>
    <row r="30" spans="2:15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20.823259140652802</v>
      </c>
      <c r="I30" s="238">
        <f>+G30/H30</f>
        <v>8191.0153856277138</v>
      </c>
      <c r="K30" s="233"/>
      <c r="M30" s="228">
        <f>+M32-I13-J27-I22</f>
        <v>13310.400001645026</v>
      </c>
    </row>
    <row r="31" spans="2:15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20.823259140652802</v>
      </c>
      <c r="I31" s="238">
        <f>+G31/H31</f>
        <v>5119.3846160173225</v>
      </c>
      <c r="K31" s="233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  <c r="M32" s="228">
        <v>23364</v>
      </c>
    </row>
    <row r="33" spans="2:15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  <c r="O33" s="228">
        <v>20.823259140652802</v>
      </c>
    </row>
    <row r="34" spans="2:15" ht="14.5" x14ac:dyDescent="0.35">
      <c r="B34" s="232"/>
      <c r="G34" s="234"/>
      <c r="H34" s="234"/>
      <c r="I34" s="234" t="s">
        <v>501</v>
      </c>
      <c r="J34" s="238">
        <f>+SUM(I30:I33)</f>
        <v>13310.400001645037</v>
      </c>
      <c r="K34" s="233"/>
    </row>
    <row r="35" spans="2:15" ht="13" thickBot="1" x14ac:dyDescent="0.3">
      <c r="B35" s="232"/>
      <c r="K35" s="233"/>
    </row>
    <row r="36" spans="2:15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23364.000000000015</v>
      </c>
      <c r="K36" s="233"/>
    </row>
    <row r="37" spans="2:15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5" ht="13" x14ac:dyDescent="0.3">
      <c r="C40" s="248" t="s">
        <v>521</v>
      </c>
      <c r="G40" s="248" t="s">
        <v>522</v>
      </c>
    </row>
    <row r="42" spans="2:15" ht="13" x14ac:dyDescent="0.3">
      <c r="C42" s="248" t="s">
        <v>523</v>
      </c>
    </row>
    <row r="45" spans="2:15" x14ac:dyDescent="0.25">
      <c r="O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775C6-2100-453A-B748-C907DA2D6D0F}">
  <dimension ref="B1:N45"/>
  <sheetViews>
    <sheetView showGridLines="0" topLeftCell="A32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29</v>
      </c>
      <c r="E5" s="395"/>
      <c r="F5" s="395"/>
      <c r="H5" s="235" t="s">
        <v>492</v>
      </c>
      <c r="I5" s="396" t="s">
        <v>90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0.65019505532846777</v>
      </c>
      <c r="H9" s="238">
        <f>+E9*F9/G9</f>
        <v>3076.0000150872156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3076.0000150872156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6" t="s">
        <v>556</v>
      </c>
      <c r="D16" s="417"/>
      <c r="E16" s="240" t="s">
        <v>8</v>
      </c>
      <c r="F16" s="241">
        <f>1.2*48700*1.2</f>
        <v>70128</v>
      </c>
      <c r="G16" s="240">
        <v>1.05</v>
      </c>
      <c r="H16" s="241">
        <f t="shared" ref="H16:H21" si="0">+G16*F16</f>
        <v>73634.400000000009</v>
      </c>
      <c r="K16" s="233"/>
    </row>
    <row r="17" spans="2:11" ht="14.5" x14ac:dyDescent="0.35">
      <c r="B17" s="232"/>
      <c r="C17" s="416" t="s">
        <v>557</v>
      </c>
      <c r="D17" s="417"/>
      <c r="E17" s="240" t="s">
        <v>33</v>
      </c>
      <c r="F17" s="241">
        <f>56000/20*1.2</f>
        <v>3360</v>
      </c>
      <c r="G17" s="242">
        <v>8</v>
      </c>
      <c r="H17" s="241">
        <f t="shared" si="0"/>
        <v>26880</v>
      </c>
      <c r="K17" s="233"/>
    </row>
    <row r="18" spans="2:11" ht="14.5" x14ac:dyDescent="0.35">
      <c r="B18" s="232"/>
      <c r="C18" s="416" t="s">
        <v>558</v>
      </c>
      <c r="D18" s="417"/>
      <c r="E18" s="240" t="s">
        <v>33</v>
      </c>
      <c r="F18" s="241">
        <v>18943.071017802318</v>
      </c>
      <c r="G18" s="240">
        <v>0.81</v>
      </c>
      <c r="H18" s="241">
        <f t="shared" si="0"/>
        <v>15343.887524419879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115858.28752441989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5.7055248187232799</v>
      </c>
      <c r="I30" s="238">
        <f>+G30/H30</f>
        <v>29894.469206457135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5.7055248187232799</v>
      </c>
      <c r="I31" s="238">
        <f>+G31/H31</f>
        <v>18684.043254035714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48578.51246049285</v>
      </c>
      <c r="K34" s="23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167512.79999999996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698C-075D-4EFC-B434-31A324FEDBB0}">
  <dimension ref="B1:N45"/>
  <sheetViews>
    <sheetView showGridLines="0" topLeftCell="A26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31</v>
      </c>
      <c r="E5" s="395"/>
      <c r="F5" s="395"/>
      <c r="H5" s="235" t="s">
        <v>492</v>
      </c>
      <c r="I5" s="396" t="s">
        <v>91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1.3004744987279742</v>
      </c>
      <c r="H9" s="238">
        <f>+E9*F9/G9</f>
        <v>1537.9002063910125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1537.9002063910125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6" t="s">
        <v>556</v>
      </c>
      <c r="D16" s="417"/>
      <c r="E16" s="240" t="s">
        <v>8</v>
      </c>
      <c r="F16" s="241">
        <f>1.2*48700*1.2</f>
        <v>70128</v>
      </c>
      <c r="G16" s="240">
        <f>1.05/2</f>
        <v>0.52500000000000002</v>
      </c>
      <c r="H16" s="241">
        <f t="shared" ref="H16:H21" si="0">+G16*F16</f>
        <v>36817.200000000004</v>
      </c>
      <c r="K16" s="233"/>
    </row>
    <row r="17" spans="2:11" ht="14.5" x14ac:dyDescent="0.35">
      <c r="B17" s="232"/>
      <c r="C17" s="416" t="s">
        <v>557</v>
      </c>
      <c r="D17" s="417"/>
      <c r="E17" s="240" t="s">
        <v>33</v>
      </c>
      <c r="F17" s="241">
        <f>56000/20*1.2</f>
        <v>3360</v>
      </c>
      <c r="G17" s="242">
        <f>8/2</f>
        <v>4</v>
      </c>
      <c r="H17" s="241">
        <f t="shared" si="0"/>
        <v>13440</v>
      </c>
      <c r="K17" s="233"/>
    </row>
    <row r="18" spans="2:11" ht="14.5" x14ac:dyDescent="0.35">
      <c r="B18" s="232"/>
      <c r="C18" s="416" t="s">
        <v>558</v>
      </c>
      <c r="D18" s="417"/>
      <c r="E18" s="240" t="s">
        <v>33</v>
      </c>
      <c r="F18" s="241">
        <v>18943.071017355269</v>
      </c>
      <c r="G18" s="240">
        <f>0.81/2</f>
        <v>0.40500000000000003</v>
      </c>
      <c r="H18" s="241">
        <f t="shared" si="0"/>
        <v>7671.9437620288845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57929.143762028893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11.4110027511491</v>
      </c>
      <c r="I30" s="238">
        <f>+G30/H30</f>
        <v>14947.296019433883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11.4110027511491</v>
      </c>
      <c r="I31" s="238">
        <f>+G31/H31</f>
        <v>9342.0600121461775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24289.356031580061</v>
      </c>
      <c r="K34" s="233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83756.399999999965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0496D-5900-4935-BED0-C271C9752893}">
  <dimension ref="B1:M45"/>
  <sheetViews>
    <sheetView showGridLines="0" topLeftCell="A20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130</v>
      </c>
      <c r="E5" s="395"/>
      <c r="F5" s="395"/>
      <c r="H5" s="235" t="s">
        <v>492</v>
      </c>
      <c r="I5" s="396" t="s">
        <v>92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40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0.65019505532846777</v>
      </c>
      <c r="H9" s="238">
        <f>+E9*F9/G9</f>
        <v>3076.0000150872156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3076.0000150872156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6" t="s">
        <v>556</v>
      </c>
      <c r="D16" s="417"/>
      <c r="E16" s="240" t="s">
        <v>8</v>
      </c>
      <c r="F16" s="241">
        <f>1.2*48700*1.2</f>
        <v>70128</v>
      </c>
      <c r="G16" s="240">
        <v>1.05</v>
      </c>
      <c r="H16" s="241">
        <f t="shared" ref="H16:H21" si="0">+G16*F16</f>
        <v>73634.400000000009</v>
      </c>
      <c r="K16" s="233"/>
    </row>
    <row r="17" spans="2:11" ht="14.5" x14ac:dyDescent="0.35">
      <c r="B17" s="232"/>
      <c r="C17" s="416" t="s">
        <v>557</v>
      </c>
      <c r="D17" s="417"/>
      <c r="E17" s="240" t="s">
        <v>33</v>
      </c>
      <c r="F17" s="241">
        <f>56000/20*1.2</f>
        <v>3360</v>
      </c>
      <c r="G17" s="242">
        <v>8</v>
      </c>
      <c r="H17" s="241">
        <f t="shared" si="0"/>
        <v>26880</v>
      </c>
      <c r="K17" s="233"/>
    </row>
    <row r="18" spans="2:11" ht="14.5" x14ac:dyDescent="0.35">
      <c r="B18" s="232"/>
      <c r="C18" s="416" t="s">
        <v>558</v>
      </c>
      <c r="D18" s="417"/>
      <c r="E18" s="240" t="s">
        <v>33</v>
      </c>
      <c r="F18" s="241">
        <v>18943.071017802318</v>
      </c>
      <c r="G18" s="240">
        <v>0.81</v>
      </c>
      <c r="H18" s="241">
        <f t="shared" si="0"/>
        <v>15343.887524419879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115858.28752441989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5.7055248187232799</v>
      </c>
      <c r="I30" s="238">
        <f>+G30/H30</f>
        <v>29894.469206457135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5.7055248187232799</v>
      </c>
      <c r="I31" s="238">
        <f>+G31/H31</f>
        <v>18684.043254035714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48578.51246049285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167512.79999999996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086BE-B317-4D1D-8416-388A98A7AD40}">
  <dimension ref="B1:M45"/>
  <sheetViews>
    <sheetView showGridLines="0" topLeftCell="A29" zoomScale="80" zoomScaleNormal="80" workbookViewId="0">
      <selection activeCell="M26" sqref="M26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7.36328125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615</v>
      </c>
      <c r="E5" s="395"/>
      <c r="F5" s="395"/>
      <c r="H5" s="235" t="s">
        <v>492</v>
      </c>
      <c r="I5" s="396" t="s">
        <v>93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40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416" t="s">
        <v>500</v>
      </c>
      <c r="D9" s="417"/>
      <c r="E9" s="240">
        <v>1</v>
      </c>
      <c r="F9" s="241">
        <v>1200</v>
      </c>
      <c r="G9" s="242">
        <v>0.30683008901864434</v>
      </c>
      <c r="H9" s="238">
        <f>+E9*F9/G9</f>
        <v>3910.9593320460913</v>
      </c>
      <c r="K9" s="233"/>
    </row>
    <row r="10" spans="2:11" ht="14.5" x14ac:dyDescent="0.35">
      <c r="B10" s="232"/>
      <c r="C10" s="416" t="s">
        <v>531</v>
      </c>
      <c r="D10" s="417"/>
      <c r="E10" s="240">
        <v>1</v>
      </c>
      <c r="F10" s="241">
        <v>7500</v>
      </c>
      <c r="G10" s="242">
        <f>+G9*11</f>
        <v>3.3751309792050876</v>
      </c>
      <c r="H10" s="238">
        <f>+E10*F10/G10</f>
        <v>2222.1359841170975</v>
      </c>
      <c r="K10" s="233"/>
    </row>
    <row r="11" spans="2:11" ht="14.5" x14ac:dyDescent="0.35">
      <c r="B11" s="232"/>
      <c r="C11" s="416" t="s">
        <v>532</v>
      </c>
      <c r="D11" s="417"/>
      <c r="E11" s="240">
        <v>1</v>
      </c>
      <c r="F11" s="241">
        <v>12500</v>
      </c>
      <c r="G11" s="242">
        <f>+G10*1.037</f>
        <v>3.5000108254356754</v>
      </c>
      <c r="H11" s="238">
        <f>+E11*F11/G11</f>
        <v>3571.4175250998032</v>
      </c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9704.5128412629929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6" t="s">
        <v>533</v>
      </c>
      <c r="D16" s="417"/>
      <c r="E16" s="240" t="s">
        <v>8</v>
      </c>
      <c r="F16" s="241">
        <f>632445</f>
        <v>632445</v>
      </c>
      <c r="G16" s="250">
        <v>0.11899999999999999</v>
      </c>
      <c r="H16" s="241">
        <f t="shared" ref="H16:H21" si="0">+G16*F16</f>
        <v>75260.955000000002</v>
      </c>
      <c r="K16" s="233"/>
    </row>
    <row r="17" spans="2:11" ht="14.5" x14ac:dyDescent="0.35">
      <c r="B17" s="232"/>
      <c r="C17" s="416" t="s">
        <v>559</v>
      </c>
      <c r="D17" s="417"/>
      <c r="E17" s="240" t="s">
        <v>33</v>
      </c>
      <c r="F17" s="241">
        <f>125000/(2.5*6)</f>
        <v>8333.3333333333339</v>
      </c>
      <c r="G17" s="250">
        <v>1.1930000000000001</v>
      </c>
      <c r="H17" s="241">
        <f t="shared" si="0"/>
        <v>9941.6666666666679</v>
      </c>
      <c r="K17" s="233"/>
    </row>
    <row r="18" spans="2:11" ht="14.5" x14ac:dyDescent="0.35">
      <c r="B18" s="232"/>
      <c r="C18" s="416"/>
      <c r="D18" s="417"/>
      <c r="E18" s="240"/>
      <c r="F18" s="240"/>
      <c r="G18" s="240"/>
      <c r="H18" s="241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85202.621666666673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2.5835902376532802</v>
      </c>
      <c r="I30" s="238">
        <f>+G30/H30</f>
        <v>66018.068002504122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2.5835902376532802</v>
      </c>
      <c r="I31" s="238">
        <f>+G31/H31</f>
        <v>41261.292501565084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107279.36050406921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202186.49501199886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F70CC-AB2A-419C-BCC5-B85402815B2D}">
  <dimension ref="B1:M45"/>
  <sheetViews>
    <sheetView showGridLines="0" topLeftCell="A26" zoomScale="80" zoomScaleNormal="80" workbookViewId="0">
      <selection activeCell="M26" sqref="M26:O3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7.36328125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482</v>
      </c>
      <c r="E5" s="395"/>
      <c r="F5" s="395"/>
      <c r="H5" s="235" t="s">
        <v>492</v>
      </c>
      <c r="I5" s="396" t="s">
        <v>94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406" t="s">
        <v>7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416" t="s">
        <v>500</v>
      </c>
      <c r="D9" s="417"/>
      <c r="E9" s="240">
        <v>1</v>
      </c>
      <c r="F9" s="241">
        <v>1200</v>
      </c>
      <c r="G9" s="242">
        <v>0.30683008901864434</v>
      </c>
      <c r="H9" s="238">
        <f>+E9*F9/G9</f>
        <v>3910.9593320460913</v>
      </c>
      <c r="K9" s="233"/>
    </row>
    <row r="10" spans="2:11" ht="14.5" x14ac:dyDescent="0.35">
      <c r="B10" s="232"/>
      <c r="C10" s="416"/>
      <c r="D10" s="417"/>
      <c r="E10" s="240"/>
      <c r="F10" s="241"/>
      <c r="G10" s="242"/>
      <c r="H10" s="238"/>
      <c r="K10" s="233"/>
    </row>
    <row r="11" spans="2:11" ht="14.5" x14ac:dyDescent="0.35">
      <c r="B11" s="232"/>
      <c r="C11" s="416"/>
      <c r="D11" s="417"/>
      <c r="E11" s="240"/>
      <c r="F11" s="241"/>
      <c r="G11" s="242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3910.9593320460913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8" t="s">
        <v>763</v>
      </c>
      <c r="D16" s="417"/>
      <c r="E16" s="313" t="s">
        <v>503</v>
      </c>
      <c r="F16" s="241">
        <v>160000</v>
      </c>
      <c r="G16" s="250">
        <v>1</v>
      </c>
      <c r="H16" s="241">
        <f t="shared" ref="H16:H21" si="0">+G16*F16</f>
        <v>160000</v>
      </c>
      <c r="K16" s="233"/>
    </row>
    <row r="17" spans="2:11" ht="14.5" x14ac:dyDescent="0.35">
      <c r="B17" s="232"/>
      <c r="C17" s="416"/>
      <c r="D17" s="417"/>
      <c r="E17" s="240"/>
      <c r="F17" s="241"/>
      <c r="G17" s="250"/>
      <c r="H17" s="241">
        <f t="shared" si="0"/>
        <v>0</v>
      </c>
      <c r="K17" s="233"/>
    </row>
    <row r="18" spans="2:11" ht="14.5" x14ac:dyDescent="0.35">
      <c r="B18" s="232"/>
      <c r="C18" s="416"/>
      <c r="D18" s="417"/>
      <c r="E18" s="240"/>
      <c r="F18" s="240"/>
      <c r="G18" s="240"/>
      <c r="H18" s="241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160000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1.90911974387896</v>
      </c>
      <c r="I30" s="238">
        <f>+G30/H30</f>
        <v>89341.507543915446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1.90911974387896</v>
      </c>
      <c r="I31" s="238">
        <f>+G31/H31</f>
        <v>55838.442214947165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145179.94975886261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309090.90909090871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3ACF7-243A-4EBB-988B-6545205471C9}">
  <dimension ref="B1:M45"/>
  <sheetViews>
    <sheetView showGridLines="0" topLeftCell="A23" zoomScale="80" zoomScaleNormal="80" workbookViewId="0">
      <selection activeCell="M26" sqref="M26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7.36328125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481</v>
      </c>
      <c r="E5" s="395"/>
      <c r="F5" s="395"/>
      <c r="H5" s="235" t="s">
        <v>492</v>
      </c>
      <c r="I5" s="396" t="s">
        <v>95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40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416" t="s">
        <v>500</v>
      </c>
      <c r="D9" s="417"/>
      <c r="E9" s="240">
        <v>1</v>
      </c>
      <c r="F9" s="241">
        <v>1200</v>
      </c>
      <c r="G9" s="242">
        <v>0.30683008901864434</v>
      </c>
      <c r="H9" s="238">
        <f>+E9*F9/G9</f>
        <v>3910.9593320460913</v>
      </c>
      <c r="K9" s="233"/>
    </row>
    <row r="10" spans="2:11" ht="14.5" x14ac:dyDescent="0.35">
      <c r="B10" s="232"/>
      <c r="C10" s="418"/>
      <c r="D10" s="417"/>
      <c r="E10" s="240"/>
      <c r="F10" s="241"/>
      <c r="G10" s="242"/>
      <c r="H10" s="238"/>
      <c r="K10" s="233"/>
    </row>
    <row r="11" spans="2:11" ht="14.5" x14ac:dyDescent="0.35">
      <c r="B11" s="232"/>
      <c r="C11" s="416"/>
      <c r="D11" s="417"/>
      <c r="E11" s="240"/>
      <c r="F11" s="241"/>
      <c r="G11" s="242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3910.9593320460913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418" t="s">
        <v>764</v>
      </c>
      <c r="D16" s="417"/>
      <c r="E16" s="313" t="s">
        <v>4</v>
      </c>
      <c r="F16" s="241">
        <v>655000</v>
      </c>
      <c r="G16" s="242">
        <v>0.16</v>
      </c>
      <c r="H16" s="241">
        <f t="shared" ref="H16:H21" si="0">+G16*F16</f>
        <v>104800</v>
      </c>
      <c r="K16" s="233"/>
    </row>
    <row r="17" spans="2:11" ht="14.5" x14ac:dyDescent="0.35">
      <c r="B17" s="232"/>
      <c r="C17" s="418" t="s">
        <v>765</v>
      </c>
      <c r="D17" s="417"/>
      <c r="E17" s="313" t="s">
        <v>751</v>
      </c>
      <c r="F17" s="241">
        <v>24000</v>
      </c>
      <c r="G17" s="250">
        <v>1.05</v>
      </c>
      <c r="H17" s="241">
        <f t="shared" si="0"/>
        <v>25200</v>
      </c>
      <c r="K17" s="233"/>
    </row>
    <row r="18" spans="2:11" ht="14.5" x14ac:dyDescent="0.35">
      <c r="B18" s="232"/>
      <c r="C18" s="416"/>
      <c r="D18" s="417"/>
      <c r="E18" s="240"/>
      <c r="F18" s="240"/>
      <c r="G18" s="240"/>
      <c r="H18" s="241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130000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4.0595200863635501</v>
      </c>
      <c r="I30" s="238">
        <f>+G30/H30</f>
        <v>42015.714264586401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4.0595200863635501</v>
      </c>
      <c r="I31" s="238">
        <f>+G31/H31</f>
        <v>26259.821415366503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68275.535679952911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202186.49501199901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A948F-BE78-45EF-A5F0-6E4AABCF20FE}">
  <dimension ref="B1:M45"/>
  <sheetViews>
    <sheetView showGridLines="0" topLeftCell="A20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52.36328125" style="228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8.5" customHeight="1" x14ac:dyDescent="0.35">
      <c r="B5" s="232"/>
      <c r="C5" s="234" t="s">
        <v>491</v>
      </c>
      <c r="D5" s="395" t="s">
        <v>262</v>
      </c>
      <c r="E5" s="395"/>
      <c r="F5" s="395"/>
      <c r="H5" s="235" t="s">
        <v>492</v>
      </c>
      <c r="I5" s="396" t="s">
        <v>96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416" t="s">
        <v>500</v>
      </c>
      <c r="D9" s="417"/>
      <c r="E9" s="240">
        <v>1</v>
      </c>
      <c r="F9" s="241">
        <v>1200</v>
      </c>
      <c r="G9" s="242">
        <v>0.30683008901864434</v>
      </c>
      <c r="H9" s="241">
        <f>+E9*F9/G9</f>
        <v>3910.9593320460913</v>
      </c>
      <c r="K9" s="233"/>
    </row>
    <row r="10" spans="2:12" ht="14.5" x14ac:dyDescent="0.35">
      <c r="B10" s="232"/>
      <c r="C10" s="416" t="s">
        <v>531</v>
      </c>
      <c r="D10" s="417"/>
      <c r="E10" s="240">
        <v>1</v>
      </c>
      <c r="F10" s="241">
        <v>7500</v>
      </c>
      <c r="G10" s="242">
        <f>+G9*11</f>
        <v>3.3751309792050876</v>
      </c>
      <c r="H10" s="241">
        <f>+E10*F10/G10</f>
        <v>2222.1359841170975</v>
      </c>
      <c r="K10" s="233"/>
    </row>
    <row r="11" spans="2:12" ht="14.5" x14ac:dyDescent="0.35">
      <c r="B11" s="232"/>
      <c r="C11" s="416" t="s">
        <v>532</v>
      </c>
      <c r="D11" s="417"/>
      <c r="E11" s="240">
        <v>1</v>
      </c>
      <c r="F11" s="241">
        <v>12500</v>
      </c>
      <c r="G11" s="242">
        <f>+G10*1.037</f>
        <v>3.5000108254356754</v>
      </c>
      <c r="H11" s="241">
        <f>+E11*F11/G11</f>
        <v>3571.4175250998032</v>
      </c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9704.5128412629929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416" t="s">
        <v>533</v>
      </c>
      <c r="D16" s="417"/>
      <c r="E16" s="240" t="s">
        <v>4</v>
      </c>
      <c r="F16" s="241">
        <f>632445</f>
        <v>632445</v>
      </c>
      <c r="G16" s="250">
        <f>+G18*0.2</f>
        <v>0.1192875624212117</v>
      </c>
      <c r="H16" s="241">
        <f t="shared" ref="H16:H21" si="0">+G16*F16</f>
        <v>75442.822415483242</v>
      </c>
      <c r="K16" s="233"/>
    </row>
    <row r="17" spans="2:12" ht="14.5" x14ac:dyDescent="0.35">
      <c r="B17" s="232"/>
      <c r="C17" s="416" t="s">
        <v>559</v>
      </c>
      <c r="D17" s="417"/>
      <c r="E17" s="240" t="s">
        <v>8</v>
      </c>
      <c r="F17" s="241">
        <f>125000/(2.5*6)</f>
        <v>8333.3333333333339</v>
      </c>
      <c r="G17" s="250">
        <f>+G18*2</f>
        <v>1.192875624212117</v>
      </c>
      <c r="H17" s="241">
        <f t="shared" si="0"/>
        <v>9940.6302017676426</v>
      </c>
      <c r="K17" s="233"/>
    </row>
    <row r="18" spans="2:12" ht="14.5" x14ac:dyDescent="0.35">
      <c r="B18" s="232"/>
      <c r="C18" s="416" t="s">
        <v>530</v>
      </c>
      <c r="D18" s="417"/>
      <c r="E18" s="240" t="s">
        <v>4</v>
      </c>
      <c r="F18" s="241">
        <v>54000</v>
      </c>
      <c r="G18" s="250">
        <v>0.59643781210605851</v>
      </c>
      <c r="H18" s="241">
        <f t="shared" si="0"/>
        <v>32207.64185372716</v>
      </c>
      <c r="K18" s="233"/>
    </row>
    <row r="19" spans="2:12" ht="14.5" x14ac:dyDescent="0.35">
      <c r="B19" s="232"/>
      <c r="C19" s="397" t="s">
        <v>560</v>
      </c>
      <c r="D19" s="398"/>
      <c r="E19" s="240" t="s">
        <v>561</v>
      </c>
      <c r="F19" s="241">
        <v>61900</v>
      </c>
      <c r="G19" s="250">
        <f>+G18*0.2</f>
        <v>0.1192875624212117</v>
      </c>
      <c r="H19" s="241">
        <f t="shared" si="0"/>
        <v>7383.9001138730046</v>
      </c>
      <c r="K19" s="233"/>
    </row>
    <row r="20" spans="2:12" ht="14.5" x14ac:dyDescent="0.35">
      <c r="B20" s="232"/>
      <c r="C20" s="416" t="s">
        <v>562</v>
      </c>
      <c r="D20" s="417"/>
      <c r="E20" s="240" t="s">
        <v>232</v>
      </c>
      <c r="F20" s="241">
        <f>379900/762</f>
        <v>498.55643044619421</v>
      </c>
      <c r="G20" s="250">
        <f>+G18*4</f>
        <v>2.385751248424234</v>
      </c>
      <c r="H20" s="241">
        <f t="shared" si="0"/>
        <v>1189.4316263469377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126164.42621119799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4.1793745937969398</v>
      </c>
      <c r="I30" s="238">
        <f>+G30/H30</f>
        <v>40810.803667408014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4.1793745937969398</v>
      </c>
      <c r="I31" s="238">
        <f>+G31/H31</f>
        <v>25506.752292130011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66317.555959538033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202186.49501199901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47C23-C94C-4A44-8A8F-0722035FBA11}">
  <dimension ref="B1:L42"/>
  <sheetViews>
    <sheetView showGridLines="0" topLeftCell="A15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41</v>
      </c>
      <c r="E5" s="395"/>
      <c r="F5" s="395"/>
      <c r="H5" s="235" t="s">
        <v>492</v>
      </c>
      <c r="I5" s="396" t="s">
        <v>97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2304.0002309421002</v>
      </c>
      <c r="G9" s="239">
        <v>1.1723326350260823</v>
      </c>
      <c r="H9" s="238">
        <f>+E9*F9/G9</f>
        <v>1965.3127125398503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1965.3127125398503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416" t="s">
        <v>563</v>
      </c>
      <c r="D16" s="417"/>
      <c r="E16" s="240" t="s">
        <v>564</v>
      </c>
      <c r="F16" s="241">
        <v>228682.94975136628</v>
      </c>
      <c r="G16" s="242">
        <f>+G17</f>
        <v>6.0563084101854167E-2</v>
      </c>
      <c r="H16" s="241">
        <f t="shared" ref="H16:H21" si="0">+G16*F16</f>
        <v>13849.744718452086</v>
      </c>
      <c r="K16" s="233"/>
    </row>
    <row r="17" spans="2:12" ht="14.5" x14ac:dyDescent="0.35">
      <c r="B17" s="232"/>
      <c r="C17" s="416" t="s">
        <v>565</v>
      </c>
      <c r="D17" s="417"/>
      <c r="E17" s="240" t="s">
        <v>566</v>
      </c>
      <c r="F17" s="241">
        <f>+F16*0.65</f>
        <v>148643.9173383881</v>
      </c>
      <c r="G17" s="242">
        <f>+G18*0.04</f>
        <v>6.0563084101854167E-2</v>
      </c>
      <c r="H17" s="241">
        <f t="shared" si="0"/>
        <v>9002.334066993857</v>
      </c>
      <c r="K17" s="233"/>
    </row>
    <row r="18" spans="2:12" ht="14.5" x14ac:dyDescent="0.35">
      <c r="B18" s="232"/>
      <c r="C18" s="416" t="s">
        <v>506</v>
      </c>
      <c r="D18" s="417"/>
      <c r="E18" s="240" t="s">
        <v>18</v>
      </c>
      <c r="F18" s="241">
        <f>+F17*0.012</f>
        <v>1783.7270080606572</v>
      </c>
      <c r="G18" s="242">
        <v>1.5140771025463542</v>
      </c>
      <c r="H18" s="241">
        <f t="shared" si="0"/>
        <v>2700.7002200981574</v>
      </c>
      <c r="I18" s="249"/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25552.7790055441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20.636300212979801</v>
      </c>
      <c r="I30" s="238">
        <f>+G30/H30</f>
        <v>8265.2236224359185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20.636300212979801</v>
      </c>
      <c r="I31" s="238">
        <f>+G31/H31</f>
        <v>5165.7647640224495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2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2" ht="14.5" x14ac:dyDescent="0.35">
      <c r="B34" s="232"/>
      <c r="G34" s="234"/>
      <c r="H34" s="234"/>
      <c r="I34" s="234" t="s">
        <v>501</v>
      </c>
      <c r="J34" s="238">
        <f>+SUM(I30:I33)</f>
        <v>13430.988386458368</v>
      </c>
      <c r="K34" s="233"/>
      <c r="L34" s="249"/>
    </row>
    <row r="35" spans="2:12" ht="13" thickBot="1" x14ac:dyDescent="0.3">
      <c r="B35" s="232"/>
      <c r="K35" s="233"/>
    </row>
    <row r="36" spans="2:12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40949.080104542314</v>
      </c>
      <c r="K36" s="233"/>
    </row>
    <row r="37" spans="2:12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2" ht="13" x14ac:dyDescent="0.3">
      <c r="C40" s="248" t="s">
        <v>521</v>
      </c>
      <c r="G40" s="248" t="s">
        <v>522</v>
      </c>
    </row>
    <row r="42" spans="2:12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00C63-B0F9-4F64-90BD-EE84482C63C8}">
  <dimension ref="B1:L42"/>
  <sheetViews>
    <sheetView showGridLines="0" topLeftCell="A12" zoomScale="80" zoomScaleNormal="80" workbookViewId="0">
      <selection activeCell="M25" sqref="M25:O33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484</v>
      </c>
      <c r="E5" s="395"/>
      <c r="F5" s="395"/>
      <c r="H5" s="235" t="s">
        <v>492</v>
      </c>
      <c r="I5" s="396" t="s">
        <v>98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2500</v>
      </c>
      <c r="G9" s="239">
        <v>1</v>
      </c>
      <c r="H9" s="238">
        <f>+E9*F9/G9</f>
        <v>2500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2500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418" t="s">
        <v>766</v>
      </c>
      <c r="D16" s="417"/>
      <c r="E16" s="313" t="s">
        <v>767</v>
      </c>
      <c r="F16" s="241">
        <v>655000</v>
      </c>
      <c r="G16" s="242">
        <v>0.16</v>
      </c>
      <c r="H16" s="241">
        <f t="shared" ref="H16:H21" si="0">+G16*F16</f>
        <v>104800</v>
      </c>
      <c r="K16" s="233"/>
    </row>
    <row r="17" spans="2:12" ht="14.5" x14ac:dyDescent="0.35">
      <c r="B17" s="232"/>
      <c r="C17" s="418" t="s">
        <v>765</v>
      </c>
      <c r="D17" s="417"/>
      <c r="E17" s="313" t="s">
        <v>768</v>
      </c>
      <c r="F17" s="241">
        <v>24000</v>
      </c>
      <c r="G17" s="242">
        <v>1.05</v>
      </c>
      <c r="H17" s="241">
        <f t="shared" si="0"/>
        <v>25200</v>
      </c>
      <c r="K17" s="233"/>
    </row>
    <row r="18" spans="2:12" ht="14.5" x14ac:dyDescent="0.35">
      <c r="B18" s="232"/>
      <c r="C18" s="418" t="s">
        <v>639</v>
      </c>
      <c r="D18" s="417"/>
      <c r="E18" s="313" t="s">
        <v>769</v>
      </c>
      <c r="F18" s="241">
        <v>120</v>
      </c>
      <c r="G18" s="242">
        <v>8</v>
      </c>
      <c r="H18" s="241">
        <f t="shared" si="0"/>
        <v>960</v>
      </c>
      <c r="I18" s="249"/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130960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2.4694040315395598</v>
      </c>
      <c r="I30" s="238">
        <f>+G30/H30</f>
        <v>69070.76923076919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2.4694040315395598</v>
      </c>
      <c r="I31" s="238">
        <f>+G31/H31</f>
        <v>43169.230769230751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2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2" ht="14.5" x14ac:dyDescent="0.35">
      <c r="B34" s="232"/>
      <c r="G34" s="234"/>
      <c r="H34" s="234"/>
      <c r="I34" s="234" t="s">
        <v>501</v>
      </c>
      <c r="J34" s="238">
        <f>+SUM(I30:I33)</f>
        <v>112239.99999999994</v>
      </c>
      <c r="K34" s="233"/>
      <c r="L34" s="249"/>
    </row>
    <row r="35" spans="2:12" ht="13" thickBot="1" x14ac:dyDescent="0.3">
      <c r="B35" s="232"/>
      <c r="K35" s="233"/>
    </row>
    <row r="36" spans="2:12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245699.99999999994</v>
      </c>
      <c r="K36" s="233"/>
    </row>
    <row r="37" spans="2:12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2" ht="13" x14ac:dyDescent="0.3">
      <c r="C40" s="248" t="s">
        <v>521</v>
      </c>
      <c r="G40" s="248" t="s">
        <v>522</v>
      </c>
    </row>
    <row r="42" spans="2:12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56BBC-954C-481C-93BD-99335A6016FA}">
  <dimension ref="B1:N45"/>
  <sheetViews>
    <sheetView showGridLines="0" topLeftCell="A20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48</v>
      </c>
      <c r="E5" s="395"/>
      <c r="F5" s="395"/>
      <c r="H5" s="235" t="s">
        <v>492</v>
      </c>
      <c r="I5" s="396" t="s">
        <v>99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1.9255677287812259E-2</v>
      </c>
      <c r="H9" s="238">
        <f>+E9*F9/G9</f>
        <v>103865.47147141302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103865.47147141302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567</v>
      </c>
      <c r="D16" s="394"/>
      <c r="E16" s="237" t="s">
        <v>10</v>
      </c>
      <c r="F16" s="238">
        <v>4310445.0646935804</v>
      </c>
      <c r="G16" s="239">
        <v>1</v>
      </c>
      <c r="H16" s="238">
        <f t="shared" ref="H16:H21" si="0">+G16*F16</f>
        <v>4310445.0646935804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4310445.0646935804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0.27845108013502101</v>
      </c>
      <c r="I30" s="238">
        <f>+G30/H30</f>
        <v>612544.35040185042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0.27845108013502101</v>
      </c>
      <c r="I31" s="238">
        <f>+G31/H31</f>
        <v>382840.21900115657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995384.56940300693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5409695.1055680001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BAB25-B27B-49E5-A7F4-AE5ED006E872}">
  <dimension ref="B1:N45"/>
  <sheetViews>
    <sheetView showGridLines="0" topLeftCell="A23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23.1796875" style="228" customWidth="1"/>
    <col min="6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228</v>
      </c>
      <c r="E5" s="395"/>
      <c r="F5" s="395"/>
      <c r="H5" s="235" t="s">
        <v>492</v>
      </c>
      <c r="I5" s="396" t="s">
        <v>100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1.5096617268620853E-2</v>
      </c>
      <c r="H9" s="238">
        <f>+E9*F9/G9</f>
        <v>132480.00955532666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132480.00955532666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568</v>
      </c>
      <c r="D16" s="394"/>
      <c r="E16" s="237" t="s">
        <v>10</v>
      </c>
      <c r="F16" s="238">
        <f>1722240.12703871/4</f>
        <v>430560.03175967751</v>
      </c>
      <c r="G16" s="239">
        <v>4</v>
      </c>
      <c r="H16" s="238">
        <f t="shared" ref="H16:H21" si="0">+G16*F16</f>
        <v>1722240.1270387101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1722240.1270387101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0.30616599319597099</v>
      </c>
      <c r="I30" s="238">
        <f>+G30/H30</f>
        <v>557095.30055751652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0.30616599319597099</v>
      </c>
      <c r="I31" s="238">
        <f>+G31/H31</f>
        <v>348184.56284844794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905279.86340596445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2760000.0000000009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D3AE9-5ECE-44CD-987D-127CAC853B9B}">
  <dimension ref="B1:M45"/>
  <sheetViews>
    <sheetView showGridLines="0" topLeftCell="A15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6.6328125" style="228" bestFit="1" customWidth="1"/>
    <col min="9" max="9" width="13.6328125" style="228" customWidth="1"/>
    <col min="10" max="10" width="13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58</v>
      </c>
      <c r="E5" s="395"/>
      <c r="F5" s="395"/>
      <c r="H5" s="235" t="s">
        <v>492</v>
      </c>
      <c r="I5" s="396" t="s">
        <v>101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6.6876391027153306E-3</v>
      </c>
      <c r="H9" s="238">
        <f>+E9*F9/G9</f>
        <v>299059.20000796026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299059.20000796026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569</v>
      </c>
      <c r="D16" s="394"/>
      <c r="E16" s="237" t="s">
        <v>10</v>
      </c>
      <c r="F16" s="238">
        <f>39576000-1495296.00004235</f>
        <v>38080703.999957651</v>
      </c>
      <c r="G16" s="239">
        <v>1</v>
      </c>
      <c r="H16" s="238">
        <f t="shared" ref="H16:H21" si="0">+G16*F16</f>
        <v>38080703.999957651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38080703.999957651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0.18714085057704638</v>
      </c>
      <c r="I30" s="238">
        <f>+G30/H30</f>
        <v>911418.51431191678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+H30*2</f>
        <v>0.37428170115409276</v>
      </c>
      <c r="I31" s="238">
        <f>+G31/H31</f>
        <v>284818.28572247404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1196236.8000343908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39576000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D9B3B-1B91-4F9D-ACBC-0F69B4D660CB}">
  <dimension ref="B1:L42"/>
  <sheetViews>
    <sheetView showGridLines="0" topLeftCell="A23" zoomScale="80" zoomScaleNormal="80" workbookViewId="0">
      <selection activeCell="D5" sqref="D5:F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20.453125" style="228" customWidth="1"/>
    <col min="7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229</v>
      </c>
      <c r="E5" s="395"/>
      <c r="F5" s="395"/>
      <c r="H5" s="235" t="s">
        <v>492</v>
      </c>
      <c r="I5" s="396" t="s">
        <v>102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0.70145897587588679</v>
      </c>
      <c r="H9" s="238">
        <f>+E9*F9/G9</f>
        <v>2851.2002394761166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2851.2002394761166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568</v>
      </c>
      <c r="D16" s="394"/>
      <c r="E16" s="237" t="s">
        <v>10</v>
      </c>
      <c r="F16" s="238">
        <f>37065.6027467237/4</f>
        <v>9266.400686680925</v>
      </c>
      <c r="G16" s="239">
        <v>4</v>
      </c>
      <c r="H16" s="238">
        <f t="shared" ref="H16:H21" si="0">+G16*F16</f>
        <v>37065.6027467237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37065.6027467237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14.2258946672705</v>
      </c>
      <c r="I30" s="238">
        <f>+G30/H30</f>
        <v>11989.65970080009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14.2258946672705</v>
      </c>
      <c r="I31" s="238">
        <f>+G31/H31</f>
        <v>7493.537313000058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2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2" ht="14.5" x14ac:dyDescent="0.35">
      <c r="B34" s="232"/>
      <c r="G34" s="234"/>
      <c r="H34" s="234"/>
      <c r="I34" s="234" t="s">
        <v>501</v>
      </c>
      <c r="J34" s="238">
        <f>+SUM(I30:I33)</f>
        <v>19483.197013800149</v>
      </c>
      <c r="K34" s="233"/>
      <c r="L34" s="249"/>
    </row>
    <row r="35" spans="2:12" ht="13" thickBot="1" x14ac:dyDescent="0.3">
      <c r="B35" s="232"/>
      <c r="K35" s="233"/>
    </row>
    <row r="36" spans="2:12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59399.999999999964</v>
      </c>
      <c r="K36" s="233"/>
    </row>
    <row r="37" spans="2:12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2" ht="13" x14ac:dyDescent="0.3">
      <c r="C40" s="248" t="s">
        <v>521</v>
      </c>
      <c r="G40" s="248" t="s">
        <v>522</v>
      </c>
    </row>
    <row r="42" spans="2:12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8B4A1-9CE9-49B8-8588-F3BCCC9D58DF}">
  <dimension ref="B1:M45"/>
  <sheetViews>
    <sheetView showGridLines="0" topLeftCell="A23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57</v>
      </c>
      <c r="E5" s="395"/>
      <c r="F5" s="395"/>
      <c r="H5" s="235" t="s">
        <v>492</v>
      </c>
      <c r="I5" s="396" t="s">
        <v>103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1.0907506371014257</v>
      </c>
      <c r="H9" s="238">
        <f>+E9*F9/G9</f>
        <v>1833.5996624442273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1833.5996624442273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570</v>
      </c>
      <c r="D16" s="394"/>
      <c r="E16" s="237" t="s">
        <v>10</v>
      </c>
      <c r="F16" s="238">
        <f>77927.999999053-4583.99998309971</f>
        <v>73344.000015953294</v>
      </c>
      <c r="G16" s="239">
        <v>1</v>
      </c>
      <c r="H16" s="238">
        <f t="shared" ref="H16:H21" si="0">+G16*F16</f>
        <v>73344.000015953294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73344.000015953294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 t="s">
        <v>540</v>
      </c>
      <c r="D25" s="389"/>
      <c r="E25" s="237">
        <v>1</v>
      </c>
      <c r="F25" s="237"/>
      <c r="G25" s="237"/>
      <c r="H25" s="238">
        <v>4583.9999830997103</v>
      </c>
      <c r="I25" s="238">
        <f>+H25*E25</f>
        <v>4583.9999830997103</v>
      </c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4583.9999830997103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6.0215757626025503</v>
      </c>
      <c r="I30" s="238">
        <f>+G30/H30</f>
        <v>28325.41559292475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6.0215757626025503</v>
      </c>
      <c r="I31" s="238">
        <f>+G31/H31</f>
        <v>17703.384745577972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46028.800338502726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125790.39999999997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248EC-71E2-4799-A3B8-A76859A87CE4}">
  <dimension ref="B1:N45"/>
  <sheetViews>
    <sheetView showGridLines="0" topLeftCell="A15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230</v>
      </c>
      <c r="E5" s="395"/>
      <c r="F5" s="395"/>
      <c r="H5" s="235" t="s">
        <v>492</v>
      </c>
      <c r="I5" s="396" t="s">
        <v>104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3.4233182828358563E-2</v>
      </c>
      <c r="H9" s="238">
        <f>+E9*F9/G9</f>
        <v>58422.846921005897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58422.846921005897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570</v>
      </c>
      <c r="D16" s="394"/>
      <c r="E16" s="237" t="s">
        <v>10</v>
      </c>
      <c r="F16" s="238">
        <v>2099076.0927125267</v>
      </c>
      <c r="G16" s="239">
        <v>1</v>
      </c>
      <c r="H16" s="238">
        <f t="shared" ref="H16:H21" si="0">+G16*F16</f>
        <v>2099076.0927125267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2099076.0927125267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0.313055108645104</v>
      </c>
      <c r="I30" s="238">
        <f>+G30/H30</f>
        <v>544835.81736837293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0.313055108645104</v>
      </c>
      <c r="I31" s="238">
        <f>+G31/H31</f>
        <v>340522.38585523312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885358.20322360611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3042857.1428571385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3F41F-6A0F-4E30-9B3B-0926C19BFD12}">
  <dimension ref="B1:N45"/>
  <sheetViews>
    <sheetView showGridLines="0" topLeftCell="A15" zoomScale="80" zoomScaleNormal="80" workbookViewId="0">
      <selection activeCell="M16" sqref="M16:P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3" style="228" bestFit="1" customWidth="1"/>
    <col min="9" max="9" width="12.6328125" style="228" bestFit="1" customWidth="1"/>
    <col min="10" max="10" width="13.453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480</v>
      </c>
      <c r="E5" s="395"/>
      <c r="F5" s="395"/>
      <c r="H5" s="235" t="s">
        <v>492</v>
      </c>
      <c r="I5" s="396" t="s">
        <v>105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</v>
      </c>
      <c r="H9" s="238">
        <f>+E9*F9/G9</f>
        <v>2000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2000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527</v>
      </c>
      <c r="D16" s="394"/>
      <c r="E16" s="259" t="s">
        <v>543</v>
      </c>
      <c r="F16" s="238">
        <v>163829.31820000001</v>
      </c>
      <c r="G16" s="239">
        <v>1</v>
      </c>
      <c r="H16" s="238">
        <f t="shared" ref="H16:H21" si="0">+G16*F16</f>
        <v>163829.31820000001</v>
      </c>
      <c r="K16" s="233"/>
    </row>
    <row r="17" spans="2:13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  <c r="M17" s="301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163829.31820000001</v>
      </c>
      <c r="K22" s="233"/>
      <c r="L22" s="249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20</v>
      </c>
      <c r="I30" s="238">
        <f>+G30/H30</f>
        <v>8528.1818000000021</v>
      </c>
      <c r="K30" s="233"/>
    </row>
    <row r="31" spans="2:13" ht="14.5" x14ac:dyDescent="0.35">
      <c r="B31" s="232"/>
      <c r="C31" s="388"/>
      <c r="D31" s="389"/>
      <c r="E31" s="243"/>
      <c r="F31" s="237"/>
      <c r="G31" s="238"/>
      <c r="H31" s="239"/>
      <c r="I31" s="238"/>
      <c r="K31" s="233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8528.1818000000021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174357.5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CB3D0-C6D5-4ACB-81D1-2AC972C58778}">
  <dimension ref="B1:N45"/>
  <sheetViews>
    <sheetView showGridLines="0" zoomScale="80" zoomScaleNormal="80" workbookViewId="0">
      <selection activeCell="M11" sqref="M11:P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3" style="228" bestFit="1" customWidth="1"/>
    <col min="9" max="9" width="12.6328125" style="228" bestFit="1" customWidth="1"/>
    <col min="10" max="10" width="13.453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362</v>
      </c>
      <c r="E5" s="395"/>
      <c r="F5" s="395"/>
      <c r="H5" s="235" t="s">
        <v>492</v>
      </c>
      <c r="I5" s="396" t="s">
        <v>106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1500</v>
      </c>
      <c r="G9" s="239">
        <v>10</v>
      </c>
      <c r="H9" s="238">
        <f>+E9*F9/G9</f>
        <v>150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150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770</v>
      </c>
      <c r="D16" s="394"/>
      <c r="E16" s="259" t="s">
        <v>8</v>
      </c>
      <c r="F16" s="238">
        <v>18500</v>
      </c>
      <c r="G16" s="239">
        <v>1.05</v>
      </c>
      <c r="H16" s="238">
        <f t="shared" ref="H16:H21" si="0">+G16*F16</f>
        <v>19425</v>
      </c>
      <c r="K16" s="233"/>
    </row>
    <row r="17" spans="2:13" ht="14.5" x14ac:dyDescent="0.35">
      <c r="B17" s="232"/>
      <c r="C17" s="388" t="s">
        <v>771</v>
      </c>
      <c r="D17" s="389"/>
      <c r="E17" s="237" t="s">
        <v>772</v>
      </c>
      <c r="F17" s="238">
        <v>100</v>
      </c>
      <c r="G17" s="239">
        <v>1</v>
      </c>
      <c r="H17" s="238">
        <f t="shared" si="0"/>
        <v>100</v>
      </c>
      <c r="K17" s="233"/>
      <c r="M17" s="301"/>
    </row>
    <row r="18" spans="2:13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3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3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3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3" ht="14.5" x14ac:dyDescent="0.35">
      <c r="B22" s="232"/>
      <c r="G22" s="234"/>
      <c r="H22" s="234" t="s">
        <v>501</v>
      </c>
      <c r="I22" s="238">
        <f>+SUM(H16:H21)</f>
        <v>19525</v>
      </c>
      <c r="K22" s="233"/>
      <c r="L22" s="249"/>
    </row>
    <row r="23" spans="2:13" ht="14.5" x14ac:dyDescent="0.35">
      <c r="B23" s="232"/>
      <c r="C23" s="234" t="s">
        <v>507</v>
      </c>
      <c r="K23" s="233"/>
    </row>
    <row r="24" spans="2:13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3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3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3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3" ht="14.5" x14ac:dyDescent="0.35">
      <c r="B28" s="232"/>
      <c r="C28" s="234" t="s">
        <v>513</v>
      </c>
      <c r="K28" s="233"/>
    </row>
    <row r="29" spans="2:13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3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65.162434406366501</v>
      </c>
      <c r="I30" s="238">
        <f>+G30/H30</f>
        <v>2617.5147928993829</v>
      </c>
      <c r="K30" s="233"/>
    </row>
    <row r="31" spans="2:13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65.162434406366501</v>
      </c>
      <c r="I31" s="238">
        <f>+G31/H31</f>
        <v>1635.9467455621145</v>
      </c>
      <c r="K31" s="233"/>
    </row>
    <row r="32" spans="2:13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4253.4615384614972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23928.461538461495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9BAFD-090D-447C-9CC5-31BD0422B720}">
  <dimension ref="B1:L42"/>
  <sheetViews>
    <sheetView showGridLines="0" topLeftCell="A20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197</v>
      </c>
      <c r="E5" s="395"/>
      <c r="F5" s="395"/>
      <c r="H5" s="235" t="s">
        <v>492</v>
      </c>
      <c r="I5" s="396" t="s">
        <v>107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1999.9997495842908</v>
      </c>
      <c r="G9" s="239">
        <v>1.2500900604354275</v>
      </c>
      <c r="H9" s="238">
        <f>+E9*F9/G9</f>
        <v>1599.8845306294629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1599.8845306294629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528</v>
      </c>
      <c r="D16" s="394"/>
      <c r="E16" s="237" t="s">
        <v>8</v>
      </c>
      <c r="F16" s="238">
        <v>20802.088518239401</v>
      </c>
      <c r="G16" s="239">
        <v>1</v>
      </c>
      <c r="H16" s="238">
        <f t="shared" ref="H16:H21" si="0">+G16*F16</f>
        <v>20802.088518239401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20802.088518239401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25.347342630830301</v>
      </c>
      <c r="I30" s="238">
        <f>+G30/H30</f>
        <v>6729.0539479488189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25.347342630830301</v>
      </c>
      <c r="I31" s="238">
        <f>+G31/H31</f>
        <v>4205.6587174680126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2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2" ht="14.5" x14ac:dyDescent="0.35">
      <c r="B34" s="232"/>
      <c r="G34" s="234"/>
      <c r="H34" s="234"/>
      <c r="I34" s="234" t="s">
        <v>501</v>
      </c>
      <c r="J34" s="238">
        <f>+SUM(I30:I33)</f>
        <v>10934.712665416831</v>
      </c>
      <c r="K34" s="233"/>
      <c r="L34" s="249"/>
    </row>
    <row r="35" spans="2:12" ht="13" thickBot="1" x14ac:dyDescent="0.3">
      <c r="B35" s="232"/>
      <c r="K35" s="233"/>
    </row>
    <row r="36" spans="2:12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33336.685714285697</v>
      </c>
      <c r="K36" s="233"/>
    </row>
    <row r="37" spans="2:12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2" ht="13" x14ac:dyDescent="0.3">
      <c r="C40" s="248" t="s">
        <v>521</v>
      </c>
      <c r="G40" s="248" t="s">
        <v>522</v>
      </c>
    </row>
    <row r="42" spans="2:12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B7A09-480F-46F5-BF6B-04973569907A}">
  <dimension ref="B1:L42"/>
  <sheetViews>
    <sheetView showGridLines="0" topLeftCell="A23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124</v>
      </c>
      <c r="E5" s="395"/>
      <c r="F5" s="395"/>
      <c r="H5" s="235" t="s">
        <v>492</v>
      </c>
      <c r="I5" s="396" t="s">
        <v>108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1999.999510361059</v>
      </c>
      <c r="G9" s="239">
        <v>2.8662932558541638</v>
      </c>
      <c r="H9" s="238">
        <f>+E9*F9/G9</f>
        <v>697.7651383982527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697.7651383982527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571</v>
      </c>
      <c r="D16" s="394"/>
      <c r="E16" s="240" t="s">
        <v>4</v>
      </c>
      <c r="F16" s="241">
        <v>47530.758138254037</v>
      </c>
      <c r="G16" s="242">
        <v>0.23898145536792093</v>
      </c>
      <c r="H16" s="238">
        <f t="shared" ref="H16:H21" si="0">+G16*F16</f>
        <v>11358.969754620601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11358.969754620601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51.418354667157402</v>
      </c>
      <c r="I30" s="238">
        <f>+G30/H30</f>
        <v>3317.1741317686433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51.418354667157402</v>
      </c>
      <c r="I31" s="238">
        <f>+G31/H31</f>
        <v>2073.2338323554027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2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2" ht="14.5" x14ac:dyDescent="0.35">
      <c r="B34" s="232"/>
      <c r="G34" s="234"/>
      <c r="H34" s="234"/>
      <c r="I34" s="234" t="s">
        <v>501</v>
      </c>
      <c r="J34" s="238">
        <f>+SUM(I30:I33)</f>
        <v>5390.407964124046</v>
      </c>
      <c r="K34" s="233"/>
      <c r="L34" s="249"/>
    </row>
    <row r="35" spans="2:12" ht="13" thickBot="1" x14ac:dyDescent="0.3">
      <c r="B35" s="232"/>
      <c r="K35" s="233"/>
    </row>
    <row r="36" spans="2:12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17447.142857142899</v>
      </c>
      <c r="K36" s="233"/>
    </row>
    <row r="37" spans="2:12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2" ht="13" x14ac:dyDescent="0.3">
      <c r="C40" s="248" t="s">
        <v>521</v>
      </c>
      <c r="G40" s="248" t="s">
        <v>522</v>
      </c>
    </row>
    <row r="42" spans="2:12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2EB2A-39D4-4AD2-BC8F-424C712FE84C}">
  <dimension ref="B1:N45"/>
  <sheetViews>
    <sheetView showGridLines="0" topLeftCell="A12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267</v>
      </c>
      <c r="E5" s="395"/>
      <c r="F5" s="395"/>
      <c r="H5" s="235" t="s">
        <v>492</v>
      </c>
      <c r="I5" s="396" t="s">
        <v>109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2.4403646246422096E-2</v>
      </c>
      <c r="H9" s="238">
        <f>+E9*F9/G9</f>
        <v>81954.966065500441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81954.966065500441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416" t="s">
        <v>572</v>
      </c>
      <c r="D16" s="417"/>
      <c r="E16" s="240" t="s">
        <v>10</v>
      </c>
      <c r="F16" s="241">
        <v>969963.6919030752</v>
      </c>
      <c r="G16" s="240">
        <v>1</v>
      </c>
      <c r="H16" s="241">
        <f t="shared" ref="H16:H21" si="0">+G16*F16</f>
        <v>969963.6919030752</v>
      </c>
      <c r="K16" s="233"/>
    </row>
    <row r="17" spans="2:12" ht="14.5" x14ac:dyDescent="0.35">
      <c r="B17" s="232"/>
      <c r="C17" s="416" t="s">
        <v>506</v>
      </c>
      <c r="D17" s="417"/>
      <c r="E17" s="240" t="s">
        <v>18</v>
      </c>
      <c r="F17" s="241">
        <v>68179.337109010492</v>
      </c>
      <c r="G17" s="240">
        <v>1.4</v>
      </c>
      <c r="H17" s="241">
        <f t="shared" si="0"/>
        <v>95451.071952614686</v>
      </c>
      <c r="I17" s="249"/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1065414.7638556899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0.49492348039718798</v>
      </c>
      <c r="I30" s="238">
        <f>+G30/H30</f>
        <v>344626.27609245497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0.49492348039718798</v>
      </c>
      <c r="I31" s="238">
        <f>+G31/H31</f>
        <v>215391.42255778439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560017.69865023938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1707387.4285714296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73C49-F66F-4E6D-BE42-7D907AF723B5}">
  <dimension ref="B1:L42"/>
  <sheetViews>
    <sheetView showGridLines="0" topLeftCell="A23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2.6328125" style="228" bestFit="1" customWidth="1"/>
    <col min="10" max="10" width="13.453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54</v>
      </c>
      <c r="E5" s="395"/>
      <c r="F5" s="395"/>
      <c r="H5" s="235" t="s">
        <v>492</v>
      </c>
      <c r="I5" s="396" t="s">
        <v>131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2.133403652693663E-2</v>
      </c>
      <c r="H9" s="238">
        <f>+E9*F9/G9</f>
        <v>93746.909895592151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93746.909895592151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573</v>
      </c>
      <c r="D16" s="394"/>
      <c r="E16" s="237" t="s">
        <v>10</v>
      </c>
      <c r="F16" s="238">
        <v>1218709.8294164799</v>
      </c>
      <c r="G16" s="239">
        <v>1</v>
      </c>
      <c r="H16" s="238">
        <f t="shared" ref="H16:H21" si="0">+G16*F16</f>
        <v>1218709.8294164799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1218709.8294164799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0.117316754834489</v>
      </c>
      <c r="I30" s="238">
        <f>+G30/H30</f>
        <v>1453872.7758079565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0.117316754834489</v>
      </c>
      <c r="I31" s="238">
        <f>+G31/H31</f>
        <v>908670.484879973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2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2" ht="14.5" x14ac:dyDescent="0.35">
      <c r="B34" s="232"/>
      <c r="G34" s="234"/>
      <c r="H34" s="234"/>
      <c r="I34" s="234" t="s">
        <v>501</v>
      </c>
      <c r="J34" s="238">
        <f>+SUM(I30:I33)</f>
        <v>2362543.2606879296</v>
      </c>
      <c r="K34" s="233"/>
      <c r="L34" s="249"/>
    </row>
    <row r="35" spans="2:12" ht="13" thickBot="1" x14ac:dyDescent="0.3">
      <c r="B35" s="232"/>
      <c r="K35" s="233"/>
    </row>
    <row r="36" spans="2:12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3675000.0000000019</v>
      </c>
      <c r="K36" s="233"/>
    </row>
    <row r="37" spans="2:12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2" ht="13" x14ac:dyDescent="0.3">
      <c r="C40" s="248" t="s">
        <v>521</v>
      </c>
      <c r="G40" s="248" t="s">
        <v>522</v>
      </c>
    </row>
    <row r="42" spans="2:12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076E3-216E-4EE6-AC9D-D9DBABA16844}">
  <dimension ref="B1:M45"/>
  <sheetViews>
    <sheetView showGridLines="0" topLeftCell="A16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31.75" customHeight="1" x14ac:dyDescent="0.35">
      <c r="B5" s="232"/>
      <c r="C5" s="234" t="s">
        <v>491</v>
      </c>
      <c r="D5" s="405" t="s">
        <v>123</v>
      </c>
      <c r="E5" s="405"/>
      <c r="F5" s="405"/>
      <c r="H5" s="235" t="s">
        <v>492</v>
      </c>
      <c r="I5" s="396" t="s">
        <v>223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6.2371491641604784E-2</v>
      </c>
      <c r="H9" s="238">
        <f>+E9*F9/G9</f>
        <v>32065.931844187351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32065.931844187351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574</v>
      </c>
      <c r="D16" s="394"/>
      <c r="E16" s="237" t="s">
        <v>543</v>
      </c>
      <c r="F16" s="238">
        <v>416848.42336731497</v>
      </c>
      <c r="G16" s="239">
        <v>1</v>
      </c>
      <c r="H16" s="238">
        <f t="shared" ref="H16:H21" si="0">+G16*F16</f>
        <v>416848.42336731497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416848.42336731497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0.53392317515341003</v>
      </c>
      <c r="I30" s="238">
        <f>+G30/H30</f>
        <v>319453.51679292187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0.53392317515341003</v>
      </c>
      <c r="I31" s="238">
        <f>+G31/H31</f>
        <v>199658.44799557619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519111.96478849807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968026.32000000041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7AEE5-6278-4DDD-85AE-0CA413E8D2E3}">
  <dimension ref="B1:M45"/>
  <sheetViews>
    <sheetView showGridLines="0" topLeftCell="A26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122</v>
      </c>
      <c r="E5" s="395"/>
      <c r="F5" s="395"/>
      <c r="H5" s="235" t="s">
        <v>492</v>
      </c>
      <c r="I5" s="396" t="s">
        <v>224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0.10898147634042737</v>
      </c>
      <c r="H9" s="238">
        <f>+E9*F9/G9</f>
        <v>18351.742581946353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18351.742581946353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575</v>
      </c>
      <c r="D16" s="394"/>
      <c r="E16" s="237" t="s">
        <v>543</v>
      </c>
      <c r="F16" s="238">
        <f>238567.679818656-9563.77927053786</f>
        <v>229003.90054811814</v>
      </c>
      <c r="G16" s="239">
        <v>1</v>
      </c>
      <c r="H16" s="238">
        <f t="shared" ref="H16:H21" si="0">+G16*F16</f>
        <v>229003.90054811814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229003.90054811814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 t="s">
        <v>540</v>
      </c>
      <c r="D25" s="389"/>
      <c r="E25" s="237">
        <v>1</v>
      </c>
      <c r="F25" s="237"/>
      <c r="G25" s="237"/>
      <c r="H25" s="238">
        <v>9563.7792705378597</v>
      </c>
      <c r="I25" s="238">
        <f>+H25*E25</f>
        <v>9563.7792705378597</v>
      </c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9563.7792705378597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2.21024427323955</v>
      </c>
      <c r="I30" s="238">
        <f>+G30/H30</f>
        <v>77169.586215013827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2.21024427323955</v>
      </c>
      <c r="I31" s="238">
        <f>+G31/H31</f>
        <v>48230.991384383648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125400.57759939748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382319.99999999983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536B7-14FD-468C-A0A9-3C7A2AEA55B3}">
  <dimension ref="B1:M45"/>
  <sheetViews>
    <sheetView showGridLines="0" topLeftCell="A15" zoomScale="80" zoomScaleNormal="80" workbookViewId="0">
      <selection activeCell="L27" sqref="L27:O3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444</v>
      </c>
      <c r="E5" s="395"/>
      <c r="F5" s="395"/>
      <c r="H5" s="235" t="s">
        <v>492</v>
      </c>
      <c r="I5" s="396" t="s">
        <v>225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tr">
        <f>+'Presupuesto BORRADOR'!F182</f>
        <v>und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25000</v>
      </c>
      <c r="G9" s="239">
        <v>1</v>
      </c>
      <c r="H9" s="238">
        <f>+E9*F9/G9</f>
        <v>25000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25000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31.75" customHeight="1" x14ac:dyDescent="0.25">
      <c r="B16" s="232"/>
      <c r="C16" s="414" t="s">
        <v>773</v>
      </c>
      <c r="D16" s="415"/>
      <c r="E16" s="259" t="s">
        <v>543</v>
      </c>
      <c r="F16" s="314">
        <v>7500000</v>
      </c>
      <c r="G16" s="315">
        <v>1</v>
      </c>
      <c r="H16" s="314">
        <f t="shared" ref="H16:H21" si="0">+G16*F16</f>
        <v>7500000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7500000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0.64589370921886702</v>
      </c>
      <c r="I30" s="238">
        <f>+G30/H30</f>
        <v>264073.84615384601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0.64589370921886702</v>
      </c>
      <c r="I31" s="238">
        <f>+G31/H31</f>
        <v>165046.15384615379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429119.99999999977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7954120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80D32-5FBC-4F32-8761-81181D89CF1D}">
  <dimension ref="B1:M45"/>
  <sheetViews>
    <sheetView showGridLines="0" topLeftCell="A16" zoomScale="80" zoomScaleNormal="80" workbookViewId="0">
      <selection activeCell="M27" sqref="M27:P3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464</v>
      </c>
      <c r="E5" s="395"/>
      <c r="F5" s="395"/>
      <c r="H5" s="235" t="s">
        <v>492</v>
      </c>
      <c r="I5" s="396" t="s">
        <v>263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5000</v>
      </c>
      <c r="G9" s="239">
        <v>10</v>
      </c>
      <c r="H9" s="238">
        <f>+E9*F9/G9</f>
        <v>500</v>
      </c>
      <c r="K9" s="233"/>
    </row>
    <row r="10" spans="2:12" ht="14.5" x14ac:dyDescent="0.35">
      <c r="B10" s="232"/>
      <c r="C10" s="388" t="s">
        <v>774</v>
      </c>
      <c r="D10" s="389"/>
      <c r="E10" s="237">
        <v>1</v>
      </c>
      <c r="F10" s="238">
        <v>75000</v>
      </c>
      <c r="G10" s="239">
        <v>15</v>
      </c>
      <c r="H10" s="238">
        <f>+E10*F10/G10</f>
        <v>5000</v>
      </c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5500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31.75" customHeight="1" x14ac:dyDescent="0.25">
      <c r="B16" s="232"/>
      <c r="C16" s="414" t="s">
        <v>775</v>
      </c>
      <c r="D16" s="415"/>
      <c r="E16" s="259" t="s">
        <v>543</v>
      </c>
      <c r="F16" s="314">
        <v>618558.39</v>
      </c>
      <c r="G16" s="315">
        <v>1</v>
      </c>
      <c r="H16" s="314">
        <f t="shared" ref="H16:H21" si="0">+G16*F16</f>
        <v>618558.39</v>
      </c>
      <c r="K16" s="233"/>
    </row>
    <row r="17" spans="2:12" ht="14.5" x14ac:dyDescent="0.35">
      <c r="B17" s="232"/>
      <c r="C17" s="393" t="s">
        <v>753</v>
      </c>
      <c r="D17" s="394"/>
      <c r="E17" s="237" t="s">
        <v>772</v>
      </c>
      <c r="F17" s="238">
        <v>45000</v>
      </c>
      <c r="G17" s="239">
        <v>1</v>
      </c>
      <c r="H17" s="238">
        <f t="shared" si="0"/>
        <v>45000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663558.39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4.5925880615290202</v>
      </c>
      <c r="I30" s="238">
        <f>+G30/H30</f>
        <v>37138.892867132941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4.5925880615290202</v>
      </c>
      <c r="I31" s="238">
        <f>+G31/H31</f>
        <v>23211.808041958091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60350.700909091029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729409.09090909106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A6040-339E-497D-A8F3-12C39E2B7813}">
  <dimension ref="B1:M45"/>
  <sheetViews>
    <sheetView showGridLines="0" zoomScale="80" zoomScaleNormal="80" workbookViewId="0">
      <selection activeCell="M24" sqref="M24:P3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616</v>
      </c>
      <c r="E5" s="395"/>
      <c r="F5" s="395"/>
      <c r="H5" s="235" t="s">
        <v>492</v>
      </c>
      <c r="I5" s="396" t="s">
        <v>264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7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10</v>
      </c>
      <c r="H9" s="238">
        <f>+E9*F9/G9</f>
        <v>200</v>
      </c>
      <c r="K9" s="233"/>
    </row>
    <row r="10" spans="2:12" ht="14.5" x14ac:dyDescent="0.35">
      <c r="B10" s="232"/>
      <c r="C10" s="388"/>
      <c r="D10" s="389"/>
      <c r="E10" s="237"/>
      <c r="F10" s="238"/>
      <c r="G10" s="239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200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31.75" customHeight="1" x14ac:dyDescent="0.25">
      <c r="B16" s="232"/>
      <c r="C16" s="414" t="s">
        <v>776</v>
      </c>
      <c r="D16" s="415"/>
      <c r="E16" s="259" t="s">
        <v>503</v>
      </c>
      <c r="F16" s="314">
        <v>28700</v>
      </c>
      <c r="G16" s="315">
        <v>0.5</v>
      </c>
      <c r="H16" s="314">
        <f t="shared" ref="H16:H21" si="0">+G16*F16</f>
        <v>14350</v>
      </c>
      <c r="K16" s="233"/>
    </row>
    <row r="17" spans="2:12" ht="14.5" x14ac:dyDescent="0.35">
      <c r="B17" s="232"/>
      <c r="C17" s="393" t="s">
        <v>777</v>
      </c>
      <c r="D17" s="394"/>
      <c r="E17" s="237" t="s">
        <v>751</v>
      </c>
      <c r="F17" s="238">
        <v>45000</v>
      </c>
      <c r="G17" s="239">
        <v>1</v>
      </c>
      <c r="H17" s="238">
        <f t="shared" si="0"/>
        <v>45000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59350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64.479908216426594</v>
      </c>
      <c r="I30" s="238">
        <f>+G30/H30</f>
        <v>2645.221445221413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64.479908216426594</v>
      </c>
      <c r="I31" s="238">
        <f>+G31/H31</f>
        <v>1653.2634032633835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4298.4848484847962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63848.484848484797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2F8B5-04D6-47B8-B359-4E62A6E5227A}">
  <dimension ref="B1:L42"/>
  <sheetViews>
    <sheetView showGridLines="0" topLeftCell="A20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31.25" customHeight="1" x14ac:dyDescent="0.35">
      <c r="B5" s="232"/>
      <c r="C5" s="234" t="s">
        <v>491</v>
      </c>
      <c r="D5" s="405" t="s">
        <v>43</v>
      </c>
      <c r="E5" s="405"/>
      <c r="F5" s="405"/>
      <c r="H5" s="235" t="s">
        <v>492</v>
      </c>
      <c r="I5" s="396" t="s">
        <v>110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2.836896003345004E-2</v>
      </c>
      <c r="H9" s="238">
        <f>+E9*F9/G9</f>
        <v>70499.588199277874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70499.588199277874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576</v>
      </c>
      <c r="D16" s="394"/>
      <c r="E16" s="237" t="s">
        <v>10</v>
      </c>
      <c r="F16" s="238">
        <v>916492.71024364699</v>
      </c>
      <c r="G16" s="239">
        <v>1</v>
      </c>
      <c r="H16" s="238">
        <f t="shared" ref="H16:H21" si="0">+G16*F16</f>
        <v>916492.71024364699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916492.71024364699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0.67760728455847896</v>
      </c>
      <c r="I30" s="238">
        <f>+G30/H30</f>
        <v>251714.5843718863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0.67760728455847896</v>
      </c>
      <c r="I31" s="238">
        <f>+G31/H31</f>
        <v>157321.61523242897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2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2" ht="14.5" x14ac:dyDescent="0.35">
      <c r="B34" s="232"/>
      <c r="G34" s="234"/>
      <c r="H34" s="234"/>
      <c r="I34" s="234" t="s">
        <v>501</v>
      </c>
      <c r="J34" s="238">
        <f>+SUM(I30:I33)</f>
        <v>409036.19960431528</v>
      </c>
      <c r="K34" s="233"/>
      <c r="L34" s="249"/>
    </row>
    <row r="35" spans="2:12" ht="13" thickBot="1" x14ac:dyDescent="0.3">
      <c r="B35" s="232"/>
      <c r="K35" s="233"/>
    </row>
    <row r="36" spans="2:12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1396028.4980472401</v>
      </c>
      <c r="K36" s="233"/>
    </row>
    <row r="37" spans="2:12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2" ht="13" x14ac:dyDescent="0.3">
      <c r="C40" s="248" t="s">
        <v>521</v>
      </c>
      <c r="G40" s="248" t="s">
        <v>522</v>
      </c>
    </row>
    <row r="42" spans="2:12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D1F41-ADD3-4584-A59A-057636234588}">
  <dimension ref="B1:O42"/>
  <sheetViews>
    <sheetView showGridLines="0" topLeftCell="A8" zoomScale="80" zoomScaleNormal="80" workbookViewId="0">
      <selection activeCell="M24" sqref="M24:O35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2.453125" style="228" bestFit="1" customWidth="1"/>
    <col min="10" max="10" width="12.6328125" style="228" bestFit="1" customWidth="1"/>
    <col min="11" max="11" width="2.6328125" style="228" customWidth="1"/>
    <col min="12" max="12" width="11.453125" style="228"/>
    <col min="13" max="13" width="12.453125" style="228" bestFit="1" customWidth="1"/>
    <col min="14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31.25" customHeight="1" x14ac:dyDescent="0.35">
      <c r="B5" s="232"/>
      <c r="C5" s="234" t="s">
        <v>491</v>
      </c>
      <c r="D5" s="405" t="s">
        <v>617</v>
      </c>
      <c r="E5" s="405"/>
      <c r="F5" s="405"/>
      <c r="H5" s="235" t="s">
        <v>492</v>
      </c>
      <c r="I5" s="396" t="s">
        <v>111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tr">
        <f>+'Presupuesto BORRADOR'!F187</f>
        <v>und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</v>
      </c>
      <c r="H9" s="238">
        <f>+E9*F9/G9</f>
        <v>2000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2000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778</v>
      </c>
      <c r="D16" s="394"/>
      <c r="E16" s="237" t="s">
        <v>10</v>
      </c>
      <c r="F16" s="238">
        <v>681500</v>
      </c>
      <c r="G16" s="239">
        <v>1</v>
      </c>
      <c r="H16" s="238">
        <f t="shared" ref="H16:H21" si="0">+G16*F16</f>
        <v>681500</v>
      </c>
      <c r="K16" s="233"/>
    </row>
    <row r="17" spans="2:15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5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5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5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5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5" ht="14.5" x14ac:dyDescent="0.35">
      <c r="B22" s="232"/>
      <c r="G22" s="234"/>
      <c r="H22" s="234" t="s">
        <v>501</v>
      </c>
      <c r="I22" s="238">
        <f>+SUM(H16:H21)</f>
        <v>681500</v>
      </c>
      <c r="K22" s="233"/>
      <c r="L22" s="249"/>
    </row>
    <row r="23" spans="2:15" ht="14.5" x14ac:dyDescent="0.35">
      <c r="B23" s="232"/>
      <c r="C23" s="234" t="s">
        <v>507</v>
      </c>
      <c r="K23" s="233"/>
    </row>
    <row r="24" spans="2:15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5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5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5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5" ht="14.5" x14ac:dyDescent="0.35">
      <c r="B28" s="232"/>
      <c r="C28" s="234" t="s">
        <v>513</v>
      </c>
      <c r="K28" s="233"/>
    </row>
    <row r="29" spans="2:15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5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0.18896524609410201</v>
      </c>
      <c r="I30" s="238">
        <f>+G30/H30</f>
        <v>902619.0769230749</v>
      </c>
      <c r="K30" s="233"/>
      <c r="O30" s="301"/>
    </row>
    <row r="31" spans="2:15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0.18896524609410201</v>
      </c>
      <c r="I31" s="238">
        <f>+G31/H31</f>
        <v>564136.92307692184</v>
      </c>
      <c r="K31" s="233"/>
      <c r="M31" s="301"/>
    </row>
    <row r="32" spans="2:15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2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2" ht="14.5" x14ac:dyDescent="0.35">
      <c r="B34" s="232"/>
      <c r="G34" s="234"/>
      <c r="H34" s="234"/>
      <c r="I34" s="234" t="s">
        <v>501</v>
      </c>
      <c r="J34" s="238">
        <f>+SUM(I30:I33)</f>
        <v>1466755.9999999967</v>
      </c>
      <c r="K34" s="233"/>
      <c r="L34" s="249"/>
    </row>
    <row r="35" spans="2:12" ht="13" thickBot="1" x14ac:dyDescent="0.3">
      <c r="B35" s="232"/>
      <c r="K35" s="233"/>
    </row>
    <row r="36" spans="2:12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2150255.9999999967</v>
      </c>
      <c r="K36" s="233"/>
    </row>
    <row r="37" spans="2:12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2" ht="13" x14ac:dyDescent="0.3">
      <c r="C40" s="248" t="s">
        <v>521</v>
      </c>
      <c r="G40" s="248" t="s">
        <v>522</v>
      </c>
    </row>
    <row r="42" spans="2:12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B4F6-86AF-4E98-8CD7-1D4942E831F7}">
  <dimension ref="B1:M45"/>
  <sheetViews>
    <sheetView showGridLines="0" zoomScale="80" zoomScaleNormal="80" workbookViewId="0">
      <selection activeCell="H51" sqref="H51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1.81640625" style="228" bestFit="1" customWidth="1"/>
    <col min="7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432</v>
      </c>
      <c r="E5" s="395"/>
      <c r="F5" s="395"/>
      <c r="H5" s="235" t="s">
        <v>492</v>
      </c>
      <c r="I5" s="396" t="s">
        <v>112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4.7762543576822677E-2</v>
      </c>
      <c r="H9" s="238">
        <f>+E9*F9/G9</f>
        <v>41873.816807581476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41873.816807581476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577</v>
      </c>
      <c r="D16" s="394"/>
      <c r="E16" s="237" t="s">
        <v>10</v>
      </c>
      <c r="F16" s="238">
        <v>544359.56123605894</v>
      </c>
      <c r="G16" s="239">
        <v>1</v>
      </c>
      <c r="H16" s="238">
        <f t="shared" ref="H16:H21" si="0">+G16*F16</f>
        <v>544359.56123605894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544359.56123605894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1.1408322674539191</v>
      </c>
      <c r="I30" s="238">
        <f>+G30/H30</f>
        <v>149508.07482037626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1.1408322674539191</v>
      </c>
      <c r="I31" s="238">
        <f>+G31/H31</f>
        <v>93442.546762735175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242950.62158311144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829183.99962675187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2C5DA-BDB1-4D0F-B150-D994E59AEE1A}">
  <dimension ref="B1:M45"/>
  <sheetViews>
    <sheetView showGridLines="0" topLeftCell="A29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120</v>
      </c>
      <c r="E5" s="395"/>
      <c r="F5" s="395"/>
      <c r="H5" s="235" t="s">
        <v>492</v>
      </c>
      <c r="I5" s="396" t="s">
        <v>113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3.9851547995106672E-2</v>
      </c>
      <c r="H9" s="238">
        <f>+E9*F9/G9</f>
        <v>50186.256258993446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50186.256258993446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578</v>
      </c>
      <c r="D16" s="394"/>
      <c r="E16" s="237" t="s">
        <v>10</v>
      </c>
      <c r="F16" s="238">
        <v>652421.25715789199</v>
      </c>
      <c r="G16" s="239">
        <v>1</v>
      </c>
      <c r="H16" s="238">
        <f t="shared" ref="H16:H21" si="0">+G16*F16</f>
        <v>652421.25715789199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652421.25715789199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0.95187295400684402</v>
      </c>
      <c r="I30" s="238">
        <f>+G30/H30</f>
        <v>179187.39605114746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0.95187295400684402</v>
      </c>
      <c r="I31" s="238">
        <f>+G31/H31</f>
        <v>111992.12253196718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291179.51858311461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993787.03200000001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3729C-BE0A-41D4-ACA3-3BAFDCB58639}">
  <dimension ref="B1:N45"/>
  <sheetViews>
    <sheetView showGridLines="0" topLeftCell="A23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bestFit="1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45</v>
      </c>
      <c r="E5" s="395"/>
      <c r="F5" s="395"/>
      <c r="H5" s="235" t="s">
        <v>492</v>
      </c>
      <c r="I5" s="396" t="s">
        <v>121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1.3070215888731732E-2</v>
      </c>
      <c r="H9" s="238">
        <f>+E9*F9/G9</f>
        <v>153019.6606564293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153019.6606564293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579</v>
      </c>
      <c r="D16" s="394"/>
      <c r="E16" s="237" t="s">
        <v>10</v>
      </c>
      <c r="F16" s="238">
        <v>1989246.4172740199</v>
      </c>
      <c r="G16" s="239">
        <v>1</v>
      </c>
      <c r="H16" s="238">
        <f t="shared" ref="H16:H21" si="0">+G16*F16</f>
        <v>1989246.4172740199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1989246.4172740199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0.312189779207593</v>
      </c>
      <c r="I30" s="238">
        <f>+G30/H30</f>
        <v>546345.99644142238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0.312189779207593</v>
      </c>
      <c r="I31" s="238">
        <f>+G31/H31</f>
        <v>341466.247775889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887812.24421731138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3030078.3221477605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A6BAA-2578-47CF-BFEE-FDAF49B5DC4A}">
  <dimension ref="B1:M45"/>
  <sheetViews>
    <sheetView showGridLines="0" topLeftCell="A23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443</v>
      </c>
      <c r="E5" s="395"/>
      <c r="F5" s="395"/>
      <c r="H5" s="235" t="s">
        <v>492</v>
      </c>
      <c r="I5" s="396" t="s">
        <v>114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6.2084125228369987E-2</v>
      </c>
      <c r="H9" s="238">
        <f>+E9*F9/G9</f>
        <v>32214.354195105567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32214.354195105567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580</v>
      </c>
      <c r="D16" s="394"/>
      <c r="E16" s="237" t="s">
        <v>8</v>
      </c>
      <c r="F16" s="238">
        <f>418786.602-11192.3029534491</f>
        <v>407594.29904655094</v>
      </c>
      <c r="G16" s="239">
        <v>1</v>
      </c>
      <c r="H16" s="238">
        <f t="shared" ref="H16:H21" si="0">+G16*F16</f>
        <v>407594.29904655094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407594.29904655094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 t="s">
        <v>540</v>
      </c>
      <c r="D25" s="389"/>
      <c r="E25" s="237">
        <v>1</v>
      </c>
      <c r="F25" s="237"/>
      <c r="G25" s="237"/>
      <c r="H25" s="238">
        <v>11192.3029534491</v>
      </c>
      <c r="I25" s="238">
        <f>+H25*E25</f>
        <v>11192.3029534491</v>
      </c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11192.3029534491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1.4829077752111</v>
      </c>
      <c r="I30" s="238">
        <f>+G30/H30</f>
        <v>115019.7192645506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1.4829077752111</v>
      </c>
      <c r="I31" s="238">
        <f>+G31/H31</f>
        <v>71887.32454034414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186907.04380489473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637908.00000000023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D8E57-C073-48A0-8E22-99F157B2F307}">
  <dimension ref="B1:M45"/>
  <sheetViews>
    <sheetView showGridLines="0" topLeftCell="A20" zoomScale="80" zoomScaleNormal="80" workbookViewId="0">
      <selection activeCell="M25" sqref="M25:O34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1.453125" style="228"/>
    <col min="10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779</v>
      </c>
      <c r="E5" s="395"/>
      <c r="F5" s="395"/>
      <c r="H5" s="235" t="s">
        <v>492</v>
      </c>
      <c r="I5" s="396" t="str">
        <f>+'Presupuesto BORRADOR'!D193</f>
        <v>11.1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tr">
        <f>+'Presupuesto BORRADOR'!F193</f>
        <v>m2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3500</v>
      </c>
      <c r="G9" s="239">
        <v>10</v>
      </c>
      <c r="H9" s="238">
        <f>+E9*F9/G9</f>
        <v>350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350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780</v>
      </c>
      <c r="D16" s="394"/>
      <c r="E16" s="237" t="s">
        <v>503</v>
      </c>
      <c r="F16" s="238">
        <v>87712</v>
      </c>
      <c r="G16" s="239">
        <v>1</v>
      </c>
      <c r="H16" s="238">
        <f t="shared" ref="H16:H21" si="0">+G16*F16</f>
        <v>87712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87712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4.4047025586015103</v>
      </c>
      <c r="I30" s="238">
        <f>+G30/H30</f>
        <v>38723.076923076922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4.4047025586015103</v>
      </c>
      <c r="I31" s="238">
        <f>+G31/H31</f>
        <v>24201.923076923082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62925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150987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46B3F-D01B-47E4-BF22-0F54DE998966}">
  <dimension ref="B1:M45"/>
  <sheetViews>
    <sheetView showGridLines="0" topLeftCell="A26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6.453125" style="228" customWidth="1"/>
    <col min="10" max="10" width="12.6328125" style="228" bestFit="1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435</v>
      </c>
      <c r="E5" s="395"/>
      <c r="F5" s="395"/>
      <c r="H5" s="235" t="s">
        <v>492</v>
      </c>
      <c r="I5" s="396" t="s">
        <v>115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1.3059005392216744E-2</v>
      </c>
      <c r="H9" s="238">
        <f>+E9*F9/G9</f>
        <v>153151.02030603445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153151.02030603445</v>
      </c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 t="s">
        <v>273</v>
      </c>
      <c r="D16" s="394"/>
      <c r="E16" s="237" t="s">
        <v>10</v>
      </c>
      <c r="F16" s="238">
        <f>1990963.26004703-26604.7956906237</f>
        <v>1964358.4643564061</v>
      </c>
      <c r="G16" s="239">
        <v>1</v>
      </c>
      <c r="H16" s="238">
        <f t="shared" ref="H16:H21" si="0">+G16*F16</f>
        <v>1964358.4643564061</v>
      </c>
      <c r="K16" s="233"/>
    </row>
    <row r="17" spans="2:11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1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1964358.4643564061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 t="s">
        <v>540</v>
      </c>
      <c r="D25" s="389"/>
      <c r="E25" s="237">
        <v>1</v>
      </c>
      <c r="F25" s="237"/>
      <c r="G25" s="237"/>
      <c r="H25" s="238">
        <v>26604.795690623701</v>
      </c>
      <c r="I25" s="238">
        <f>+H25-E25</f>
        <v>26603.795690623701</v>
      </c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26603.795690623701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0.29180066927327403</v>
      </c>
      <c r="I30" s="238">
        <f>+G30/H30</f>
        <v>584521.05824426876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0.29180066927327403</v>
      </c>
      <c r="I31" s="238">
        <f>+G31/H31</f>
        <v>365325.66140266805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949846.71964693675</v>
      </c>
      <c r="K34" s="233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3093960.0000000009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89970-863A-4EC4-96A5-234E0ABE53D6}">
  <dimension ref="B1:M45"/>
  <sheetViews>
    <sheetView showGridLines="0" topLeftCell="A20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434</v>
      </c>
      <c r="E5" s="395"/>
      <c r="F5" s="395"/>
      <c r="H5" s="235" t="s">
        <v>492</v>
      </c>
      <c r="I5" s="396" t="s">
        <v>116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1.0447204312177116E-2</v>
      </c>
      <c r="H9" s="238">
        <f>+E9*F9/G9</f>
        <v>191438.77541179393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191438.77541179393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275</v>
      </c>
      <c r="D16" s="394"/>
      <c r="E16" s="237" t="s">
        <v>10</v>
      </c>
      <c r="F16" s="238">
        <f>2488704.07505879-33255.9946150581</f>
        <v>2455448.080443732</v>
      </c>
      <c r="G16" s="239">
        <v>1</v>
      </c>
      <c r="H16" s="238">
        <f t="shared" ref="H16:H21" si="0">+G16*F16</f>
        <v>2455448.080443732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2455448.080443732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 t="s">
        <v>540</v>
      </c>
      <c r="D25" s="389"/>
      <c r="E25" s="237">
        <v>1</v>
      </c>
      <c r="F25" s="237"/>
      <c r="G25" s="237"/>
      <c r="H25" s="238">
        <v>33255.994615058102</v>
      </c>
      <c r="I25" s="238">
        <f>+H25*E25</f>
        <v>33255.994615058102</v>
      </c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33255.994615058102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0.23344078119116299</v>
      </c>
      <c r="I30" s="238">
        <f>+G30/H30</f>
        <v>730650.55355656426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0.23344078119116299</v>
      </c>
      <c r="I31" s="238">
        <f>+G31/H31</f>
        <v>456656.59597285272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1187307.149529417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3867450.0000000009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DA09D-AC0D-429D-8291-7386CB7C744A}">
  <dimension ref="B1:N45"/>
  <sheetViews>
    <sheetView showGridLines="0" topLeftCell="A23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6" width="16.1796875" style="228" bestFit="1" customWidth="1"/>
    <col min="7" max="7" width="12.36328125" style="228" bestFit="1" customWidth="1"/>
    <col min="8" max="8" width="13" style="228" bestFit="1" customWidth="1"/>
    <col min="9" max="10" width="12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433</v>
      </c>
      <c r="E5" s="395"/>
      <c r="F5" s="395"/>
      <c r="H5" s="235" t="s">
        <v>492</v>
      </c>
      <c r="I5" s="396" t="s">
        <v>117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10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39">
        <v>1.6323756743905259E-2</v>
      </c>
      <c r="H9" s="238">
        <f>+E9*F9/G9</f>
        <v>122520.81621754948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122520.81621754948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274</v>
      </c>
      <c r="D16" s="394"/>
      <c r="E16" s="237" t="s">
        <v>10</v>
      </c>
      <c r="F16" s="238">
        <f>1592770.60803762-21283.8365508404</f>
        <v>1571486.7714867797</v>
      </c>
      <c r="G16" s="239">
        <v>1</v>
      </c>
      <c r="H16" s="238">
        <f t="shared" ref="H16:H21" si="0">+G16*F16</f>
        <v>1571486.7714867797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1571486.7714867797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 t="s">
        <v>540</v>
      </c>
      <c r="D25" s="389"/>
      <c r="E25" s="237">
        <v>1</v>
      </c>
      <c r="F25" s="237"/>
      <c r="G25" s="237"/>
      <c r="H25" s="238">
        <v>21283.836550840399</v>
      </c>
      <c r="I25" s="238">
        <f>+H25*E25</f>
        <v>21283.836550840399</v>
      </c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21283.836550840399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0.36475122058911003</v>
      </c>
      <c r="I30" s="238">
        <f>+G30/H30</f>
        <v>467616.35430451075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0.36475122058911003</v>
      </c>
      <c r="I31" s="238">
        <f>+G31/H31</f>
        <v>292260.22144031926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4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4" ht="14.5" x14ac:dyDescent="0.35">
      <c r="B34" s="232"/>
      <c r="G34" s="234"/>
      <c r="H34" s="234"/>
      <c r="I34" s="234" t="s">
        <v>501</v>
      </c>
      <c r="J34" s="238">
        <f>+SUM(I30:I33)</f>
        <v>759876.57574483007</v>
      </c>
      <c r="K34" s="233"/>
      <c r="L34" s="249"/>
    </row>
    <row r="35" spans="2:14" ht="13" thickBot="1" x14ac:dyDescent="0.3">
      <c r="B35" s="232"/>
      <c r="K35" s="233"/>
    </row>
    <row r="36" spans="2:14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2475167.9999999995</v>
      </c>
      <c r="K36" s="233"/>
    </row>
    <row r="37" spans="2:14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4" ht="13" x14ac:dyDescent="0.3">
      <c r="C40" s="248" t="s">
        <v>521</v>
      </c>
      <c r="G40" s="248" t="s">
        <v>522</v>
      </c>
    </row>
    <row r="42" spans="2:14" ht="13" x14ac:dyDescent="0.3">
      <c r="C42" s="248" t="s">
        <v>523</v>
      </c>
    </row>
    <row r="45" spans="2:14" x14ac:dyDescent="0.25">
      <c r="N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99C4A-5D85-46F2-8DBB-2B83ED1DA32D}">
  <dimension ref="B1:M45"/>
  <sheetViews>
    <sheetView showGridLines="0" topLeftCell="A20" zoomScale="80" zoomScaleNormal="80" workbookViewId="0">
      <selection activeCell="I5" sqref="I5:J6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13.81640625" style="228" bestFit="1" customWidth="1"/>
    <col min="10" max="10" width="13.6328125" style="228" bestFit="1" customWidth="1"/>
    <col min="11" max="11" width="2.6328125" style="228" customWidth="1"/>
    <col min="12" max="16384" width="11.453125" style="228"/>
  </cols>
  <sheetData>
    <row r="1" spans="2:12" ht="13" thickBot="1" x14ac:dyDescent="0.3"/>
    <row r="2" spans="2:12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2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2" x14ac:dyDescent="0.25">
      <c r="B4" s="232"/>
      <c r="K4" s="233"/>
    </row>
    <row r="5" spans="2:12" ht="14.5" x14ac:dyDescent="0.35">
      <c r="B5" s="232"/>
      <c r="C5" s="234" t="s">
        <v>491</v>
      </c>
      <c r="D5" s="395" t="s">
        <v>119</v>
      </c>
      <c r="E5" s="395"/>
      <c r="F5" s="395"/>
      <c r="H5" s="235" t="s">
        <v>492</v>
      </c>
      <c r="I5" s="396" t="s">
        <v>118</v>
      </c>
      <c r="J5" s="396"/>
      <c r="K5" s="233"/>
    </row>
    <row r="6" spans="2:12" ht="14.5" x14ac:dyDescent="0.35">
      <c r="B6" s="232"/>
      <c r="C6" s="234"/>
      <c r="D6" s="395"/>
      <c r="E6" s="395"/>
      <c r="F6" s="395"/>
      <c r="H6" s="235" t="s">
        <v>493</v>
      </c>
      <c r="I6" s="396" t="s">
        <v>18</v>
      </c>
      <c r="J6" s="396"/>
      <c r="K6" s="233"/>
    </row>
    <row r="7" spans="2:12" ht="14.5" x14ac:dyDescent="0.35">
      <c r="B7" s="232"/>
      <c r="C7" s="234" t="s">
        <v>494</v>
      </c>
      <c r="K7" s="233"/>
    </row>
    <row r="8" spans="2:12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2" ht="14.5" x14ac:dyDescent="0.35">
      <c r="B9" s="232"/>
      <c r="C9" s="388" t="s">
        <v>500</v>
      </c>
      <c r="D9" s="389"/>
      <c r="E9" s="237">
        <v>1</v>
      </c>
      <c r="F9" s="238">
        <v>2000</v>
      </c>
      <c r="G9" s="251">
        <v>3.5140303988944336E-3</v>
      </c>
      <c r="H9" s="238">
        <f>+E9*F9/G9</f>
        <v>569147.03999977629</v>
      </c>
      <c r="K9" s="233"/>
    </row>
    <row r="10" spans="2:12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2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2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2" ht="14.5" x14ac:dyDescent="0.35">
      <c r="B13" s="232"/>
      <c r="G13" s="234"/>
      <c r="H13" s="234" t="s">
        <v>501</v>
      </c>
      <c r="I13" s="238">
        <f>+SUM(H9:H12)</f>
        <v>569147.03999977629</v>
      </c>
      <c r="K13" s="233"/>
      <c r="L13" s="249"/>
    </row>
    <row r="14" spans="2:12" ht="14.5" x14ac:dyDescent="0.35">
      <c r="B14" s="232"/>
      <c r="C14" s="234" t="s">
        <v>502</v>
      </c>
      <c r="K14" s="233"/>
    </row>
    <row r="15" spans="2:12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2" ht="14.5" x14ac:dyDescent="0.35">
      <c r="B16" s="232"/>
      <c r="C16" s="393" t="s">
        <v>581</v>
      </c>
      <c r="D16" s="394"/>
      <c r="E16" s="237" t="s">
        <v>18</v>
      </c>
      <c r="F16" s="238">
        <f>7398911.52000009-98869.9958846046</f>
        <v>7300041.5241154851</v>
      </c>
      <c r="G16" s="239">
        <v>1</v>
      </c>
      <c r="H16" s="238">
        <f t="shared" ref="H16:H21" si="0">+G16*F16</f>
        <v>7300041.5241154851</v>
      </c>
      <c r="K16" s="233"/>
    </row>
    <row r="17" spans="2:12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2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2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2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2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2" ht="14.5" x14ac:dyDescent="0.35">
      <c r="B22" s="232"/>
      <c r="G22" s="234"/>
      <c r="H22" s="234" t="s">
        <v>501</v>
      </c>
      <c r="I22" s="238">
        <f>+SUM(H16:H21)</f>
        <v>7300041.5241154851</v>
      </c>
      <c r="K22" s="233"/>
      <c r="L22" s="249"/>
    </row>
    <row r="23" spans="2:12" ht="14.5" x14ac:dyDescent="0.35">
      <c r="B23" s="232"/>
      <c r="C23" s="234" t="s">
        <v>507</v>
      </c>
      <c r="K23" s="233"/>
    </row>
    <row r="24" spans="2:12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2" ht="14.5" x14ac:dyDescent="0.35">
      <c r="B25" s="232"/>
      <c r="C25" s="388" t="s">
        <v>540</v>
      </c>
      <c r="D25" s="389"/>
      <c r="E25" s="237">
        <v>1</v>
      </c>
      <c r="F25" s="237"/>
      <c r="G25" s="237"/>
      <c r="H25" s="238">
        <v>98869.995884604607</v>
      </c>
      <c r="I25" s="238">
        <f>+H25*E25</f>
        <v>98869.995884604607</v>
      </c>
      <c r="K25" s="233"/>
    </row>
    <row r="26" spans="2:12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2" ht="14.5" x14ac:dyDescent="0.35">
      <c r="B27" s="232"/>
      <c r="G27" s="234"/>
      <c r="H27" s="234"/>
      <c r="I27" s="234" t="s">
        <v>501</v>
      </c>
      <c r="J27" s="238">
        <f>+SUM(I25:I26)</f>
        <v>98869.995884604607</v>
      </c>
      <c r="K27" s="233"/>
    </row>
    <row r="28" spans="2:12" ht="14.5" x14ac:dyDescent="0.35">
      <c r="B28" s="232"/>
      <c r="C28" s="234" t="s">
        <v>513</v>
      </c>
      <c r="K28" s="233"/>
    </row>
    <row r="29" spans="2:12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2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7.8520336622615303E-2</v>
      </c>
      <c r="I30" s="238">
        <f>+G30/H30</f>
        <v>2172222.4246154665</v>
      </c>
      <c r="K30" s="233"/>
    </row>
    <row r="31" spans="2:12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7.8520336622615303E-2</v>
      </c>
      <c r="I31" s="238">
        <f>+G31/H31</f>
        <v>1357639.0153846669</v>
      </c>
      <c r="K31" s="233"/>
    </row>
    <row r="32" spans="2:12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3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3" ht="14.5" x14ac:dyDescent="0.35">
      <c r="B34" s="232"/>
      <c r="G34" s="234"/>
      <c r="H34" s="234"/>
      <c r="I34" s="234" t="s">
        <v>501</v>
      </c>
      <c r="J34" s="238">
        <f>+SUM(I30:I33)</f>
        <v>3529861.4400001336</v>
      </c>
      <c r="K34" s="233"/>
      <c r="L34" s="249"/>
    </row>
    <row r="35" spans="2:13" ht="13" thickBot="1" x14ac:dyDescent="0.3">
      <c r="B35" s="232"/>
      <c r="K35" s="233"/>
    </row>
    <row r="36" spans="2:13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11497920</v>
      </c>
      <c r="K36" s="233"/>
    </row>
    <row r="37" spans="2:13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3" ht="13" x14ac:dyDescent="0.3">
      <c r="C40" s="248" t="s">
        <v>521</v>
      </c>
      <c r="G40" s="248" t="s">
        <v>522</v>
      </c>
    </row>
    <row r="42" spans="2:13" ht="13" x14ac:dyDescent="0.3">
      <c r="C42" s="248" t="s">
        <v>523</v>
      </c>
    </row>
    <row r="45" spans="2:13" x14ac:dyDescent="0.25">
      <c r="M45" s="260"/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5C859-C475-4058-AD3C-F349CA7991BD}">
  <dimension ref="B1:K42"/>
  <sheetViews>
    <sheetView showGridLines="0" topLeftCell="A15" zoomScale="80" zoomScaleNormal="80" workbookViewId="0">
      <selection activeCell="A62" sqref="A62"/>
    </sheetView>
  </sheetViews>
  <sheetFormatPr baseColWidth="10" defaultColWidth="11.453125" defaultRowHeight="12.5" x14ac:dyDescent="0.25"/>
  <cols>
    <col min="1" max="1" width="11.453125" style="228"/>
    <col min="2" max="2" width="2.6328125" style="228" customWidth="1"/>
    <col min="3" max="3" width="16.1796875" style="228" customWidth="1"/>
    <col min="4" max="4" width="31.81640625" style="228" customWidth="1"/>
    <col min="5" max="5" width="17.1796875" style="228" bestFit="1" customWidth="1"/>
    <col min="6" max="7" width="12.36328125" style="228" bestFit="1" customWidth="1"/>
    <col min="8" max="8" width="13" style="228" bestFit="1" customWidth="1"/>
    <col min="9" max="9" width="20" style="228" bestFit="1" customWidth="1"/>
    <col min="10" max="10" width="12.81640625" style="228" customWidth="1"/>
    <col min="11" max="11" width="2.6328125" style="228" customWidth="1"/>
    <col min="12" max="16384" width="11.453125" style="228"/>
  </cols>
  <sheetData>
    <row r="1" spans="2:11" ht="13" thickBot="1" x14ac:dyDescent="0.3"/>
    <row r="2" spans="2:11" ht="13" thickBot="1" x14ac:dyDescent="0.3">
      <c r="B2" s="229"/>
      <c r="C2" s="230"/>
      <c r="D2" s="230"/>
      <c r="E2" s="230"/>
      <c r="F2" s="230"/>
      <c r="G2" s="230"/>
      <c r="H2" s="230"/>
      <c r="I2" s="230"/>
      <c r="J2" s="230"/>
      <c r="K2" s="231"/>
    </row>
    <row r="3" spans="2:11" ht="13.5" thickBot="1" x14ac:dyDescent="0.35">
      <c r="B3" s="232"/>
      <c r="C3" s="390" t="s">
        <v>524</v>
      </c>
      <c r="D3" s="391"/>
      <c r="E3" s="391"/>
      <c r="F3" s="391"/>
      <c r="G3" s="391"/>
      <c r="H3" s="391"/>
      <c r="I3" s="391"/>
      <c r="J3" s="392"/>
      <c r="K3" s="233"/>
    </row>
    <row r="4" spans="2:11" x14ac:dyDescent="0.25">
      <c r="B4" s="232"/>
      <c r="K4" s="233"/>
    </row>
    <row r="5" spans="2:11" ht="14.5" x14ac:dyDescent="0.35">
      <c r="B5" s="232"/>
      <c r="C5" s="234" t="s">
        <v>491</v>
      </c>
      <c r="D5" s="395" t="s">
        <v>59</v>
      </c>
      <c r="E5" s="395"/>
      <c r="F5" s="395"/>
      <c r="H5" s="235" t="s">
        <v>492</v>
      </c>
      <c r="I5" s="396">
        <v>13.1</v>
      </c>
      <c r="J5" s="396"/>
      <c r="K5" s="233"/>
    </row>
    <row r="6" spans="2:11" ht="14.5" x14ac:dyDescent="0.35">
      <c r="B6" s="232"/>
      <c r="C6" s="234"/>
      <c r="D6" s="395"/>
      <c r="E6" s="395"/>
      <c r="F6" s="395"/>
      <c r="H6" s="235" t="s">
        <v>493</v>
      </c>
      <c r="I6" s="396" t="s">
        <v>8</v>
      </c>
      <c r="J6" s="396"/>
      <c r="K6" s="233"/>
    </row>
    <row r="7" spans="2:11" ht="14.5" x14ac:dyDescent="0.35">
      <c r="B7" s="232"/>
      <c r="C7" s="234" t="s">
        <v>494</v>
      </c>
      <c r="K7" s="233"/>
    </row>
    <row r="8" spans="2:11" ht="14.5" x14ac:dyDescent="0.25">
      <c r="B8" s="232"/>
      <c r="C8" s="328" t="s">
        <v>495</v>
      </c>
      <c r="D8" s="329"/>
      <c r="E8" s="236" t="s">
        <v>496</v>
      </c>
      <c r="F8" s="236" t="s">
        <v>497</v>
      </c>
      <c r="G8" s="236" t="s">
        <v>498</v>
      </c>
      <c r="H8" s="236" t="s">
        <v>499</v>
      </c>
      <c r="K8" s="233"/>
    </row>
    <row r="9" spans="2:11" ht="14.5" x14ac:dyDescent="0.35">
      <c r="B9" s="232"/>
      <c r="C9" s="388" t="s">
        <v>500</v>
      </c>
      <c r="D9" s="389"/>
      <c r="E9" s="237">
        <v>1</v>
      </c>
      <c r="F9" s="238">
        <v>1999.9997079385878</v>
      </c>
      <c r="G9" s="239">
        <v>6.3892453128426325</v>
      </c>
      <c r="H9" s="238">
        <f>+E9*F9/G9</f>
        <v>313.02596942372998</v>
      </c>
      <c r="K9" s="233"/>
    </row>
    <row r="10" spans="2:11" ht="14.5" x14ac:dyDescent="0.35">
      <c r="B10" s="232"/>
      <c r="C10" s="388"/>
      <c r="D10" s="389"/>
      <c r="E10" s="237"/>
      <c r="F10" s="238"/>
      <c r="G10" s="237"/>
      <c r="H10" s="238"/>
      <c r="K10" s="233"/>
    </row>
    <row r="11" spans="2:11" ht="14.5" x14ac:dyDescent="0.35">
      <c r="B11" s="232"/>
      <c r="C11" s="388"/>
      <c r="D11" s="389"/>
      <c r="E11" s="237"/>
      <c r="F11" s="238"/>
      <c r="G11" s="237"/>
      <c r="H11" s="238"/>
      <c r="K11" s="233"/>
    </row>
    <row r="12" spans="2:11" ht="14.5" x14ac:dyDescent="0.35">
      <c r="B12" s="232"/>
      <c r="C12" s="388"/>
      <c r="D12" s="389"/>
      <c r="E12" s="237"/>
      <c r="F12" s="238"/>
      <c r="G12" s="237"/>
      <c r="H12" s="238"/>
      <c r="K12" s="233"/>
    </row>
    <row r="13" spans="2:11" ht="14.5" x14ac:dyDescent="0.35">
      <c r="B13" s="232"/>
      <c r="G13" s="234"/>
      <c r="H13" s="234" t="s">
        <v>501</v>
      </c>
      <c r="I13" s="238">
        <f>+SUM(H9:H12)</f>
        <v>313.02596942372998</v>
      </c>
      <c r="J13" s="249"/>
      <c r="K13" s="233"/>
    </row>
    <row r="14" spans="2:11" ht="14.5" x14ac:dyDescent="0.35">
      <c r="B14" s="232"/>
      <c r="C14" s="234" t="s">
        <v>502</v>
      </c>
      <c r="K14" s="233"/>
    </row>
    <row r="15" spans="2:11" ht="14.5" x14ac:dyDescent="0.25">
      <c r="B15" s="232"/>
      <c r="C15" s="328" t="s">
        <v>495</v>
      </c>
      <c r="D15" s="329"/>
      <c r="E15" s="236" t="s">
        <v>503</v>
      </c>
      <c r="F15" s="236" t="s">
        <v>504</v>
      </c>
      <c r="G15" s="236" t="s">
        <v>496</v>
      </c>
      <c r="H15" s="236" t="s">
        <v>499</v>
      </c>
      <c r="K15" s="233"/>
    </row>
    <row r="16" spans="2:11" ht="14.5" x14ac:dyDescent="0.35">
      <c r="B16" s="232"/>
      <c r="C16" s="393"/>
      <c r="D16" s="394"/>
      <c r="E16" s="237"/>
      <c r="F16" s="238"/>
      <c r="G16" s="239"/>
      <c r="H16" s="238">
        <f t="shared" ref="H16:H21" si="0">+G16*F16</f>
        <v>0</v>
      </c>
      <c r="K16" s="233"/>
    </row>
    <row r="17" spans="2:11" ht="14.5" x14ac:dyDescent="0.35">
      <c r="B17" s="232"/>
      <c r="C17" s="388"/>
      <c r="D17" s="389"/>
      <c r="E17" s="237"/>
      <c r="F17" s="238"/>
      <c r="G17" s="239"/>
      <c r="H17" s="238">
        <f t="shared" si="0"/>
        <v>0</v>
      </c>
      <c r="K17" s="233"/>
    </row>
    <row r="18" spans="2:11" ht="14.5" x14ac:dyDescent="0.35">
      <c r="B18" s="232"/>
      <c r="C18" s="388"/>
      <c r="D18" s="389"/>
      <c r="E18" s="237"/>
      <c r="F18" s="238"/>
      <c r="G18" s="237"/>
      <c r="H18" s="238">
        <f t="shared" si="0"/>
        <v>0</v>
      </c>
      <c r="K18" s="233"/>
    </row>
    <row r="19" spans="2:11" ht="14.5" x14ac:dyDescent="0.35">
      <c r="B19" s="232"/>
      <c r="C19" s="388"/>
      <c r="D19" s="389"/>
      <c r="E19" s="237"/>
      <c r="F19" s="238"/>
      <c r="G19" s="237"/>
      <c r="H19" s="238">
        <f t="shared" si="0"/>
        <v>0</v>
      </c>
      <c r="K19" s="233"/>
    </row>
    <row r="20" spans="2:11" ht="14.5" x14ac:dyDescent="0.35">
      <c r="B20" s="232"/>
      <c r="C20" s="388"/>
      <c r="D20" s="389"/>
      <c r="E20" s="237"/>
      <c r="F20" s="238"/>
      <c r="G20" s="237"/>
      <c r="H20" s="238">
        <f t="shared" si="0"/>
        <v>0</v>
      </c>
      <c r="K20" s="233"/>
    </row>
    <row r="21" spans="2:11" ht="14.5" x14ac:dyDescent="0.35">
      <c r="B21" s="232"/>
      <c r="C21" s="388"/>
      <c r="D21" s="389"/>
      <c r="E21" s="237"/>
      <c r="F21" s="238"/>
      <c r="G21" s="237"/>
      <c r="H21" s="238">
        <f t="shared" si="0"/>
        <v>0</v>
      </c>
      <c r="K21" s="233"/>
    </row>
    <row r="22" spans="2:11" ht="14.5" x14ac:dyDescent="0.35">
      <c r="B22" s="232"/>
      <c r="G22" s="234"/>
      <c r="H22" s="234" t="s">
        <v>501</v>
      </c>
      <c r="I22" s="238">
        <f>+SUM(H16:H21)</f>
        <v>0</v>
      </c>
      <c r="K22" s="233"/>
    </row>
    <row r="23" spans="2:11" ht="14.5" x14ac:dyDescent="0.35">
      <c r="B23" s="232"/>
      <c r="C23" s="234" t="s">
        <v>507</v>
      </c>
      <c r="K23" s="233"/>
    </row>
    <row r="24" spans="2:11" ht="14.5" x14ac:dyDescent="0.25">
      <c r="B24" s="232"/>
      <c r="C24" s="328" t="s">
        <v>508</v>
      </c>
      <c r="D24" s="329"/>
      <c r="E24" s="236" t="s">
        <v>509</v>
      </c>
      <c r="F24" s="236" t="s">
        <v>510</v>
      </c>
      <c r="G24" s="236" t="s">
        <v>511</v>
      </c>
      <c r="H24" s="236" t="s">
        <v>512</v>
      </c>
      <c r="I24" s="236" t="s">
        <v>499</v>
      </c>
      <c r="K24" s="233"/>
    </row>
    <row r="25" spans="2:11" ht="14.5" x14ac:dyDescent="0.35">
      <c r="B25" s="232"/>
      <c r="C25" s="388"/>
      <c r="D25" s="389"/>
      <c r="E25" s="237"/>
      <c r="F25" s="237"/>
      <c r="G25" s="237"/>
      <c r="H25" s="238"/>
      <c r="I25" s="238"/>
      <c r="K25" s="233"/>
    </row>
    <row r="26" spans="2:11" ht="14.5" x14ac:dyDescent="0.35">
      <c r="B26" s="232"/>
      <c r="C26" s="388"/>
      <c r="D26" s="389"/>
      <c r="E26" s="237"/>
      <c r="F26" s="237"/>
      <c r="G26" s="237"/>
      <c r="H26" s="238"/>
      <c r="I26" s="238"/>
      <c r="K26" s="233"/>
    </row>
    <row r="27" spans="2:11" ht="14.5" x14ac:dyDescent="0.35">
      <c r="B27" s="232"/>
      <c r="G27" s="234"/>
      <c r="H27" s="234"/>
      <c r="I27" s="234" t="s">
        <v>501</v>
      </c>
      <c r="J27" s="238">
        <f>+SUM(I25:I26)</f>
        <v>0</v>
      </c>
      <c r="K27" s="233"/>
    </row>
    <row r="28" spans="2:11" ht="14.5" x14ac:dyDescent="0.35">
      <c r="B28" s="232"/>
      <c r="C28" s="234" t="s">
        <v>513</v>
      </c>
      <c r="K28" s="233"/>
    </row>
    <row r="29" spans="2:11" ht="14.5" x14ac:dyDescent="0.25">
      <c r="B29" s="232"/>
      <c r="C29" s="328" t="s">
        <v>495</v>
      </c>
      <c r="D29" s="329"/>
      <c r="E29" s="236" t="s">
        <v>514</v>
      </c>
      <c r="F29" s="236" t="s">
        <v>515</v>
      </c>
      <c r="G29" s="236" t="s">
        <v>516</v>
      </c>
      <c r="H29" s="236" t="s">
        <v>517</v>
      </c>
      <c r="I29" s="236" t="s">
        <v>499</v>
      </c>
      <c r="K29" s="233"/>
    </row>
    <row r="30" spans="2:11" ht="14.5" x14ac:dyDescent="0.35">
      <c r="B30" s="232"/>
      <c r="C30" s="388" t="s">
        <v>518</v>
      </c>
      <c r="D30" s="389"/>
      <c r="E30" s="243">
        <v>92196.560000000012</v>
      </c>
      <c r="F30" s="237">
        <v>1.85</v>
      </c>
      <c r="G30" s="238">
        <f>+F30*E30</f>
        <v>170563.63600000003</v>
      </c>
      <c r="H30" s="239">
        <v>225.521849184769</v>
      </c>
      <c r="I30" s="238">
        <f>+G30/H30</f>
        <v>756.30648035462866</v>
      </c>
      <c r="K30" s="233"/>
    </row>
    <row r="31" spans="2:11" ht="14.5" x14ac:dyDescent="0.35">
      <c r="B31" s="232"/>
      <c r="C31" s="388" t="s">
        <v>519</v>
      </c>
      <c r="D31" s="389"/>
      <c r="E31" s="243">
        <v>57622.850000000013</v>
      </c>
      <c r="F31" s="237">
        <v>1.85</v>
      </c>
      <c r="G31" s="238">
        <f>+F31*E31</f>
        <v>106602.27250000004</v>
      </c>
      <c r="H31" s="239">
        <f>+H30</f>
        <v>225.521849184769</v>
      </c>
      <c r="I31" s="238">
        <f>+G31/H31</f>
        <v>472.69155022164301</v>
      </c>
      <c r="K31" s="233"/>
    </row>
    <row r="32" spans="2:11" ht="14.5" x14ac:dyDescent="0.35">
      <c r="B32" s="232"/>
      <c r="C32" s="388"/>
      <c r="D32" s="389"/>
      <c r="E32" s="243"/>
      <c r="F32" s="237"/>
      <c r="G32" s="238"/>
      <c r="H32" s="239"/>
      <c r="I32" s="238"/>
      <c r="K32" s="233"/>
    </row>
    <row r="33" spans="2:11" ht="14.5" x14ac:dyDescent="0.35">
      <c r="B33" s="232"/>
      <c r="C33" s="388"/>
      <c r="D33" s="389"/>
      <c r="E33" s="238"/>
      <c r="F33" s="237"/>
      <c r="G33" s="238"/>
      <c r="H33" s="237"/>
      <c r="I33" s="238"/>
      <c r="K33" s="233"/>
    </row>
    <row r="34" spans="2:11" ht="14.5" x14ac:dyDescent="0.35">
      <c r="B34" s="232"/>
      <c r="G34" s="234"/>
      <c r="H34" s="234"/>
      <c r="I34" s="234" t="s">
        <v>501</v>
      </c>
      <c r="J34" s="238">
        <f>+SUM(I30:I33)</f>
        <v>1228.9980305762717</v>
      </c>
      <c r="K34" s="233"/>
    </row>
    <row r="35" spans="2:11" ht="13" thickBot="1" x14ac:dyDescent="0.3">
      <c r="B35" s="232"/>
      <c r="K35" s="233"/>
    </row>
    <row r="36" spans="2:11" ht="13.5" thickBot="1" x14ac:dyDescent="0.35">
      <c r="B36" s="232"/>
      <c r="C36" s="390" t="s">
        <v>520</v>
      </c>
      <c r="D36" s="391"/>
      <c r="E36" s="391"/>
      <c r="F36" s="391"/>
      <c r="G36" s="391"/>
      <c r="H36" s="391"/>
      <c r="I36" s="392"/>
      <c r="J36" s="244">
        <f>+I13+I22+J27+J34</f>
        <v>1542.0240000000017</v>
      </c>
      <c r="K36" s="233"/>
    </row>
    <row r="37" spans="2:11" ht="13" thickBot="1" x14ac:dyDescent="0.3">
      <c r="B37" s="245"/>
      <c r="C37" s="246"/>
      <c r="D37" s="246"/>
      <c r="E37" s="246"/>
      <c r="F37" s="246"/>
      <c r="G37" s="246"/>
      <c r="H37" s="246"/>
      <c r="I37" s="246"/>
      <c r="J37" s="246"/>
      <c r="K37" s="247"/>
    </row>
    <row r="40" spans="2:11" ht="13" x14ac:dyDescent="0.3">
      <c r="C40" s="248" t="s">
        <v>521</v>
      </c>
      <c r="G40" s="248" t="s">
        <v>522</v>
      </c>
    </row>
    <row r="42" spans="2:11" ht="13" x14ac:dyDescent="0.3">
      <c r="C42" s="248" t="s">
        <v>523</v>
      </c>
    </row>
  </sheetData>
  <mergeCells count="26">
    <mergeCell ref="C8:D8"/>
    <mergeCell ref="C3:J3"/>
    <mergeCell ref="D5:F5"/>
    <mergeCell ref="I5:J5"/>
    <mergeCell ref="D6:F6"/>
    <mergeCell ref="I6:J6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0:D20"/>
    <mergeCell ref="C21:D21"/>
    <mergeCell ref="C33:D33"/>
    <mergeCell ref="C36:I36"/>
    <mergeCell ref="C25:D25"/>
    <mergeCell ref="C26:D26"/>
    <mergeCell ref="C29:D29"/>
    <mergeCell ref="C30:D30"/>
    <mergeCell ref="C31:D31"/>
    <mergeCell ref="C32:D3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164</vt:i4>
      </vt:variant>
      <vt:variant>
        <vt:lpstr>Rangos con nombre</vt:lpstr>
      </vt:variant>
      <vt:variant>
        <vt:i4>1</vt:i4>
      </vt:variant>
    </vt:vector>
  </HeadingPairs>
  <TitlesOfParts>
    <vt:vector size="165" baseType="lpstr">
      <vt:lpstr>Presupuesto  </vt:lpstr>
      <vt:lpstr>Presupuesto  version anterior</vt:lpstr>
      <vt:lpstr>Presupuesto BORRADOR</vt:lpstr>
      <vt:lpstr>1.1</vt:lpstr>
      <vt:lpstr>1.2</vt:lpstr>
      <vt:lpstr>1.3</vt:lpstr>
      <vt:lpstr>1.4</vt:lpstr>
      <vt:lpstr>1.5</vt:lpstr>
      <vt:lpstr>1.6</vt:lpstr>
      <vt:lpstr>1.7</vt:lpstr>
      <vt:lpstr>1.8</vt:lpstr>
      <vt:lpstr>1.9</vt:lpstr>
      <vt:lpstr>1.10</vt:lpstr>
      <vt:lpstr>1.11</vt:lpstr>
      <vt:lpstr>2.1</vt:lpstr>
      <vt:lpstr>2.2</vt:lpstr>
      <vt:lpstr>2.3</vt:lpstr>
      <vt:lpstr>2.4</vt:lpstr>
      <vt:lpstr>2.5</vt:lpstr>
      <vt:lpstr>2.6</vt:lpstr>
      <vt:lpstr>2.7</vt:lpstr>
      <vt:lpstr>3.1</vt:lpstr>
      <vt:lpstr>3.2</vt:lpstr>
      <vt:lpstr>3.3</vt:lpstr>
      <vt:lpstr>3.4</vt:lpstr>
      <vt:lpstr>3.5</vt:lpstr>
      <vt:lpstr>4.1</vt:lpstr>
      <vt:lpstr>4.2</vt:lpstr>
      <vt:lpstr>4.3</vt:lpstr>
      <vt:lpstr>4.4</vt:lpstr>
      <vt:lpstr>4.5</vt:lpstr>
      <vt:lpstr>4.6</vt:lpstr>
      <vt:lpstr>4.7</vt:lpstr>
      <vt:lpstr>4.8</vt:lpstr>
      <vt:lpstr>5.1</vt:lpstr>
      <vt:lpstr>5.2</vt:lpstr>
      <vt:lpstr>5.3</vt:lpstr>
      <vt:lpstr>5.4</vt:lpstr>
      <vt:lpstr>5.5</vt:lpstr>
      <vt:lpstr>5.6</vt:lpstr>
      <vt:lpstr>5.7</vt:lpstr>
      <vt:lpstr>5.8</vt:lpstr>
      <vt:lpstr>5.9</vt:lpstr>
      <vt:lpstr>6.1</vt:lpstr>
      <vt:lpstr>7.1</vt:lpstr>
      <vt:lpstr>7.2</vt:lpstr>
      <vt:lpstr>7.3</vt:lpstr>
      <vt:lpstr>7.4</vt:lpstr>
      <vt:lpstr>7.5</vt:lpstr>
      <vt:lpstr>7.6</vt:lpstr>
      <vt:lpstr>7.7</vt:lpstr>
      <vt:lpstr>7.8</vt:lpstr>
      <vt:lpstr>7.9</vt:lpstr>
      <vt:lpstr>7.10</vt:lpstr>
      <vt:lpstr>7.11</vt:lpstr>
      <vt:lpstr>7.12</vt:lpstr>
      <vt:lpstr>7.13</vt:lpstr>
      <vt:lpstr>7.14</vt:lpstr>
      <vt:lpstr>7.15</vt:lpstr>
      <vt:lpstr>7.16</vt:lpstr>
      <vt:lpstr>7.17</vt:lpstr>
      <vt:lpstr>7.18</vt:lpstr>
      <vt:lpstr>7.19</vt:lpstr>
      <vt:lpstr>7.20</vt:lpstr>
      <vt:lpstr>7.21</vt:lpstr>
      <vt:lpstr>7.22</vt:lpstr>
      <vt:lpstr>7.23</vt:lpstr>
      <vt:lpstr>7.24</vt:lpstr>
      <vt:lpstr>7.25</vt:lpstr>
      <vt:lpstr>7.26</vt:lpstr>
      <vt:lpstr>7.27</vt:lpstr>
      <vt:lpstr>7.28</vt:lpstr>
      <vt:lpstr>7.29</vt:lpstr>
      <vt:lpstr>7.30</vt:lpstr>
      <vt:lpstr>7.31</vt:lpstr>
      <vt:lpstr>7.32</vt:lpstr>
      <vt:lpstr>7.33</vt:lpstr>
      <vt:lpstr>7.34</vt:lpstr>
      <vt:lpstr>7.35</vt:lpstr>
      <vt:lpstr>7.36</vt:lpstr>
      <vt:lpstr>7.37</vt:lpstr>
      <vt:lpstr>7.38</vt:lpstr>
      <vt:lpstr>7.39</vt:lpstr>
      <vt:lpstr>7.40</vt:lpstr>
      <vt:lpstr>7.41</vt:lpstr>
      <vt:lpstr>7.42</vt:lpstr>
      <vt:lpstr>7.43</vt:lpstr>
      <vt:lpstr>7.44</vt:lpstr>
      <vt:lpstr>7.45</vt:lpstr>
      <vt:lpstr>7.46</vt:lpstr>
      <vt:lpstr>7.47</vt:lpstr>
      <vt:lpstr>8.1</vt:lpstr>
      <vt:lpstr>8.2</vt:lpstr>
      <vt:lpstr>8.3</vt:lpstr>
      <vt:lpstr>8.4</vt:lpstr>
      <vt:lpstr>8.5</vt:lpstr>
      <vt:lpstr>8.6</vt:lpstr>
      <vt:lpstr>8.7</vt:lpstr>
      <vt:lpstr>8.8</vt:lpstr>
      <vt:lpstr>8.9</vt:lpstr>
      <vt:lpstr>8.10</vt:lpstr>
      <vt:lpstr>8.11</vt:lpstr>
      <vt:lpstr>8.12</vt:lpstr>
      <vt:lpstr>8.13</vt:lpstr>
      <vt:lpstr>8.14</vt:lpstr>
      <vt:lpstr>8.15</vt:lpstr>
      <vt:lpstr>8.16</vt:lpstr>
      <vt:lpstr>8.17</vt:lpstr>
      <vt:lpstr>8.18</vt:lpstr>
      <vt:lpstr>8.19</vt:lpstr>
      <vt:lpstr>8.20</vt:lpstr>
      <vt:lpstr>8.21</vt:lpstr>
      <vt:lpstr>8.22</vt:lpstr>
      <vt:lpstr>8.23</vt:lpstr>
      <vt:lpstr>8.24</vt:lpstr>
      <vt:lpstr>8.25</vt:lpstr>
      <vt:lpstr>8.26</vt:lpstr>
      <vt:lpstr>8.27</vt:lpstr>
      <vt:lpstr>8.28</vt:lpstr>
      <vt:lpstr>8.29</vt:lpstr>
      <vt:lpstr>8.30</vt:lpstr>
      <vt:lpstr>8.31</vt:lpstr>
      <vt:lpstr>9.1</vt:lpstr>
      <vt:lpstr>9.2</vt:lpstr>
      <vt:lpstr>9.3</vt:lpstr>
      <vt:lpstr>9.4</vt:lpstr>
      <vt:lpstr>9.5</vt:lpstr>
      <vt:lpstr>9.6</vt:lpstr>
      <vt:lpstr>9.7</vt:lpstr>
      <vt:lpstr>9.8</vt:lpstr>
      <vt:lpstr>9.9</vt:lpstr>
      <vt:lpstr>9.10</vt:lpstr>
      <vt:lpstr>9.11</vt:lpstr>
      <vt:lpstr>9.12</vt:lpstr>
      <vt:lpstr>9.13</vt:lpstr>
      <vt:lpstr>9.14</vt:lpstr>
      <vt:lpstr>9.15</vt:lpstr>
      <vt:lpstr>9.16</vt:lpstr>
      <vt:lpstr>9.17</vt:lpstr>
      <vt:lpstr>9.18</vt:lpstr>
      <vt:lpstr>9.19</vt:lpstr>
      <vt:lpstr>9.20</vt:lpstr>
      <vt:lpstr>9.21</vt:lpstr>
      <vt:lpstr>9.22</vt:lpstr>
      <vt:lpstr>9.23</vt:lpstr>
      <vt:lpstr>9.24</vt:lpstr>
      <vt:lpstr>9.25</vt:lpstr>
      <vt:lpstr>9.26</vt:lpstr>
      <vt:lpstr>9.27</vt:lpstr>
      <vt:lpstr>9.28</vt:lpstr>
      <vt:lpstr>9.29</vt:lpstr>
      <vt:lpstr>9.30</vt:lpstr>
      <vt:lpstr>10.1</vt:lpstr>
      <vt:lpstr>10.2</vt:lpstr>
      <vt:lpstr>10.3</vt:lpstr>
      <vt:lpstr>10.4</vt:lpstr>
      <vt:lpstr>10.5</vt:lpstr>
      <vt:lpstr>11.1</vt:lpstr>
      <vt:lpstr>11.2</vt:lpstr>
      <vt:lpstr>12.1</vt:lpstr>
      <vt:lpstr>12.2</vt:lpstr>
      <vt:lpstr>12.3</vt:lpstr>
      <vt:lpstr>12.4</vt:lpstr>
      <vt:lpstr>13.1</vt:lpstr>
      <vt:lpstr>'7.20'!Área_de_impresión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2026-01-07T02:32:16Z</cp:lastPrinted>
  <dcterms:created xsi:type="dcterms:W3CDTF">2016-12-03T11:00:07Z</dcterms:created>
  <dcterms:modified xsi:type="dcterms:W3CDTF">2026-04-07T19:44:51Z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d71b0e143a724ec3878e104e627ac50b</vt:lpwstr>
  </property>
</Properties>
</file>