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mario\OneDrive\Escritorio\GOBERNACIÓN DEL ATLÁNTICO\ANALISIS DE SECTOR 2026\CONTRATACIÓN - PERSONAS JURÍDICAS\5. PAE\"/>
    </mc:Choice>
  </mc:AlternateContent>
  <xr:revisionPtr revIDLastSave="0" documentId="13_ncr:1_{A00861D5-0513-4A22-ABEA-022232FCC8C8}" xr6:coauthVersionLast="47" xr6:coauthVersionMax="47" xr10:uidLastSave="{00000000-0000-0000-0000-000000000000}"/>
  <bookViews>
    <workbookView xWindow="-120" yWindow="-120" windowWidth="20730" windowHeight="11040" xr2:uid="{00000000-000D-0000-FFFF-FFFF00000000}"/>
  </bookViews>
  <sheets>
    <sheet name="PLANTILLA PARA COTIZA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0" i="1" l="1"/>
  <c r="J33" i="1" l="1"/>
  <c r="L33" i="1" s="1"/>
  <c r="J31" i="1"/>
  <c r="L31" i="1" s="1"/>
  <c r="J30" i="1"/>
  <c r="L30" i="1" s="1"/>
  <c r="J29" i="1"/>
  <c r="L29" i="1" s="1"/>
  <c r="J28" i="1"/>
  <c r="L28" i="1" s="1"/>
  <c r="J27" i="1"/>
  <c r="L27" i="1" s="1"/>
  <c r="J26" i="1"/>
  <c r="L26" i="1" s="1"/>
  <c r="J19" i="1"/>
  <c r="L19" i="1" s="1"/>
  <c r="J18" i="1"/>
  <c r="L18" i="1" s="1"/>
  <c r="J17" i="1"/>
  <c r="L17" i="1" s="1"/>
  <c r="J16" i="1"/>
  <c r="L16" i="1" s="1"/>
  <c r="J15" i="1"/>
  <c r="L15" i="1" s="1"/>
  <c r="J14" i="1"/>
  <c r="L14" i="1" s="1"/>
  <c r="J13" i="1"/>
  <c r="L13" i="1" s="1"/>
  <c r="J12" i="1"/>
  <c r="L12" i="1" s="1"/>
  <c r="J11" i="1"/>
  <c r="L11" i="1" s="1"/>
  <c r="J10" i="1"/>
  <c r="L10" i="1" s="1"/>
  <c r="J9" i="1"/>
  <c r="J8" i="1"/>
  <c r="L8" i="1" s="1"/>
  <c r="J7" i="1"/>
  <c r="L7" i="1" s="1"/>
  <c r="J6" i="1"/>
  <c r="L6" i="1" s="1"/>
  <c r="J21" i="1" l="1"/>
  <c r="L23" i="1" s="1"/>
  <c r="J34" i="1"/>
  <c r="L34" i="1" s="1"/>
  <c r="L9" i="1"/>
  <c r="L21" i="1" s="1"/>
  <c r="L35" i="1" l="1"/>
  <c r="J35" i="1" s="1"/>
  <c r="L36" i="1" l="1"/>
  <c r="J36" i="1" s="1"/>
  <c r="L37" i="1" l="1"/>
  <c r="J37" i="1" l="1"/>
</calcChain>
</file>

<file path=xl/sharedStrings.xml><?xml version="1.0" encoding="utf-8"?>
<sst xmlns="http://schemas.openxmlformats.org/spreadsheetml/2006/main" count="107" uniqueCount="95">
  <si>
    <t>ITEMS</t>
  </si>
  <si>
    <t xml:space="preserve">CARGO /OFICIO </t>
  </si>
  <si>
    <t>HONORARIOS</t>
  </si>
  <si>
    <t>CANT</t>
  </si>
  <si>
    <t>DUR (MESES)</t>
  </si>
  <si>
    <t>DEDICACION</t>
  </si>
  <si>
    <t>VALOR PARCIAL</t>
  </si>
  <si>
    <t xml:space="preserve">FACTOR </t>
  </si>
  <si>
    <t>VALOR TOTAL</t>
  </si>
  <si>
    <t>COSTO PERSONAL</t>
  </si>
  <si>
    <t>MULTIPLICADOR %</t>
  </si>
  <si>
    <t>1.1</t>
  </si>
  <si>
    <t>DIRECTOR</t>
  </si>
  <si>
    <t>1.2</t>
  </si>
  <si>
    <t>COORDINADOR TÉCNICO</t>
  </si>
  <si>
    <t>1.3</t>
  </si>
  <si>
    <t>COORDINADOR FINANCIERO</t>
  </si>
  <si>
    <t>1.4</t>
  </si>
  <si>
    <t>1.5</t>
  </si>
  <si>
    <t>COORDINADOR TECNICO LOGISTICO</t>
  </si>
  <si>
    <t>1.6</t>
  </si>
  <si>
    <t>COORDINADOR NUTRICIONAL</t>
  </si>
  <si>
    <t>1.7</t>
  </si>
  <si>
    <t>COORDINADOR ADMINISTRATIVO</t>
  </si>
  <si>
    <t>1.8</t>
  </si>
  <si>
    <t>PROFESIONAL TECNICO LOGISTICO</t>
  </si>
  <si>
    <t>1.9</t>
  </si>
  <si>
    <t>PROFESIONAL NUTRICIONAL</t>
  </si>
  <si>
    <t>1.10</t>
  </si>
  <si>
    <t>PROFESIONAL FINANCIERO</t>
  </si>
  <si>
    <t>1.11</t>
  </si>
  <si>
    <t>PROFESIONAL JURIDICO</t>
  </si>
  <si>
    <t>1.12</t>
  </si>
  <si>
    <t>PROFESIONALES DE CAMPO</t>
  </si>
  <si>
    <t>1.13</t>
  </si>
  <si>
    <t xml:space="preserve"> </t>
  </si>
  <si>
    <t>1.14</t>
  </si>
  <si>
    <t>SUB TOTAL</t>
  </si>
  <si>
    <t>FACTOR MULTIPLICADOR</t>
  </si>
  <si>
    <t>TOTAL COSTOS PERSONAL (A)</t>
  </si>
  <si>
    <t>DESCRIPCIÓN</t>
  </si>
  <si>
    <t>COSTO</t>
  </si>
  <si>
    <t>DISPONIBILIDAD</t>
  </si>
  <si>
    <t>COSTOS OPERATIVOS</t>
  </si>
  <si>
    <t>2.1</t>
  </si>
  <si>
    <t>Gastos de desplazamiento. Transporte a bodegas de acopio, transportes a rutas de despacho, transporte a sedes educativas. Una camionta SUV  4x4 blanca placa blanca, compra de tiquetes aeros y costos de desplazamientos terrestresen diferentes medios en las zonas alejadas y de dificil acceso del Departamento en donde hay Sedes Educativas.</t>
  </si>
  <si>
    <t>2.2</t>
  </si>
  <si>
    <t>Alquiler de equipos de computo y de medición correspondientes a la validacion de los estandares según la R0335 del 2021, bienes de oficinas y otros para la  gestion general.</t>
  </si>
  <si>
    <t>2.3</t>
  </si>
  <si>
    <t>2.4</t>
  </si>
  <si>
    <t>Uniformes consumibles: batas, chaquetas, gorros, tapabocas, guantes caretas, alcohol, gel antibacterial.</t>
  </si>
  <si>
    <t>2.5</t>
  </si>
  <si>
    <t>Servicio de internet, telefonía fija y  Servicios públicos.</t>
  </si>
  <si>
    <t>2.6</t>
  </si>
  <si>
    <t>Papelería para la gestion de las visitas de interventoria, en donde cada interventora usa alrededor de 5 hojas por visita para llenar los formatos y dejar constancia de los mismos, papeleria-resmas: para la presentacion de informes.</t>
  </si>
  <si>
    <t>LABORATORIOS</t>
  </si>
  <si>
    <t>3.1</t>
  </si>
  <si>
    <t>Laboratorio microbiológicos Muestreo de productos tanto en modalidad RPS-RIyTC para garantizar la inocuidad de los alimentos.</t>
  </si>
  <si>
    <t>TOTAL COSTOS OPERATIVOS (B)</t>
  </si>
  <si>
    <t>SUB TOTAL DEL PROYECTO (A + B ) = C</t>
  </si>
  <si>
    <t>IVA (19%)</t>
  </si>
  <si>
    <t xml:space="preserve">COSTO TOTAL INTERVENTORIA </t>
  </si>
  <si>
    <t>COORDINADOR JURÍDICO</t>
  </si>
  <si>
    <t>PROFESIONAL DE CENTRO DE ACOPIO Y DE RUTAS DE DISTRIBUCIÓN</t>
  </si>
  <si>
    <t>FORMACIÓN</t>
  </si>
  <si>
    <t>EXPERIENCIA MÍNIMA REQUERIDA</t>
  </si>
  <si>
    <t>EXPERIENCIA PROFESIONAL HABILITANTE
Experiencia profesional certificada en el cargo de DIRECCIÓN de proyectos de interventoría de programas de alimentación escolar PAE, en la ejecución de hasta DOS (2) contratos que sumen por lo menos DOS (2) VECES el valor del presupuesto oficial.
EXPERIENCIA ESPECÍFICA HABILITANTE
Experiencia profesional certificada en el cargo de DIRECCIÓN de por lo menos UN (1) CONTRATO de INTERVENTORIA TÉCNICA, ADMINISTRATIVA, FINANCIERA JURÍDICA Y DE GESTIÓN SOCIAL, al  programa de alimentación escolar PAE, por valor IGUAL O SUPERIOR al valor del presente proceso de selección, con cobertura mínima de VEINTE (20) municipios y una operación diaria de por lo menos CUARENTA Y CUATRO MIL QUINIENTAS NOVENTA Y DOS (44.592) raciones diarias proyectadas para el futuro contrato.</t>
  </si>
  <si>
    <t xml:space="preserve">Título de PROFESIONAL otorgado con antigüedad mínima de QUINCE (15) AÑOS alguna de las siguientes profesiones: 
• Ingeniería de Alimentos 
• Ingeniería Agroindustrial.
• Nutrición y dietetica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 Ingeniería Agroindustrial, Alimentos y Afines
• Administración
• Ingeniería de Sistemas, Telemática y Afines.
• Nutrición y dietética
</t>
  </si>
  <si>
    <t>EXPERIENCIA PROFESIONAL HABILITANTE
Experiencia profesional certificada en el cargo de COORDINADOR TÉCNICO de proyectos de interventoría de programas de alimentación escolar PAE, en la ejecución de hasta DOS (2) contratos que sumen por lo menos DOS (2) VECES EL VALOR DEL PRESUPUESTO OFICIAL.
EXPERIENCIA ESPECÍFICA HABILITANTE
Experiencia profesional certificada en el cargo de COORDINADOR TÉCNICO de por lo menos UN (1) CONTRATO de INTERVENTORIA TÉCNICA, ADMINISTRATIVA, FINANCIERA JURÍDICA Y DE GESTIÓN SOCIAL, al  programa de alimentación escolar PAE, terminado y/o liquidado, por valor IGUAL O SUPERIOR AL PRESUPUESTO OFICIAL del presente proceso de selección, con cobertura mínima de VEINTE (20) municipios y una operación diaria de por lo menos CUARENTA Y CUATRO MIL QUINIENTAS NOVENTA Y DOS (44.592) raciones diarias proyectadas para el futuro contrato.</t>
  </si>
  <si>
    <t xml:space="preserve">FORMACIÓN ACADÉMICA HABILITANTE
Título de PROFESIONAL otorgado con antigüedad mínima de QUINCE (15) AÑOS en alguna de las siguientes profesiones: 
• Contaduría Pública
• Economía
• Administración de Empresas
Título de POSGRADO con antigüedad mínima de OCHO (8) AÑOS en programas orientados a finanzas, gerencia financiera, administración financiera, economía, hacienda pública o control financiero, siempre que estén clasificados en el SNIES en alguno de los siguientes Núcleos Básicos de Conocimiento - NBC: 
• Contaduría Pública 
• Economía
• Excepcionalmente, Administración cuando la denominación del programa corresponda expresamente a Finanzas, Gerencia Financiera o Administración Financiera
</t>
  </si>
  <si>
    <t>Experiencia profesional específica certificada en cargos de COORDINACIÓN FINANCIERA o PROFESIONAL FINANCIERO en DOS (2) CONTRATOS de interventoría del programa de alimentación escolar, cuyo valor sea igual o superior al valor del presupuesto oficial de este proceso.</t>
  </si>
  <si>
    <t xml:space="preserve">Título de PROFESIONAL otorgado con antigüedad mínima de QUINCE (15) AÑOS en la profesión de DERECHO.
Título de POSGRADO con antigüedad mínima de OCHO (8) AÑOS en las áreas de: derecho administrativo, derecho público, derecho constitucional, o contratación estatal. 
</t>
  </si>
  <si>
    <t xml:space="preserve">Experiencia profesional específica certificada en cargos de COORDINACIÓN JURIDICA o PROFESIONAL JURIDICO en DOS (2) CONTRATOS de interventoría del programa de alimentación escolar, , cuyo valor sea igual o superior al valor del presupuesto oficial de este proceso. </t>
  </si>
  <si>
    <t>Experiencia profesional específica certificada en cargos de COORDINACIÓN FINANCIERA o PROFESIONAL FINANCIERO en DOS (2) CONTRATOS de interventoría del programa de alimentación escolar, cuyo valor sea igual o superior al valor del presupuesto oficial de este proceso</t>
  </si>
  <si>
    <t xml:space="preserve">Profesional en Ingeniería de alimentos y/o química y/o Química de alimentos y/o profesional en Nutrición y Dietética y/o profesional en microbiología y/o ingeniería industrial y/o ingeniería agroindustrial </t>
  </si>
  <si>
    <t>Experiencia profesional de mínimo dos (2) años contados desde la expedición de la tarjeta profesional o según requerimientos de ley, de los cuales debe contar con experiencia específica relacionada de 1 año en ejecución de programas de seguridad alimentaria nutricional o interventoría o auditorías o supervisión de programas de alimentación</t>
  </si>
  <si>
    <t xml:space="preserve">Profesional en derecho </t>
  </si>
  <si>
    <t xml:space="preserve">Experiencia profesional de mínimo tres (3) años contados desde la expedición de la tarjeta profesional o según requerimientos de ley, de los cuales debe contar con experiencia específica relacionada de 1 año en interventorías o auditorías o supervisión de proyectos públicos. </t>
  </si>
  <si>
    <t>Profesional en Nutrición y Dietética</t>
  </si>
  <si>
    <t>Profesional en Contaduría Pública, Economía, Administración de Empresas</t>
  </si>
  <si>
    <t xml:space="preserve">Profesional en Ingeniería de alimentos y/o ingeniería química y/o Química de alimentos y/o profesional en Nutrición y Dietética y/o profesional en microbiología y/o ingeniería industrial y/o agroindustrial y/o bacteriología </t>
  </si>
  <si>
    <t xml:space="preserve">Mínimo 12 meses de experiencia profesional a partir de la expedición de la tarjeta profesional o requerimientos de ley. </t>
  </si>
  <si>
    <t>Mínimo 12 meses de experiencia profesional a partir de la expedición de la tarjeta profesional o requerimientos de ley</t>
  </si>
  <si>
    <t>Profesional en carreras de los siguientes núcleos básicos del conocimiento: Ingeniería química, agroindustrial, de alimentos, industrial, ciencias de la salud, nutrición y dietética.</t>
  </si>
  <si>
    <t>1.15</t>
  </si>
  <si>
    <t xml:space="preserve">AUXILIAR DE FACTURACIÓN </t>
  </si>
  <si>
    <t>ASISTENTE ADMINISTRATIVO</t>
  </si>
  <si>
    <t>Profesional en ciencias económicas y/o administrativas y/o ingenieros industriales.</t>
  </si>
  <si>
    <t>Mínima de 6 meses de experiencia contados a partir de la expedición de la tarjeta profesional</t>
  </si>
  <si>
    <t>Título de PROFESIONAL otorgado con antigüedad mínima de VEINTE (20) AÑOS en alguna de las siguientes profesiones: Ingeniería de Alimentos, Ingeniería Agroindustrial, Nutrición y dietética 
Título de POSGRADO con antigüedad mínima de QUINCE (15) AÑOS en gerencia o dirección, siempre que esté clasificado en el SNIES en alguno de los siguientes Núcleos Básicos del Conocimiento (NBC): Ingeniería Agroindustrial, Alimentos y Afines, Administración, nutrición y dietética</t>
  </si>
  <si>
    <t xml:space="preserve">Título de PROFESIONAL otorgado con antigüedad mínima de QUINCE (15) AÑOS alguna de las siguientes profesiones: Ingeniería de Alimentos, Ingeniería Agroindustrial.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Ingeniería Agroindustrial, Alimentos y Afines, Administración, Ingeniería de Sistemas, Telemática y Afines.
</t>
  </si>
  <si>
    <t>Título de PROFESIONAL otorgado con antigüedad mínima de QUINCE (15) AÑOS alguna de las siguientes profesiones: Nutrición y dietética.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Nutrición y dietética.</t>
  </si>
  <si>
    <t>FORMACIÓN ACADÉMICA HABILITANTE
Título de PROFESIONAL otorgado con antigüedad mínima de QUINCE (15) AÑOS en alguna de las siguientes profesiones: Contaduría Pública, Economía, Administración de Empresas
Título de POSGRADO con antigüedad mínima de OCHO (8) AÑOS en programas orientados a finanzas, gerencia financiera, administración financiera, economía, hacienda pública o control financiero, siempre que estén clasificados en el SNIES en alguno de los siguientes Núcleos Básicos de Conocimiento - NBC: Contaduría Pública, Economía, Administración de empresas</t>
  </si>
  <si>
    <t>Sistema de Información que permite la validación en plataforma integrado con las necesidades de la UAPA.</t>
  </si>
  <si>
    <t>PLANTILLA PARA COTIZAR INTERVENTORIA PAE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</si>
</sst>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0.00"/>
    <numFmt numFmtId="165" formatCode="_-* #,##0_-;\-* #,##0_-;_-* &quot;-&quot;??_-;_-@_-"/>
    <numFmt numFmtId="166" formatCode="_-* #,##0.00_-;\-* #,##0.00_-;_-* &quot;-&quot;_-;_-@_-"/>
    <numFmt numFmtId="167" formatCode="_-* #,##0.000_-;\-* #,##0.000_-;_-* &quot;-&quot;_-;_-@_-"/>
    <numFmt numFmtId="168" formatCode="_-&quot;$&quot;* #,##0.00_-;\-&quot;$&quot;* #,##0.00_-;_-&quot;$&quot;* &quot;-&quot;??_-;_-@_-"/>
    <numFmt numFmtId="169" formatCode="_-&quot;$&quot;* #,##0_-;\-&quot;$&quot;* #,##0_-;_-&quot;$&quot;* &quot;-&quot;_-;_-@_-"/>
    <numFmt numFmtId="170" formatCode="_-&quot;$&quot;* #,##0.00_-;\-&quot;$&quot;* #,##0.00_-;_-&quot;$&quot;* &quot;-&quot;_-;_-@_-"/>
    <numFmt numFmtId="171" formatCode="\$\ #,##0"/>
    <numFmt numFmtId="172" formatCode="_-&quot;$&quot;* #,##0_-;\-&quot;$&quot;* #,##0_-;_-&quot;$&quot;* &quot;-&quot;??_-;_-@_-"/>
  </numFmts>
  <fonts count="14" x14ac:knownFonts="1">
    <font>
      <sz val="12"/>
      <color theme="1"/>
      <name val="Calibri"/>
      <family val="2"/>
      <scheme val="minor"/>
    </font>
    <font>
      <sz val="12"/>
      <color theme="1"/>
      <name val="Calibri"/>
      <family val="2"/>
      <scheme val="minor"/>
    </font>
    <font>
      <sz val="10"/>
      <color rgb="FF000000"/>
      <name val="Times New Roman"/>
      <family val="1"/>
    </font>
    <font>
      <b/>
      <sz val="11"/>
      <name val="Arial Narrow"/>
      <family val="2"/>
    </font>
    <font>
      <sz val="11"/>
      <color theme="1"/>
      <name val="Calibri"/>
      <family val="2"/>
      <scheme val="minor"/>
    </font>
    <font>
      <b/>
      <sz val="11"/>
      <color theme="1"/>
      <name val="Arial Narrow"/>
      <family val="2"/>
    </font>
    <font>
      <b/>
      <sz val="11"/>
      <color rgb="FF000000"/>
      <name val="Arial Narrow"/>
      <family val="2"/>
    </font>
    <font>
      <sz val="11"/>
      <color theme="1"/>
      <name val="Arial Narrow"/>
      <family val="2"/>
    </font>
    <font>
      <sz val="11"/>
      <color rgb="FF000000"/>
      <name val="Arial Narrow"/>
      <family val="2"/>
    </font>
    <font>
      <sz val="11"/>
      <name val="Arial Narrow"/>
      <family val="2"/>
    </font>
    <font>
      <sz val="10"/>
      <name val="Arial Narrow"/>
      <family val="2"/>
    </font>
    <font>
      <sz val="12"/>
      <color theme="1"/>
      <name val="Arial Narrow"/>
      <family val="2"/>
    </font>
    <font>
      <sz val="12"/>
      <name val="Arial Narrow"/>
      <family val="2"/>
    </font>
    <font>
      <b/>
      <sz val="14"/>
      <color theme="1"/>
      <name val="Arial Narrow"/>
      <family val="2"/>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auto="1"/>
      </left>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0" fontId="10" fillId="0" borderId="0"/>
  </cellStyleXfs>
  <cellXfs count="90">
    <xf numFmtId="0" fontId="0" fillId="0" borderId="0" xfId="0"/>
    <xf numFmtId="0" fontId="0" fillId="0" borderId="0" xfId="0" applyAlignment="1">
      <alignment vertical="center"/>
    </xf>
    <xf numFmtId="0" fontId="3" fillId="2" borderId="1" xfId="5" applyFont="1" applyFill="1" applyBorder="1" applyAlignment="1">
      <alignment horizontal="center" vertical="center" wrapText="1"/>
    </xf>
    <xf numFmtId="0" fontId="3" fillId="2" borderId="2" xfId="5" applyFont="1" applyFill="1" applyBorder="1" applyAlignment="1">
      <alignment horizontal="center" vertical="center" wrapText="1"/>
    </xf>
    <xf numFmtId="43" fontId="5" fillId="2" borderId="4" xfId="6" applyFont="1" applyFill="1" applyBorder="1" applyAlignment="1">
      <alignment horizontal="center" vertical="center"/>
    </xf>
    <xf numFmtId="1" fontId="6" fillId="2" borderId="5" xfId="5" applyNumberFormat="1" applyFont="1" applyFill="1" applyBorder="1" applyAlignment="1">
      <alignment horizontal="center" vertical="center" wrapText="1"/>
    </xf>
    <xf numFmtId="0" fontId="3" fillId="2" borderId="6" xfId="5" applyFont="1" applyFill="1" applyBorder="1" applyAlignment="1">
      <alignment vertical="center" wrapText="1"/>
    </xf>
    <xf numFmtId="0" fontId="3" fillId="2" borderId="7" xfId="5" applyFont="1" applyFill="1" applyBorder="1" applyAlignment="1">
      <alignment horizontal="center" vertical="center" wrapText="1"/>
    </xf>
    <xf numFmtId="166" fontId="0" fillId="0" borderId="0" xfId="0" applyNumberFormat="1" applyAlignment="1">
      <alignment vertical="center"/>
    </xf>
    <xf numFmtId="164" fontId="8" fillId="3" borderId="5" xfId="5" applyNumberFormat="1" applyFont="1" applyFill="1" applyBorder="1" applyAlignment="1">
      <alignment horizontal="center" vertical="center" wrapText="1"/>
    </xf>
    <xf numFmtId="164" fontId="8" fillId="0" borderId="6" xfId="5" applyNumberFormat="1" applyFont="1" applyBorder="1" applyAlignment="1">
      <alignment horizontal="center" vertical="center" wrapText="1"/>
    </xf>
    <xf numFmtId="44" fontId="8" fillId="0" borderId="6" xfId="5" applyNumberFormat="1" applyFont="1" applyBorder="1" applyAlignment="1">
      <alignment horizontal="center" vertical="center" wrapText="1"/>
    </xf>
    <xf numFmtId="9" fontId="8" fillId="0" borderId="6" xfId="4" applyFont="1" applyFill="1" applyBorder="1" applyAlignment="1">
      <alignment horizontal="center" vertical="center" wrapText="1"/>
    </xf>
    <xf numFmtId="166" fontId="8" fillId="0" borderId="7" xfId="1" applyNumberFormat="1" applyFont="1" applyFill="1" applyBorder="1" applyAlignment="1">
      <alignment horizontal="center" vertical="center" wrapText="1"/>
    </xf>
    <xf numFmtId="166" fontId="7" fillId="0" borderId="8" xfId="6" applyNumberFormat="1" applyFont="1" applyFill="1" applyBorder="1" applyAlignment="1">
      <alignment vertical="center"/>
    </xf>
    <xf numFmtId="164" fontId="8" fillId="0" borderId="5" xfId="5" applyNumberFormat="1" applyFont="1" applyFill="1" applyBorder="1" applyAlignment="1">
      <alignment horizontal="center" vertical="center" wrapText="1"/>
    </xf>
    <xf numFmtId="164" fontId="8" fillId="0" borderId="6" xfId="5" applyNumberFormat="1" applyFont="1" applyFill="1" applyBorder="1" applyAlignment="1">
      <alignment horizontal="center" vertical="center" wrapText="1"/>
    </xf>
    <xf numFmtId="164" fontId="8" fillId="0" borderId="5" xfId="5" applyNumberFormat="1" applyFont="1" applyBorder="1" applyAlignment="1">
      <alignment horizontal="center" vertical="center" wrapText="1"/>
    </xf>
    <xf numFmtId="166" fontId="6" fillId="0" borderId="9" xfId="1" applyNumberFormat="1" applyFont="1" applyBorder="1" applyAlignment="1">
      <alignment horizontal="center" vertical="center" wrapText="1"/>
    </xf>
    <xf numFmtId="166" fontId="6" fillId="0" borderId="6" xfId="1" applyNumberFormat="1" applyFont="1" applyBorder="1" applyAlignment="1">
      <alignment horizontal="center" vertical="center" wrapText="1"/>
    </xf>
    <xf numFmtId="167" fontId="6" fillId="0" borderId="7" xfId="1" applyNumberFormat="1" applyFont="1" applyFill="1" applyBorder="1" applyAlignment="1">
      <alignment horizontal="center" vertical="center" wrapText="1"/>
    </xf>
    <xf numFmtId="167" fontId="6" fillId="0" borderId="6" xfId="1" applyNumberFormat="1" applyFont="1" applyFill="1" applyBorder="1" applyAlignment="1">
      <alignment horizontal="center" vertical="center" wrapText="1"/>
    </xf>
    <xf numFmtId="41" fontId="6" fillId="0" borderId="7" xfId="1" applyFont="1" applyBorder="1" applyAlignment="1">
      <alignment horizontal="center" vertical="center" wrapText="1"/>
    </xf>
    <xf numFmtId="43" fontId="5" fillId="0" borderId="8" xfId="6" applyFont="1" applyBorder="1" applyAlignment="1">
      <alignment vertical="center"/>
    </xf>
    <xf numFmtId="165" fontId="0" fillId="0" borderId="0" xfId="6" applyNumberFormat="1" applyFont="1" applyAlignment="1">
      <alignment vertical="center"/>
    </xf>
    <xf numFmtId="0" fontId="8" fillId="2" borderId="7" xfId="5" applyFont="1" applyFill="1" applyBorder="1" applyAlignment="1">
      <alignment horizontal="center" vertical="center" wrapText="1"/>
    </xf>
    <xf numFmtId="0" fontId="8" fillId="2" borderId="8" xfId="5" applyFont="1" applyFill="1" applyBorder="1" applyAlignment="1">
      <alignment horizontal="center" vertical="center" wrapText="1"/>
    </xf>
    <xf numFmtId="0" fontId="9" fillId="0" borderId="5" xfId="5" applyFont="1" applyBorder="1" applyAlignment="1">
      <alignment horizontal="center" vertical="center" wrapText="1"/>
    </xf>
    <xf numFmtId="44" fontId="8" fillId="0" borderId="6" xfId="2" applyFont="1" applyBorder="1" applyAlignment="1">
      <alignment horizontal="center" vertical="center" wrapText="1"/>
    </xf>
    <xf numFmtId="1" fontId="8" fillId="0" borderId="6" xfId="5" applyNumberFormat="1" applyFont="1" applyBorder="1" applyAlignment="1">
      <alignment horizontal="center" vertical="center" wrapText="1"/>
    </xf>
    <xf numFmtId="9" fontId="8" fillId="0" borderId="6" xfId="7" applyFont="1" applyFill="1" applyBorder="1" applyAlignment="1">
      <alignment horizontal="center" vertical="center" wrapText="1"/>
    </xf>
    <xf numFmtId="164" fontId="8" fillId="0" borderId="7" xfId="5" applyNumberFormat="1" applyFont="1" applyBorder="1" applyAlignment="1">
      <alignment horizontal="center" vertical="center" wrapText="1"/>
    </xf>
    <xf numFmtId="164" fontId="7" fillId="0" borderId="8" xfId="6" applyNumberFormat="1" applyFont="1" applyBorder="1" applyAlignment="1">
      <alignment vertical="center"/>
    </xf>
    <xf numFmtId="170" fontId="8" fillId="0" borderId="6" xfId="3" applyNumberFormat="1" applyFont="1" applyBorder="1" applyAlignment="1">
      <alignment horizontal="center" vertical="center" wrapText="1"/>
    </xf>
    <xf numFmtId="164" fontId="6" fillId="0" borderId="7" xfId="5" applyNumberFormat="1" applyFont="1" applyBorder="1" applyAlignment="1">
      <alignment horizontal="center" vertical="center" wrapText="1"/>
    </xf>
    <xf numFmtId="171" fontId="6" fillId="2" borderId="7" xfId="5" applyNumberFormat="1" applyFont="1" applyFill="1" applyBorder="1" applyAlignment="1">
      <alignment horizontal="center" vertical="center" wrapText="1"/>
    </xf>
    <xf numFmtId="43" fontId="6" fillId="2" borderId="6" xfId="5" applyNumberFormat="1" applyFont="1" applyFill="1" applyBorder="1" applyAlignment="1">
      <alignment horizontal="center" vertical="center" wrapText="1"/>
    </xf>
    <xf numFmtId="43" fontId="6" fillId="2" borderId="8" xfId="5" applyNumberFormat="1" applyFont="1" applyFill="1" applyBorder="1" applyAlignment="1">
      <alignment horizontal="center" vertical="center" wrapText="1"/>
    </xf>
    <xf numFmtId="171" fontId="6" fillId="2" borderId="12" xfId="5" applyNumberFormat="1" applyFont="1" applyFill="1" applyBorder="1" applyAlignment="1">
      <alignment horizontal="center" vertical="center" wrapText="1"/>
    </xf>
    <xf numFmtId="43" fontId="6" fillId="2" borderId="13" xfId="5" applyNumberFormat="1" applyFont="1" applyFill="1" applyBorder="1" applyAlignment="1">
      <alignment horizontal="center" vertical="center" wrapText="1"/>
    </xf>
    <xf numFmtId="42" fontId="0" fillId="0" borderId="0" xfId="3" applyFont="1" applyAlignment="1">
      <alignment vertical="center"/>
    </xf>
    <xf numFmtId="169" fontId="0" fillId="0" borderId="0" xfId="0" applyNumberFormat="1" applyAlignment="1">
      <alignment vertical="center"/>
    </xf>
    <xf numFmtId="4" fontId="0" fillId="0" borderId="0" xfId="0" applyNumberFormat="1" applyAlignment="1">
      <alignment vertical="center"/>
    </xf>
    <xf numFmtId="164" fontId="0" fillId="0" borderId="0" xfId="0" applyNumberFormat="1" applyAlignment="1">
      <alignment vertical="center"/>
    </xf>
    <xf numFmtId="44" fontId="0" fillId="0" borderId="0" xfId="2" applyFont="1" applyFill="1" applyAlignment="1">
      <alignment vertical="center"/>
    </xf>
    <xf numFmtId="171" fontId="0" fillId="0" borderId="0" xfId="0" applyNumberFormat="1" applyAlignment="1">
      <alignment vertical="center"/>
    </xf>
    <xf numFmtId="44" fontId="0" fillId="0" borderId="0" xfId="0" applyNumberFormat="1" applyAlignment="1">
      <alignment vertical="center"/>
    </xf>
    <xf numFmtId="44" fontId="0" fillId="0" borderId="0" xfId="2" applyFont="1" applyAlignment="1">
      <alignment vertical="center"/>
    </xf>
    <xf numFmtId="172" fontId="0" fillId="0" borderId="0" xfId="2" applyNumberFormat="1" applyFont="1" applyAlignment="1">
      <alignment vertical="center"/>
    </xf>
    <xf numFmtId="44" fontId="8" fillId="3" borderId="6" xfId="5" applyNumberFormat="1" applyFont="1" applyFill="1" applyBorder="1" applyAlignment="1">
      <alignment horizontal="center" vertical="center" wrapText="1"/>
    </xf>
    <xf numFmtId="9" fontId="8" fillId="3" borderId="6" xfId="4" applyFont="1" applyFill="1" applyBorder="1" applyAlignment="1">
      <alignment horizontal="center" vertical="center" wrapText="1"/>
    </xf>
    <xf numFmtId="166" fontId="8" fillId="3" borderId="7" xfId="1" applyNumberFormat="1" applyFont="1" applyFill="1" applyBorder="1" applyAlignment="1">
      <alignment horizontal="center" vertical="center" wrapText="1"/>
    </xf>
    <xf numFmtId="166" fontId="7" fillId="3" borderId="8" xfId="6" applyNumberFormat="1" applyFont="1" applyFill="1" applyBorder="1" applyAlignment="1">
      <alignment vertical="center"/>
    </xf>
    <xf numFmtId="0" fontId="3" fillId="0" borderId="5" xfId="5" applyFont="1" applyBorder="1" applyAlignment="1">
      <alignment horizontal="center" vertical="center" wrapText="1"/>
    </xf>
    <xf numFmtId="166" fontId="8" fillId="0" borderId="9" xfId="1" applyNumberFormat="1" applyFont="1" applyFill="1" applyBorder="1" applyAlignment="1">
      <alignment horizontal="center" vertical="center" wrapText="1"/>
    </xf>
    <xf numFmtId="0" fontId="3" fillId="2" borderId="3" xfId="5" applyFont="1" applyFill="1" applyBorder="1" applyAlignment="1">
      <alignment horizontal="center" vertical="center" wrapText="1"/>
    </xf>
    <xf numFmtId="43" fontId="5" fillId="2" borderId="16" xfId="6" applyFont="1" applyFill="1" applyBorder="1" applyAlignment="1">
      <alignment horizontal="center" vertical="center"/>
    </xf>
    <xf numFmtId="43" fontId="5" fillId="2" borderId="17" xfId="6" applyFont="1" applyFill="1" applyBorder="1" applyAlignment="1">
      <alignment horizontal="center" vertical="center"/>
    </xf>
    <xf numFmtId="0" fontId="3" fillId="2" borderId="3" xfId="5" applyFont="1" applyFill="1" applyBorder="1" applyAlignment="1">
      <alignment horizontal="center" vertical="center" wrapText="1"/>
    </xf>
    <xf numFmtId="0" fontId="3" fillId="2" borderId="18" xfId="5" applyFont="1" applyFill="1" applyBorder="1" applyAlignment="1">
      <alignment horizontal="center" vertical="center" wrapText="1"/>
    </xf>
    <xf numFmtId="0" fontId="3" fillId="2" borderId="19" xfId="5" applyFont="1" applyFill="1" applyBorder="1" applyAlignment="1">
      <alignment horizontal="center" vertical="center" wrapText="1"/>
    </xf>
    <xf numFmtId="0" fontId="9" fillId="0" borderId="7" xfId="5" applyFont="1" applyBorder="1" applyAlignment="1">
      <alignment horizontal="center" vertical="center" wrapText="1"/>
    </xf>
    <xf numFmtId="0" fontId="9" fillId="0" borderId="20" xfId="5" applyFont="1" applyBorder="1" applyAlignment="1">
      <alignment horizontal="center" vertical="center" wrapText="1"/>
    </xf>
    <xf numFmtId="0" fontId="9" fillId="0" borderId="21" xfId="5" applyFont="1" applyBorder="1" applyAlignment="1">
      <alignment horizontal="center" vertical="center" wrapText="1"/>
    </xf>
    <xf numFmtId="0" fontId="3" fillId="2" borderId="14" xfId="5" applyFont="1" applyFill="1" applyBorder="1" applyAlignment="1">
      <alignment horizontal="center" vertical="center" wrapText="1"/>
    </xf>
    <xf numFmtId="0" fontId="3" fillId="2" borderId="15" xfId="5" applyFont="1" applyFill="1" applyBorder="1" applyAlignment="1">
      <alignment horizontal="center" vertical="center" wrapText="1"/>
    </xf>
    <xf numFmtId="0" fontId="3" fillId="2" borderId="10" xfId="5" applyFont="1" applyFill="1" applyBorder="1" applyAlignment="1">
      <alignment horizontal="center" vertical="center" wrapText="1"/>
    </xf>
    <xf numFmtId="0" fontId="3" fillId="2" borderId="11" xfId="5" applyFont="1" applyFill="1" applyBorder="1" applyAlignment="1">
      <alignment horizontal="center" vertical="center" wrapText="1"/>
    </xf>
    <xf numFmtId="0" fontId="3" fillId="0" borderId="5" xfId="5" applyFont="1" applyBorder="1" applyAlignment="1">
      <alignment horizontal="center" vertical="center" wrapText="1"/>
    </xf>
    <xf numFmtId="0" fontId="3" fillId="0" borderId="6" xfId="5" applyFont="1" applyBorder="1" applyAlignment="1">
      <alignment horizontal="center" vertical="center" wrapText="1"/>
    </xf>
    <xf numFmtId="0" fontId="3" fillId="2" borderId="6" xfId="5" applyFont="1" applyFill="1" applyBorder="1" applyAlignment="1">
      <alignment horizontal="center" vertical="center" wrapText="1"/>
    </xf>
    <xf numFmtId="0" fontId="3" fillId="2" borderId="5" xfId="5" applyFont="1" applyFill="1" applyBorder="1" applyAlignment="1">
      <alignment horizontal="center" vertical="center" wrapText="1"/>
    </xf>
    <xf numFmtId="0" fontId="3" fillId="0" borderId="7" xfId="5" applyFont="1" applyBorder="1" applyAlignment="1">
      <alignment horizontal="center" vertical="center" wrapText="1"/>
    </xf>
    <xf numFmtId="0" fontId="3" fillId="0" borderId="20" xfId="5" applyFont="1" applyBorder="1" applyAlignment="1">
      <alignment horizontal="center" vertical="center" wrapText="1"/>
    </xf>
    <xf numFmtId="0" fontId="3" fillId="0" borderId="21" xfId="5" applyFont="1" applyBorder="1" applyAlignment="1">
      <alignment horizontal="center" vertical="center" wrapText="1"/>
    </xf>
    <xf numFmtId="164" fontId="8" fillId="0" borderId="7" xfId="5" applyNumberFormat="1" applyFont="1" applyFill="1" applyBorder="1" applyAlignment="1">
      <alignment horizontal="center" vertical="center" wrapText="1"/>
    </xf>
    <xf numFmtId="44" fontId="8" fillId="0" borderId="21" xfId="5" applyNumberFormat="1" applyFont="1" applyBorder="1" applyAlignment="1">
      <alignment horizontal="center" vertical="center" wrapText="1"/>
    </xf>
    <xf numFmtId="164" fontId="8" fillId="0" borderId="15" xfId="5" applyNumberFormat="1" applyFont="1" applyFill="1" applyBorder="1" applyAlignment="1">
      <alignment horizontal="center" vertical="center" wrapText="1"/>
    </xf>
    <xf numFmtId="44" fontId="8" fillId="0" borderId="15" xfId="5" applyNumberFormat="1" applyFont="1" applyBorder="1" applyAlignment="1">
      <alignment horizontal="center" vertical="center" wrapText="1"/>
    </xf>
    <xf numFmtId="0" fontId="7" fillId="0" borderId="6" xfId="0" applyFont="1" applyBorder="1" applyAlignment="1">
      <alignment horizontal="justify" vertical="center" wrapText="1"/>
    </xf>
    <xf numFmtId="1" fontId="8" fillId="3" borderId="6" xfId="4" applyNumberFormat="1" applyFont="1" applyFill="1" applyBorder="1" applyAlignment="1">
      <alignment horizontal="center" vertical="center" wrapText="1"/>
    </xf>
    <xf numFmtId="0" fontId="11" fillId="0" borderId="0" xfId="0" applyFont="1" applyAlignment="1">
      <alignment vertical="center"/>
    </xf>
    <xf numFmtId="0" fontId="11" fillId="0" borderId="0" xfId="0" applyFont="1" applyAlignment="1">
      <alignment horizontal="center" vertical="center"/>
    </xf>
    <xf numFmtId="0" fontId="11" fillId="0" borderId="0" xfId="0" applyFont="1"/>
    <xf numFmtId="168" fontId="5" fillId="0" borderId="0" xfId="0" applyNumberFormat="1" applyFont="1" applyAlignment="1">
      <alignment vertical="center"/>
    </xf>
    <xf numFmtId="171" fontId="11" fillId="0" borderId="0" xfId="0" applyNumberFormat="1" applyFont="1" applyAlignment="1">
      <alignment vertical="center"/>
    </xf>
    <xf numFmtId="0" fontId="12" fillId="0" borderId="0" xfId="8" applyFont="1"/>
    <xf numFmtId="43" fontId="11" fillId="0" borderId="0" xfId="0" applyNumberFormat="1" applyFont="1" applyAlignment="1">
      <alignment vertical="center"/>
    </xf>
    <xf numFmtId="44" fontId="11" fillId="0" borderId="0" xfId="2" applyFont="1" applyAlignment="1">
      <alignment vertical="center"/>
    </xf>
    <xf numFmtId="0" fontId="13" fillId="0" borderId="0" xfId="0" applyFont="1" applyAlignment="1">
      <alignment horizontal="center" vertical="center"/>
    </xf>
  </cellXfs>
  <cellStyles count="9">
    <cellStyle name="Millares [0]" xfId="1" builtinId="6"/>
    <cellStyle name="Millares 3" xfId="6" xr:uid="{00000000-0005-0000-0000-000001000000}"/>
    <cellStyle name="Moneda" xfId="2" builtinId="4"/>
    <cellStyle name="Moneda [0]" xfId="3" builtinId="7"/>
    <cellStyle name="Normal" xfId="0" builtinId="0"/>
    <cellStyle name="Normal 2" xfId="8" xr:uid="{00000000-0005-0000-0000-000005000000}"/>
    <cellStyle name="Normal 5" xfId="5" xr:uid="{00000000-0005-0000-0000-000006000000}"/>
    <cellStyle name="Porcentaje" xfId="4" builtinId="5"/>
    <cellStyle name="Porcentaje 4"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5"/>
  <sheetViews>
    <sheetView tabSelected="1" zoomScale="80" zoomScaleNormal="80" workbookViewId="0">
      <selection activeCell="B1" sqref="B1:L1"/>
    </sheetView>
  </sheetViews>
  <sheetFormatPr baseColWidth="10" defaultColWidth="11.5" defaultRowHeight="15.75" x14ac:dyDescent="0.25"/>
  <cols>
    <col min="1" max="1" width="4.5" style="1" customWidth="1"/>
    <col min="2" max="2" width="5.875" style="81" customWidth="1"/>
    <col min="3" max="3" width="16.125" style="81" customWidth="1"/>
    <col min="4" max="4" width="39.125" style="81" customWidth="1"/>
    <col min="5" max="5" width="44.875" style="81" customWidth="1"/>
    <col min="6" max="6" width="17.875" style="81" hidden="1" customWidth="1"/>
    <col min="7" max="7" width="16" style="81" customWidth="1"/>
    <col min="8" max="8" width="14.375" style="82" customWidth="1"/>
    <col min="9" max="9" width="20.375" style="81" customWidth="1"/>
    <col min="10" max="10" width="21.625" style="81" bestFit="1" customWidth="1"/>
    <col min="11" max="11" width="21.625" style="81" customWidth="1"/>
    <col min="12" max="12" width="18.5" style="81" bestFit="1" customWidth="1"/>
    <col min="13" max="13" width="14.875" style="1" customWidth="1"/>
    <col min="14" max="14" width="22.5" style="1" bestFit="1" customWidth="1"/>
    <col min="15" max="15" width="15.125" style="1" bestFit="1" customWidth="1"/>
    <col min="16" max="16384" width="11.5" style="1"/>
  </cols>
  <sheetData>
    <row r="1" spans="2:13" ht="18" x14ac:dyDescent="0.25">
      <c r="B1" s="89" t="s">
        <v>94</v>
      </c>
      <c r="C1" s="89"/>
      <c r="D1" s="89"/>
      <c r="E1" s="89"/>
      <c r="F1" s="89"/>
      <c r="G1" s="89"/>
      <c r="H1" s="89"/>
      <c r="I1" s="89"/>
      <c r="J1" s="89"/>
      <c r="K1" s="89"/>
      <c r="L1" s="89"/>
    </row>
    <row r="3" spans="2:13" ht="16.5" thickBot="1" x14ac:dyDescent="0.3"/>
    <row r="4" spans="2:13" ht="16.5" x14ac:dyDescent="0.25">
      <c r="B4" s="2" t="s">
        <v>0</v>
      </c>
      <c r="C4" s="3" t="s">
        <v>1</v>
      </c>
      <c r="D4" s="64" t="s">
        <v>64</v>
      </c>
      <c r="E4" s="64" t="s">
        <v>65</v>
      </c>
      <c r="F4" s="64" t="s">
        <v>2</v>
      </c>
      <c r="G4" s="64" t="s">
        <v>3</v>
      </c>
      <c r="H4" s="64" t="s">
        <v>4</v>
      </c>
      <c r="I4" s="64" t="s">
        <v>5</v>
      </c>
      <c r="J4" s="64" t="s">
        <v>6</v>
      </c>
      <c r="K4" s="55" t="s">
        <v>7</v>
      </c>
      <c r="L4" s="56" t="s">
        <v>8</v>
      </c>
    </row>
    <row r="5" spans="2:13" ht="33" x14ac:dyDescent="0.25">
      <c r="B5" s="5">
        <v>1</v>
      </c>
      <c r="C5" s="6" t="s">
        <v>9</v>
      </c>
      <c r="D5" s="65"/>
      <c r="E5" s="65"/>
      <c r="F5" s="65"/>
      <c r="G5" s="65"/>
      <c r="H5" s="65"/>
      <c r="I5" s="65"/>
      <c r="J5" s="65"/>
      <c r="K5" s="7" t="s">
        <v>10</v>
      </c>
      <c r="L5" s="57"/>
    </row>
    <row r="6" spans="2:13" ht="375" customHeight="1" x14ac:dyDescent="0.25">
      <c r="B6" s="9" t="s">
        <v>11</v>
      </c>
      <c r="C6" s="16" t="s">
        <v>12</v>
      </c>
      <c r="D6" s="16" t="s">
        <v>89</v>
      </c>
      <c r="E6" s="16" t="s">
        <v>66</v>
      </c>
      <c r="F6" s="49"/>
      <c r="G6" s="80">
        <v>1</v>
      </c>
      <c r="H6" s="80">
        <v>5</v>
      </c>
      <c r="I6" s="50">
        <v>1</v>
      </c>
      <c r="J6" s="51">
        <f>F6*G6*H6*I6</f>
        <v>0</v>
      </c>
      <c r="K6" s="51">
        <v>2</v>
      </c>
      <c r="L6" s="52">
        <f>+J6*K6</f>
        <v>0</v>
      </c>
      <c r="M6" s="8"/>
    </row>
    <row r="7" spans="2:13" ht="404.25" customHeight="1" x14ac:dyDescent="0.25">
      <c r="B7" s="9" t="s">
        <v>13</v>
      </c>
      <c r="C7" s="16" t="s">
        <v>14</v>
      </c>
      <c r="D7" s="16" t="s">
        <v>67</v>
      </c>
      <c r="E7" s="16" t="s">
        <v>68</v>
      </c>
      <c r="F7" s="49"/>
      <c r="G7" s="80">
        <v>1</v>
      </c>
      <c r="H7" s="80">
        <v>5</v>
      </c>
      <c r="I7" s="50">
        <v>1</v>
      </c>
      <c r="J7" s="51">
        <f t="shared" ref="J7:J19" si="0">F7*G7*H7*I7</f>
        <v>0</v>
      </c>
      <c r="K7" s="51">
        <v>2</v>
      </c>
      <c r="L7" s="52">
        <f t="shared" ref="L7:L20" si="1">+J7*K7</f>
        <v>0</v>
      </c>
      <c r="M7" s="8"/>
    </row>
    <row r="8" spans="2:13" ht="396" x14ac:dyDescent="0.25">
      <c r="B8" s="9" t="s">
        <v>15</v>
      </c>
      <c r="C8" s="16" t="s">
        <v>16</v>
      </c>
      <c r="D8" s="16" t="s">
        <v>69</v>
      </c>
      <c r="E8" s="16" t="s">
        <v>70</v>
      </c>
      <c r="F8" s="49"/>
      <c r="G8" s="80">
        <v>1</v>
      </c>
      <c r="H8" s="80">
        <v>5</v>
      </c>
      <c r="I8" s="50">
        <v>1</v>
      </c>
      <c r="J8" s="51">
        <f t="shared" si="0"/>
        <v>0</v>
      </c>
      <c r="K8" s="51">
        <v>2</v>
      </c>
      <c r="L8" s="52">
        <f t="shared" si="1"/>
        <v>0</v>
      </c>
      <c r="M8" s="8"/>
    </row>
    <row r="9" spans="2:13" ht="150" customHeight="1" x14ac:dyDescent="0.25">
      <c r="B9" s="9" t="s">
        <v>17</v>
      </c>
      <c r="C9" s="16" t="s">
        <v>62</v>
      </c>
      <c r="D9" s="16" t="s">
        <v>71</v>
      </c>
      <c r="E9" s="16" t="s">
        <v>72</v>
      </c>
      <c r="F9" s="49"/>
      <c r="G9" s="80">
        <v>1</v>
      </c>
      <c r="H9" s="80">
        <v>5</v>
      </c>
      <c r="I9" s="50">
        <v>1</v>
      </c>
      <c r="J9" s="51">
        <f t="shared" si="0"/>
        <v>0</v>
      </c>
      <c r="K9" s="51">
        <v>2</v>
      </c>
      <c r="L9" s="52">
        <f t="shared" si="1"/>
        <v>0</v>
      </c>
      <c r="M9" s="8"/>
    </row>
    <row r="10" spans="2:13" ht="372" customHeight="1" x14ac:dyDescent="0.25">
      <c r="B10" s="9" t="s">
        <v>18</v>
      </c>
      <c r="C10" s="16" t="s">
        <v>19</v>
      </c>
      <c r="D10" s="16" t="s">
        <v>90</v>
      </c>
      <c r="E10" s="16" t="s">
        <v>72</v>
      </c>
      <c r="F10" s="11"/>
      <c r="G10" s="80">
        <v>1</v>
      </c>
      <c r="H10" s="80">
        <v>5</v>
      </c>
      <c r="I10" s="12">
        <v>1</v>
      </c>
      <c r="J10" s="13">
        <f t="shared" si="0"/>
        <v>0</v>
      </c>
      <c r="K10" s="13">
        <v>2</v>
      </c>
      <c r="L10" s="14">
        <f t="shared" si="1"/>
        <v>0</v>
      </c>
      <c r="M10" s="8"/>
    </row>
    <row r="11" spans="2:13" ht="167.25" customHeight="1" x14ac:dyDescent="0.25">
      <c r="B11" s="15" t="s">
        <v>20</v>
      </c>
      <c r="C11" s="16" t="s">
        <v>21</v>
      </c>
      <c r="D11" s="16" t="s">
        <v>91</v>
      </c>
      <c r="E11" s="16" t="s">
        <v>73</v>
      </c>
      <c r="F11" s="11"/>
      <c r="G11" s="80">
        <v>1</v>
      </c>
      <c r="H11" s="80">
        <v>4</v>
      </c>
      <c r="I11" s="12">
        <v>1</v>
      </c>
      <c r="J11" s="13">
        <f t="shared" si="0"/>
        <v>0</v>
      </c>
      <c r="K11" s="13">
        <v>2</v>
      </c>
      <c r="L11" s="14">
        <f t="shared" si="1"/>
        <v>0</v>
      </c>
      <c r="M11" s="8"/>
    </row>
    <row r="12" spans="2:13" ht="214.5" x14ac:dyDescent="0.25">
      <c r="B12" s="9" t="s">
        <v>22</v>
      </c>
      <c r="C12" s="75" t="s">
        <v>23</v>
      </c>
      <c r="D12" s="16" t="s">
        <v>92</v>
      </c>
      <c r="E12" s="16" t="s">
        <v>73</v>
      </c>
      <c r="F12" s="76"/>
      <c r="G12" s="80">
        <v>1</v>
      </c>
      <c r="H12" s="80">
        <v>5</v>
      </c>
      <c r="I12" s="12">
        <v>1</v>
      </c>
      <c r="J12" s="13">
        <f t="shared" si="0"/>
        <v>0</v>
      </c>
      <c r="K12" s="13">
        <v>2</v>
      </c>
      <c r="L12" s="14">
        <f t="shared" si="1"/>
        <v>0</v>
      </c>
      <c r="M12" s="8"/>
    </row>
    <row r="13" spans="2:13" ht="138.75" customHeight="1" x14ac:dyDescent="0.25">
      <c r="B13" s="17" t="s">
        <v>24</v>
      </c>
      <c r="C13" s="75" t="s">
        <v>25</v>
      </c>
      <c r="D13" s="79" t="s">
        <v>74</v>
      </c>
      <c r="E13" s="79" t="s">
        <v>75</v>
      </c>
      <c r="F13" s="76"/>
      <c r="G13" s="80">
        <v>1</v>
      </c>
      <c r="H13" s="80">
        <v>4</v>
      </c>
      <c r="I13" s="12">
        <v>1</v>
      </c>
      <c r="J13" s="13">
        <f t="shared" si="0"/>
        <v>0</v>
      </c>
      <c r="K13" s="13">
        <v>2</v>
      </c>
      <c r="L13" s="14">
        <f t="shared" si="1"/>
        <v>0</v>
      </c>
      <c r="M13" s="8"/>
    </row>
    <row r="14" spans="2:13" ht="138" customHeight="1" x14ac:dyDescent="0.25">
      <c r="B14" s="17" t="s">
        <v>26</v>
      </c>
      <c r="C14" s="75" t="s">
        <v>27</v>
      </c>
      <c r="D14" s="79" t="s">
        <v>78</v>
      </c>
      <c r="E14" s="79" t="s">
        <v>75</v>
      </c>
      <c r="F14" s="76"/>
      <c r="G14" s="80">
        <v>1</v>
      </c>
      <c r="H14" s="80">
        <v>4</v>
      </c>
      <c r="I14" s="12">
        <v>1</v>
      </c>
      <c r="J14" s="13">
        <f t="shared" si="0"/>
        <v>0</v>
      </c>
      <c r="K14" s="13">
        <v>2</v>
      </c>
      <c r="L14" s="14">
        <f t="shared" si="1"/>
        <v>0</v>
      </c>
      <c r="M14" s="8"/>
    </row>
    <row r="15" spans="2:13" ht="140.25" customHeight="1" x14ac:dyDescent="0.25">
      <c r="B15" s="17" t="s">
        <v>28</v>
      </c>
      <c r="C15" s="75" t="s">
        <v>29</v>
      </c>
      <c r="D15" s="79" t="s">
        <v>79</v>
      </c>
      <c r="E15" s="79" t="s">
        <v>75</v>
      </c>
      <c r="F15" s="76"/>
      <c r="G15" s="80">
        <v>1</v>
      </c>
      <c r="H15" s="80">
        <v>5</v>
      </c>
      <c r="I15" s="12">
        <v>1</v>
      </c>
      <c r="J15" s="13">
        <f t="shared" si="0"/>
        <v>0</v>
      </c>
      <c r="K15" s="13">
        <v>2</v>
      </c>
      <c r="L15" s="14">
        <f t="shared" si="1"/>
        <v>0</v>
      </c>
      <c r="M15" s="8"/>
    </row>
    <row r="16" spans="2:13" ht="114.75" customHeight="1" x14ac:dyDescent="0.25">
      <c r="B16" s="17" t="s">
        <v>30</v>
      </c>
      <c r="C16" s="75" t="s">
        <v>31</v>
      </c>
      <c r="D16" s="16" t="s">
        <v>76</v>
      </c>
      <c r="E16" s="16" t="s">
        <v>77</v>
      </c>
      <c r="F16" s="76"/>
      <c r="G16" s="80">
        <v>1</v>
      </c>
      <c r="H16" s="80">
        <v>5</v>
      </c>
      <c r="I16" s="12">
        <v>1</v>
      </c>
      <c r="J16" s="13">
        <f t="shared" si="0"/>
        <v>0</v>
      </c>
      <c r="K16" s="13">
        <v>2</v>
      </c>
      <c r="L16" s="14">
        <f t="shared" si="1"/>
        <v>0</v>
      </c>
      <c r="M16" s="8"/>
    </row>
    <row r="17" spans="2:13" ht="111" customHeight="1" x14ac:dyDescent="0.25">
      <c r="B17" s="9" t="s">
        <v>32</v>
      </c>
      <c r="C17" s="75" t="s">
        <v>33</v>
      </c>
      <c r="D17" s="79" t="s">
        <v>83</v>
      </c>
      <c r="E17" s="79" t="s">
        <v>82</v>
      </c>
      <c r="F17" s="76"/>
      <c r="G17" s="80">
        <v>27</v>
      </c>
      <c r="H17" s="80">
        <v>4</v>
      </c>
      <c r="I17" s="12">
        <v>1</v>
      </c>
      <c r="J17" s="13">
        <f t="shared" si="0"/>
        <v>0</v>
      </c>
      <c r="K17" s="13">
        <v>2</v>
      </c>
      <c r="L17" s="14">
        <f t="shared" si="1"/>
        <v>0</v>
      </c>
      <c r="M17" s="8"/>
    </row>
    <row r="18" spans="2:13" ht="118.5" customHeight="1" x14ac:dyDescent="0.25">
      <c r="B18" s="17" t="s">
        <v>34</v>
      </c>
      <c r="C18" s="75" t="s">
        <v>63</v>
      </c>
      <c r="D18" s="79" t="s">
        <v>80</v>
      </c>
      <c r="E18" s="79" t="s">
        <v>81</v>
      </c>
      <c r="F18" s="76"/>
      <c r="G18" s="80">
        <v>3</v>
      </c>
      <c r="H18" s="80">
        <v>4</v>
      </c>
      <c r="I18" s="12">
        <v>1</v>
      </c>
      <c r="J18" s="13">
        <f t="shared" si="0"/>
        <v>0</v>
      </c>
      <c r="K18" s="13">
        <v>2</v>
      </c>
      <c r="L18" s="14">
        <f t="shared" si="1"/>
        <v>0</v>
      </c>
      <c r="M18" s="8" t="s">
        <v>35</v>
      </c>
    </row>
    <row r="19" spans="2:13" ht="54.75" customHeight="1" x14ac:dyDescent="0.25">
      <c r="B19" s="17" t="s">
        <v>36</v>
      </c>
      <c r="C19" s="16" t="s">
        <v>86</v>
      </c>
      <c r="D19" s="77" t="s">
        <v>87</v>
      </c>
      <c r="E19" s="78" t="s">
        <v>88</v>
      </c>
      <c r="F19" s="11"/>
      <c r="G19" s="80">
        <v>1</v>
      </c>
      <c r="H19" s="80">
        <v>4</v>
      </c>
      <c r="I19" s="12">
        <v>1</v>
      </c>
      <c r="J19" s="13">
        <f t="shared" si="0"/>
        <v>0</v>
      </c>
      <c r="K19" s="13">
        <v>2</v>
      </c>
      <c r="L19" s="14">
        <f t="shared" si="1"/>
        <v>0</v>
      </c>
      <c r="M19" s="8"/>
    </row>
    <row r="20" spans="2:13" ht="56.25" customHeight="1" x14ac:dyDescent="0.25">
      <c r="B20" s="17" t="s">
        <v>84</v>
      </c>
      <c r="C20" s="16" t="s">
        <v>85</v>
      </c>
      <c r="D20" s="16" t="s">
        <v>87</v>
      </c>
      <c r="E20" s="11" t="s">
        <v>88</v>
      </c>
      <c r="F20" s="11"/>
      <c r="G20" s="80">
        <v>1</v>
      </c>
      <c r="H20" s="80">
        <v>4</v>
      </c>
      <c r="I20" s="12">
        <v>1</v>
      </c>
      <c r="J20" s="54"/>
      <c r="K20" s="13">
        <v>2</v>
      </c>
      <c r="L20" s="14">
        <f t="shared" si="1"/>
        <v>0</v>
      </c>
      <c r="M20" s="8"/>
    </row>
    <row r="21" spans="2:13" ht="49.5" x14ac:dyDescent="0.25">
      <c r="B21" s="17" t="s">
        <v>37</v>
      </c>
      <c r="C21" s="10"/>
      <c r="D21" s="10"/>
      <c r="E21" s="10"/>
      <c r="F21" s="10"/>
      <c r="G21" s="10"/>
      <c r="H21" s="10"/>
      <c r="I21" s="10"/>
      <c r="J21" s="18">
        <f>SUM(J6:J19)</f>
        <v>0</v>
      </c>
      <c r="K21" s="13"/>
      <c r="L21" s="19">
        <f>SUM(L6:L19)</f>
        <v>0</v>
      </c>
    </row>
    <row r="22" spans="2:13" ht="16.5" x14ac:dyDescent="0.25">
      <c r="B22" s="68" t="s">
        <v>38</v>
      </c>
      <c r="C22" s="69"/>
      <c r="D22" s="69"/>
      <c r="E22" s="69"/>
      <c r="F22" s="69"/>
      <c r="G22" s="69"/>
      <c r="H22" s="69"/>
      <c r="I22" s="69"/>
      <c r="J22" s="20"/>
      <c r="K22" s="20"/>
      <c r="L22" s="21">
        <v>2</v>
      </c>
    </row>
    <row r="23" spans="2:13" ht="17.25" thickBot="1" x14ac:dyDescent="0.3">
      <c r="B23" s="68" t="s">
        <v>39</v>
      </c>
      <c r="C23" s="69"/>
      <c r="D23" s="69"/>
      <c r="E23" s="69"/>
      <c r="F23" s="69"/>
      <c r="G23" s="69"/>
      <c r="H23" s="69"/>
      <c r="I23" s="69"/>
      <c r="J23" s="22"/>
      <c r="K23" s="22"/>
      <c r="L23" s="23">
        <f>J21*L22</f>
        <v>0</v>
      </c>
      <c r="M23" s="24"/>
    </row>
    <row r="24" spans="2:13" ht="16.5" x14ac:dyDescent="0.25">
      <c r="B24" s="2" t="s">
        <v>0</v>
      </c>
      <c r="C24" s="58" t="s">
        <v>40</v>
      </c>
      <c r="D24" s="59"/>
      <c r="E24" s="60"/>
      <c r="F24" s="3" t="s">
        <v>41</v>
      </c>
      <c r="G24" s="3" t="s">
        <v>3</v>
      </c>
      <c r="H24" s="3" t="s">
        <v>4</v>
      </c>
      <c r="I24" s="3" t="s">
        <v>42</v>
      </c>
      <c r="J24" s="55" t="s">
        <v>6</v>
      </c>
      <c r="K24" s="55"/>
      <c r="L24" s="4" t="s">
        <v>8</v>
      </c>
    </row>
    <row r="25" spans="2:13" ht="16.5" x14ac:dyDescent="0.25">
      <c r="B25" s="5">
        <v>2</v>
      </c>
      <c r="C25" s="70" t="s">
        <v>43</v>
      </c>
      <c r="D25" s="70"/>
      <c r="E25" s="70"/>
      <c r="F25" s="70"/>
      <c r="G25" s="70"/>
      <c r="H25" s="70"/>
      <c r="I25" s="70"/>
      <c r="J25" s="25"/>
      <c r="K25" s="25"/>
      <c r="L25" s="26"/>
    </row>
    <row r="26" spans="2:13" ht="16.5" x14ac:dyDescent="0.25">
      <c r="B26" s="27" t="s">
        <v>44</v>
      </c>
      <c r="C26" s="61" t="s">
        <v>45</v>
      </c>
      <c r="D26" s="62"/>
      <c r="E26" s="63"/>
      <c r="F26" s="28"/>
      <c r="G26" s="29">
        <v>1</v>
      </c>
      <c r="H26" s="29">
        <v>4</v>
      </c>
      <c r="I26" s="30"/>
      <c r="J26" s="31">
        <f>F26*G26*H26</f>
        <v>0</v>
      </c>
      <c r="K26" s="31"/>
      <c r="L26" s="32">
        <f>+J26</f>
        <v>0</v>
      </c>
    </row>
    <row r="27" spans="2:13" ht="16.5" x14ac:dyDescent="0.25">
      <c r="B27" s="27" t="s">
        <v>46</v>
      </c>
      <c r="C27" s="61" t="s">
        <v>47</v>
      </c>
      <c r="D27" s="62"/>
      <c r="E27" s="63"/>
      <c r="F27" s="11"/>
      <c r="G27" s="29">
        <v>1</v>
      </c>
      <c r="H27" s="29">
        <v>5</v>
      </c>
      <c r="I27" s="30"/>
      <c r="J27" s="31">
        <f t="shared" ref="J27:J33" si="2">F27*G27*H27</f>
        <v>0</v>
      </c>
      <c r="K27" s="31"/>
      <c r="L27" s="32">
        <f t="shared" ref="L27:L34" si="3">+J27</f>
        <v>0</v>
      </c>
    </row>
    <row r="28" spans="2:13" ht="16.5" x14ac:dyDescent="0.25">
      <c r="B28" s="27" t="s">
        <v>48</v>
      </c>
      <c r="C28" s="61" t="s">
        <v>93</v>
      </c>
      <c r="D28" s="62"/>
      <c r="E28" s="63"/>
      <c r="F28" s="11"/>
      <c r="G28" s="29">
        <v>1</v>
      </c>
      <c r="H28" s="29">
        <v>5</v>
      </c>
      <c r="I28" s="30"/>
      <c r="J28" s="31">
        <f t="shared" si="2"/>
        <v>0</v>
      </c>
      <c r="K28" s="31"/>
      <c r="L28" s="32">
        <f t="shared" si="3"/>
        <v>0</v>
      </c>
    </row>
    <row r="29" spans="2:13" ht="16.5" x14ac:dyDescent="0.25">
      <c r="B29" s="27" t="s">
        <v>49</v>
      </c>
      <c r="C29" s="61" t="s">
        <v>50</v>
      </c>
      <c r="D29" s="62"/>
      <c r="E29" s="63"/>
      <c r="F29" s="11"/>
      <c r="G29" s="29">
        <v>1</v>
      </c>
      <c r="H29" s="29">
        <v>1</v>
      </c>
      <c r="I29" s="30"/>
      <c r="J29" s="31">
        <f t="shared" si="2"/>
        <v>0</v>
      </c>
      <c r="K29" s="31"/>
      <c r="L29" s="32">
        <f t="shared" si="3"/>
        <v>0</v>
      </c>
    </row>
    <row r="30" spans="2:13" ht="16.5" x14ac:dyDescent="0.25">
      <c r="B30" s="27" t="s">
        <v>51</v>
      </c>
      <c r="C30" s="61" t="s">
        <v>52</v>
      </c>
      <c r="D30" s="62"/>
      <c r="E30" s="63"/>
      <c r="F30" s="33"/>
      <c r="G30" s="29">
        <v>1</v>
      </c>
      <c r="H30" s="29">
        <v>5</v>
      </c>
      <c r="I30" s="30"/>
      <c r="J30" s="31">
        <f t="shared" si="2"/>
        <v>0</v>
      </c>
      <c r="K30" s="31"/>
      <c r="L30" s="32">
        <f t="shared" si="3"/>
        <v>0</v>
      </c>
    </row>
    <row r="31" spans="2:13" ht="16.5" x14ac:dyDescent="0.25">
      <c r="B31" s="27" t="s">
        <v>53</v>
      </c>
      <c r="C31" s="61" t="s">
        <v>54</v>
      </c>
      <c r="D31" s="62"/>
      <c r="E31" s="63"/>
      <c r="F31" s="11"/>
      <c r="G31" s="29">
        <v>1</v>
      </c>
      <c r="H31" s="29">
        <v>4</v>
      </c>
      <c r="I31" s="30"/>
      <c r="J31" s="31">
        <f t="shared" si="2"/>
        <v>0</v>
      </c>
      <c r="K31" s="31"/>
      <c r="L31" s="32">
        <f t="shared" si="3"/>
        <v>0</v>
      </c>
    </row>
    <row r="32" spans="2:13" ht="16.5" x14ac:dyDescent="0.25">
      <c r="B32" s="53">
        <v>3</v>
      </c>
      <c r="C32" s="72" t="s">
        <v>55</v>
      </c>
      <c r="D32" s="73"/>
      <c r="E32" s="73"/>
      <c r="F32" s="73"/>
      <c r="G32" s="73"/>
      <c r="H32" s="73"/>
      <c r="I32" s="74"/>
      <c r="J32" s="34">
        <v>0</v>
      </c>
      <c r="K32" s="34"/>
      <c r="L32" s="32">
        <v>0</v>
      </c>
    </row>
    <row r="33" spans="2:14" ht="16.5" x14ac:dyDescent="0.25">
      <c r="B33" s="27" t="s">
        <v>56</v>
      </c>
      <c r="C33" s="61" t="s">
        <v>57</v>
      </c>
      <c r="D33" s="62"/>
      <c r="E33" s="63"/>
      <c r="F33" s="11"/>
      <c r="G33" s="29">
        <v>306</v>
      </c>
      <c r="H33" s="29">
        <v>4</v>
      </c>
      <c r="I33" s="30"/>
      <c r="J33" s="31">
        <f t="shared" si="2"/>
        <v>0</v>
      </c>
      <c r="K33" s="31"/>
      <c r="L33" s="32">
        <f t="shared" si="3"/>
        <v>0</v>
      </c>
    </row>
    <row r="34" spans="2:14" ht="16.5" x14ac:dyDescent="0.25">
      <c r="B34" s="68" t="s">
        <v>58</v>
      </c>
      <c r="C34" s="69" t="s">
        <v>58</v>
      </c>
      <c r="D34" s="69"/>
      <c r="E34" s="69"/>
      <c r="F34" s="69"/>
      <c r="G34" s="69"/>
      <c r="H34" s="69"/>
      <c r="I34" s="69"/>
      <c r="J34" s="34">
        <f>SUM(J26:J33)</f>
        <v>0</v>
      </c>
      <c r="K34" s="34"/>
      <c r="L34" s="23">
        <f t="shared" si="3"/>
        <v>0</v>
      </c>
    </row>
    <row r="35" spans="2:14" ht="16.5" x14ac:dyDescent="0.25">
      <c r="B35" s="71" t="s">
        <v>59</v>
      </c>
      <c r="C35" s="70"/>
      <c r="D35" s="70"/>
      <c r="E35" s="70"/>
      <c r="F35" s="70"/>
      <c r="G35" s="70"/>
      <c r="H35" s="70"/>
      <c r="I35" s="70"/>
      <c r="J35" s="35">
        <f>L35</f>
        <v>0</v>
      </c>
      <c r="K35" s="35"/>
      <c r="L35" s="36">
        <f>L23+L34</f>
        <v>0</v>
      </c>
    </row>
    <row r="36" spans="2:14" ht="16.5" x14ac:dyDescent="0.25">
      <c r="B36" s="71" t="s">
        <v>60</v>
      </c>
      <c r="C36" s="70"/>
      <c r="D36" s="70"/>
      <c r="E36" s="70"/>
      <c r="F36" s="70"/>
      <c r="G36" s="70"/>
      <c r="H36" s="70"/>
      <c r="I36" s="70"/>
      <c r="J36" s="35">
        <f>L36</f>
        <v>0</v>
      </c>
      <c r="K36" s="35"/>
      <c r="L36" s="37">
        <f>L35*19%</f>
        <v>0</v>
      </c>
    </row>
    <row r="37" spans="2:14" ht="17.25" thickBot="1" x14ac:dyDescent="0.3">
      <c r="B37" s="66" t="s">
        <v>61</v>
      </c>
      <c r="C37" s="67"/>
      <c r="D37" s="67"/>
      <c r="E37" s="67"/>
      <c r="F37" s="67"/>
      <c r="G37" s="67"/>
      <c r="H37" s="67"/>
      <c r="I37" s="67"/>
      <c r="J37" s="38">
        <f>L37</f>
        <v>0</v>
      </c>
      <c r="K37" s="38"/>
      <c r="L37" s="39">
        <f>SUM(L35:L36)</f>
        <v>0</v>
      </c>
      <c r="M37" s="40"/>
      <c r="N37" s="41"/>
    </row>
    <row r="38" spans="2:14" x14ac:dyDescent="0.25">
      <c r="M38" s="42"/>
      <c r="N38" s="43"/>
    </row>
    <row r="39" spans="2:14" x14ac:dyDescent="0.25">
      <c r="F39" s="83"/>
    </row>
    <row r="40" spans="2:14" ht="16.5" x14ac:dyDescent="0.25">
      <c r="L40" s="84"/>
      <c r="N40" s="44"/>
    </row>
    <row r="41" spans="2:14" x14ac:dyDescent="0.25">
      <c r="L41" s="85"/>
      <c r="N41" s="46"/>
    </row>
    <row r="42" spans="2:14" x14ac:dyDescent="0.25">
      <c r="B42" s="86"/>
      <c r="K42" s="87"/>
      <c r="L42" s="88"/>
      <c r="N42" s="47"/>
    </row>
    <row r="43" spans="2:14" x14ac:dyDescent="0.25">
      <c r="B43" s="86"/>
      <c r="M43" s="48"/>
      <c r="N43" s="45"/>
    </row>
    <row r="44" spans="2:14" x14ac:dyDescent="0.25">
      <c r="B44" s="86"/>
    </row>
    <row r="45" spans="2:14" x14ac:dyDescent="0.25">
      <c r="M45" s="46"/>
    </row>
  </sheetData>
  <mergeCells count="25">
    <mergeCell ref="B1:L1"/>
    <mergeCell ref="B37:I37"/>
    <mergeCell ref="B22:I22"/>
    <mergeCell ref="B23:I23"/>
    <mergeCell ref="C25:I25"/>
    <mergeCell ref="B34:I34"/>
    <mergeCell ref="B35:I35"/>
    <mergeCell ref="B36:I36"/>
    <mergeCell ref="C29:E29"/>
    <mergeCell ref="C30:E30"/>
    <mergeCell ref="C31:E31"/>
    <mergeCell ref="C33:E33"/>
    <mergeCell ref="C32:I32"/>
    <mergeCell ref="L4:L5"/>
    <mergeCell ref="C24:E24"/>
    <mergeCell ref="C26:E26"/>
    <mergeCell ref="C27:E27"/>
    <mergeCell ref="C28:E28"/>
    <mergeCell ref="F4:F5"/>
    <mergeCell ref="G4:G5"/>
    <mergeCell ref="H4:H5"/>
    <mergeCell ref="I4:I5"/>
    <mergeCell ref="J4:J5"/>
    <mergeCell ref="D4:D5"/>
    <mergeCell ref="E4: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PLANTILLA PARA COTIZAR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Dilfredo Mario González Acosta</cp:lastModifiedBy>
  <dcterms:created xsi:type="dcterms:W3CDTF">2026-04-08T22:44:00Z</dcterms:created>
  <dcterms:modified xsi:type="dcterms:W3CDTF">2026-04-13T23:44:57Z</dcterms:modified>
</cp:coreProperties>
</file>