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9. GOBIERNO\1.A. GOBIERNO 2026\CUENTAS PARA PAGO 2026\ZULEIMA MARQUEZ\1 PAGO\"/>
    </mc:Choice>
  </mc:AlternateContent>
  <xr:revisionPtr revIDLastSave="0" documentId="13_ncr:1_{FEB558F3-8BF7-4862-B16E-A697F854F93C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RMATO" sheetId="1" r:id="rId1"/>
    <sheet name="Hoja3" sheetId="3" r:id="rId2"/>
  </sheets>
  <externalReferences>
    <externalReference r:id="rId3"/>
  </externalReferences>
  <definedNames>
    <definedName name="_xlnm.Print_Area" localSheetId="0">FORMATO!$B$1:$P$103</definedName>
    <definedName name="GLADIS">[1]Hoja3!$U$3:$U$9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7" i="1" l="1"/>
  <c r="F74" i="1"/>
  <c r="H73" i="1"/>
  <c r="H74" i="1" s="1"/>
  <c r="D66" i="1"/>
  <c r="D53" i="1"/>
  <c r="G19" i="3" l="1"/>
  <c r="G18" i="3"/>
  <c r="G17" i="3"/>
  <c r="G16" i="3"/>
  <c r="G14" i="3"/>
  <c r="G10" i="3"/>
  <c r="G9" i="3"/>
  <c r="G8" i="3"/>
  <c r="G20" i="3" l="1"/>
  <c r="L17" i="3" s="1"/>
  <c r="L19" i="3" l="1"/>
  <c r="L15" i="3"/>
  <c r="L12" i="3"/>
  <c r="L7" i="3"/>
  <c r="L3" i="3"/>
  <c r="L11" i="3"/>
  <c r="L6" i="3"/>
  <c r="L2" i="3"/>
  <c r="L5" i="3"/>
  <c r="L13" i="3"/>
  <c r="L4" i="3"/>
  <c r="L14" i="3"/>
  <c r="L9" i="3"/>
  <c r="L16" i="3"/>
  <c r="L18" i="3"/>
  <c r="L8" i="3"/>
  <c r="L10" i="3"/>
  <c r="L20" i="3" l="1"/>
  <c r="L76" i="1" l="1"/>
  <c r="D70" i="1" s="1"/>
  <c r="L77" i="1" l="1"/>
  <c r="D73" i="1"/>
  <c r="D74" i="1" s="1"/>
</calcChain>
</file>

<file path=xl/sharedStrings.xml><?xml version="1.0" encoding="utf-8"?>
<sst xmlns="http://schemas.openxmlformats.org/spreadsheetml/2006/main" count="150" uniqueCount="114">
  <si>
    <t>% RESPECTO AL VALOR TOTAL</t>
  </si>
  <si>
    <t>VALOR TOTAL</t>
  </si>
  <si>
    <t>VALOR UNITARIO</t>
  </si>
  <si>
    <t>UNIDAD</t>
  </si>
  <si>
    <t>CANTIDAD</t>
  </si>
  <si>
    <t>DESCRIPCIÓN</t>
  </si>
  <si>
    <t>VALOR EJECUTADO</t>
  </si>
  <si>
    <t>PORCENTAJE EJECUTADO</t>
  </si>
  <si>
    <t xml:space="preserve">VALOR EJECUTADO </t>
  </si>
  <si>
    <t>AVANCE PORCENTUAL</t>
  </si>
  <si>
    <t>FECHA DE TERMINACIÓN FINAL</t>
  </si>
  <si>
    <t>FECHA SUSPENSIÓN</t>
  </si>
  <si>
    <t>ADICIÓN DINERO</t>
  </si>
  <si>
    <t>ADICIÓN TIEMPO</t>
  </si>
  <si>
    <t>NOMBRE CONTRATISTA</t>
  </si>
  <si>
    <t>OBJETO</t>
  </si>
  <si>
    <t>1.1 GENERALIDADES</t>
  </si>
  <si>
    <t>CONSULTORÍA</t>
  </si>
  <si>
    <t>PERIODO DE PAGO</t>
  </si>
  <si>
    <t>INTERVENTORÍA</t>
  </si>
  <si>
    <t>PRESTACIÓN DE SERVICIOS</t>
  </si>
  <si>
    <t>SUMINISTRO</t>
  </si>
  <si>
    <t>OBRA PÚBLICA</t>
  </si>
  <si>
    <t>PLAZO DE EJECUCIÓN (DIAS)</t>
  </si>
  <si>
    <t>TIEMPO TOTAL TRANSCURRIDO (DIAS)</t>
  </si>
  <si>
    <t xml:space="preserve">DESEMBOLSO % </t>
  </si>
  <si>
    <t>SOLIDARIO</t>
  </si>
  <si>
    <t>VALOR FINAL</t>
  </si>
  <si>
    <t xml:space="preserve">SALDO POR EJECUTAR </t>
  </si>
  <si>
    <t>TIPO DE CONTRATO</t>
  </si>
  <si>
    <t xml:space="preserve">
MUNICIPIO DE ALEJANDRÍA
NIT: 890.983.701-1</t>
  </si>
  <si>
    <t>VALOR TOTAL DEL CONTRATO</t>
  </si>
  <si>
    <t>Sonido, Video y sistema de iluminación 
SONIDO:
•	Sistema de sonido line array 40.000 watts 
•	Pantalla led p6 12 mt cuadrados
•	30 luces par led
•	10 cabezas maviles
•	Arcos en truss 12x7x7 para colgar sonidos
•	Techo en truss de 24x30
SISTEMA DE VIDEO:
•	Pantalla LED DE 4 x 3 metros, sistema out door, con programas para proyección de videos 
ILUMINACIÓN: 
•	8  cabezas móviles beam
•	12  luces parleds</t>
  </si>
  <si>
    <t>SONIDO, VIDEO Y LUMINARIAS</t>
  </si>
  <si>
    <t xml:space="preserve">Alborada musical </t>
  </si>
  <si>
    <t>Caminata ecológica, incluye transporte desde el Municipio de Alejandria hasta la vereda San Miguel, almuerzo para los participantes de la caminata e hidratación para los mismos.</t>
  </si>
  <si>
    <t>LOGISTICA</t>
  </si>
  <si>
    <t>Cabalgata, la cual inicia desde la vereda el popo del municipio de Alejandria hasta la zona urbana del municipio, para lo cual se requiere asistencia veterinaria para los equinos, hidratación para equinos y demás participantes del evento</t>
  </si>
  <si>
    <t>Celebración de eucaristía en la tarima del parque principal, la cual debe constar de sonido, iluminación y decoración de espacio y demás elementos necesarios para su correcta realización</t>
  </si>
  <si>
    <t>DECORACION</t>
  </si>
  <si>
    <t>Acompañamiento logístico para la realización de juegos en  la zona urbana del municipio de Alejandría</t>
  </si>
  <si>
    <t>DIA</t>
  </si>
  <si>
    <t xml:space="preserve">Encuentro deportivo de futbol </t>
  </si>
  <si>
    <t>Juzgamiento del encuentro y planillaje</t>
  </si>
  <si>
    <t>JUZGAMIENTO</t>
  </si>
  <si>
    <t>Hidratación tipo agua para los encuentros de futbol</t>
  </si>
  <si>
    <t>PACAS</t>
  </si>
  <si>
    <t xml:space="preserve">Premiación Primer puesto </t>
  </si>
  <si>
    <t>BONIFICACION</t>
  </si>
  <si>
    <t>Premiación segunda puesto</t>
  </si>
  <si>
    <t xml:space="preserve">Encuentro de Billar y Muestra de Carambola  </t>
  </si>
  <si>
    <t>Premiación Segundo puesto</t>
  </si>
  <si>
    <t xml:space="preserve">Juzgamiento </t>
  </si>
  <si>
    <t xml:space="preserve">Presentación artística y cultural en el parque principal del municipio de Alejandría, incluye todo lo necesario para su correcto desempeño y realización </t>
  </si>
  <si>
    <t>GLOBAL</t>
  </si>
  <si>
    <t>Animadores y/o presentadores de las actividades artísticas y culturales</t>
  </si>
  <si>
    <t>SUPERVISORA</t>
  </si>
  <si>
    <t>FECHA FIRMA DEL CONTRATO</t>
  </si>
  <si>
    <t>PLAZO INICIAL DE EJECUCIÓN (DIAS)</t>
  </si>
  <si>
    <t xml:space="preserve">TOTAL </t>
  </si>
  <si>
    <t xml:space="preserve">NO APLICA </t>
  </si>
  <si>
    <t>TOTAL EEJCUTADO</t>
  </si>
  <si>
    <t>ACTAS DE PAGO</t>
  </si>
  <si>
    <t>ACTA DE PAGO N° 01</t>
  </si>
  <si>
    <t>FECHA DE INICIO</t>
  </si>
  <si>
    <t>FECHA REINICIO</t>
  </si>
  <si>
    <t>NO APLICA</t>
  </si>
  <si>
    <t>1. RESUMEN ADMINISTRATIVO</t>
  </si>
  <si>
    <t>1.2  SISTEMA DE SEGURIDAD SOCIAL Y PARAFISCALES</t>
  </si>
  <si>
    <t>NUMERO DE PLANILLA</t>
  </si>
  <si>
    <t>IBC</t>
  </si>
  <si>
    <t>PLATAFORMA PAGO DE APORTES A SEGURIDAD SOCIAL</t>
  </si>
  <si>
    <t>1.3 AVANCE EN TIEMPO</t>
  </si>
  <si>
    <t>VALOR DEL CONTRATO</t>
  </si>
  <si>
    <t>2. RESUMEN FINANCIERO</t>
  </si>
  <si>
    <t>3. RESUMEN TECNICO</t>
  </si>
  <si>
    <t>3.1  ACTIVIDADES EJECUTADAS</t>
  </si>
  <si>
    <t>ACTIVIDADES CONTRACTUALES</t>
  </si>
  <si>
    <t>CUMPLE</t>
  </si>
  <si>
    <t>NO CUMPLE</t>
  </si>
  <si>
    <t>OBSERVACIONES</t>
  </si>
  <si>
    <t xml:space="preserve">FECHA DE TERMINACIÓN </t>
  </si>
  <si>
    <t>N° DE CONTRATO</t>
  </si>
  <si>
    <t>N° CDP</t>
  </si>
  <si>
    <t>N° CRP</t>
  </si>
  <si>
    <t>RUBRO PRESUPUESTAL</t>
  </si>
  <si>
    <t>Yuley Zuleima Marquez Morales, identificada con cedula de ciudadanía N°1.032.071.585 de alejandría Antioquia</t>
  </si>
  <si>
    <t>LUCELY RESTREPO CIFUENTES</t>
  </si>
  <si>
    <t>ASOPAGOS</t>
  </si>
  <si>
    <t>2.3.2.02.02.008</t>
  </si>
  <si>
    <t xml:space="preserve">1. Brindar acompañamiento para que las víctimas de la violencia del municipio de Alejandría, logren la restitución plena de sus derechos. </t>
  </si>
  <si>
    <t xml:space="preserve">2. Participación activa de los procesos que se desarrollan a nivel regional. </t>
  </si>
  <si>
    <t>3. Fortalecer el proceso de tramitación de duelo para la reconstrucción del tejido social de las personas víctimas de la violencia en el Municipio de Alejandría con celebraciones y manifestaciones importantes para el desarrollo humano de todos los miembros de cada núcleo familiar.</t>
  </si>
  <si>
    <t xml:space="preserve">4. Asistencia y acompañamiento en los procesos relacionados con los derechos de las víctimas del conflicto, enlace de víctimas del municipio de Alejandría. </t>
  </si>
  <si>
    <t xml:space="preserve">5. Apoyar y asesorar sobre las solicitudes sobre ayudas humanitarias y novedades que sean requeridas por la comunidad. </t>
  </si>
  <si>
    <t xml:space="preserve">6. Brindar apoyo y acompañamiento en la entrega de ayudas humanitarias. </t>
  </si>
  <si>
    <t>7. Apoyar la convocatoria de comités territoriales de justicia transicional.</t>
  </si>
  <si>
    <t>8. Asistir y orientar la población victima sobre sus derechos para la restitución y garantía de los mismos</t>
  </si>
  <si>
    <t>9. Disponer del tiempo necesario para asistir a las reuniones de coordinación de las diferentes actividades que se relacionen con el objeto contractual.</t>
  </si>
  <si>
    <t>10. Realizar acciones de articulación frente a los proyectos que se ejecuten desde el departamento y las entidades del SNARIV relacionadas con la atención y reparación a las víctimas.</t>
  </si>
  <si>
    <t>12. Apoyar en la realización, consolidación y reporte de informes y comunicaciones requeridos por los entes de control y entes competentes que así lo requieran.</t>
  </si>
  <si>
    <t>13. Apoyar en la recolección de información para el correcto diligenciamiento del informe trimestral FUT.</t>
  </si>
  <si>
    <t>11. Garantizar la oportunidad en la presentación de informes requeridos en el tema de atención y reparación de las víctimas del municipio incluyendo el diligenciamiento semestral del RUSICST.</t>
  </si>
  <si>
    <t>14. Las demás actividades previamente acordadas entre las partes y acorde con la naturaleza
del contrato.</t>
  </si>
  <si>
    <t>X</t>
  </si>
  <si>
    <t>INFORME DE SUPERVISION # 01</t>
  </si>
  <si>
    <t xml:space="preserve">	CONTRATO DE PRESTACION DE SERVICIOS DE APOYO A LA GESTIÓN PARA EL FORTALECIMIENTO A LA SECRETARÍA GENERAL Y DE GOBIERNO, EN LO RELACIONADO CON LA ATENCIÓN EN LOS PROCESOS CON LAS VICTIMAS DEL MUNICIPIO DE ALEJANDRIA-ANTIOQUIA, EN EL MARCO DEL PROYECTO 2024050210022</t>
  </si>
  <si>
    <t>24 DE ENERO DE 2026</t>
  </si>
  <si>
    <t>23 DE SEPTIEMBRE DE 2026</t>
  </si>
  <si>
    <t>ENERO</t>
  </si>
  <si>
    <t>FEBRERO</t>
  </si>
  <si>
    <t>DEL 24 DE ENERO AL 23 DE FEBRERO DEL 2026</t>
  </si>
  <si>
    <t>SG-PSAG-035-2026</t>
  </si>
  <si>
    <t>Para constancia se firma a los 25 días del mes de febrero 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</si>
</sst>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0.0"/>
    <numFmt numFmtId="167" formatCode="&quot;$&quot;\ #,##0"/>
    <numFmt numFmtId="168" formatCode="_(* #,##0_);_(* \(#,##0\);_(* &quot;-&quot;?_);_(@_)"/>
    <numFmt numFmtId="169" formatCode="0.0%"/>
    <numFmt numFmtId="170" formatCode="&quot;$&quot;\ #,##0.00"/>
    <numFmt numFmtId="171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Arial"/>
      <family val="2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28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 wrapText="1"/>
    </xf>
    <xf numFmtId="0" fontId="4" fillId="0" borderId="4" xfId="0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66" fontId="4" fillId="0" borderId="4" xfId="0" applyNumberFormat="1" applyFont="1" applyBorder="1" applyAlignment="1">
      <alignment horizontal="center" vertical="center"/>
    </xf>
    <xf numFmtId="165" fontId="4" fillId="0" borderId="10" xfId="1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70" fontId="4" fillId="0" borderId="4" xfId="1" applyNumberFormat="1" applyFont="1" applyBorder="1" applyAlignment="1">
      <alignment horizontal="center" vertical="center"/>
    </xf>
    <xf numFmtId="167" fontId="4" fillId="0" borderId="4" xfId="1" applyNumberFormat="1" applyFont="1" applyBorder="1" applyAlignment="1">
      <alignment horizontal="center" vertical="center"/>
    </xf>
    <xf numFmtId="170" fontId="4" fillId="0" borderId="4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7" fontId="4" fillId="0" borderId="0" xfId="1" applyNumberFormat="1" applyFont="1" applyBorder="1" applyAlignment="1">
      <alignment horizontal="center" vertical="center"/>
    </xf>
    <xf numFmtId="167" fontId="4" fillId="0" borderId="4" xfId="1" applyNumberFormat="1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 vertical="center"/>
    </xf>
    <xf numFmtId="167" fontId="4" fillId="0" borderId="7" xfId="1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7" fontId="4" fillId="0" borderId="1" xfId="1" applyNumberFormat="1" applyFont="1" applyBorder="1" applyAlignment="1">
      <alignment horizontal="center" vertical="center"/>
    </xf>
    <xf numFmtId="169" fontId="4" fillId="0" borderId="0" xfId="0" applyNumberFormat="1" applyFont="1" applyAlignment="1">
      <alignment horizontal="center" vertical="center"/>
    </xf>
    <xf numFmtId="169" fontId="4" fillId="0" borderId="0" xfId="0" applyNumberFormat="1" applyFont="1"/>
    <xf numFmtId="0" fontId="4" fillId="0" borderId="0" xfId="0" applyFont="1" applyAlignment="1">
      <alignment horizontal="center"/>
    </xf>
    <xf numFmtId="0" fontId="8" fillId="2" borderId="3" xfId="0" applyFont="1" applyFill="1" applyBorder="1" applyAlignment="1">
      <alignment vertic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2" borderId="3" xfId="0" applyFont="1" applyFill="1" applyBorder="1" applyAlignment="1">
      <alignment vertical="top" wrapText="1"/>
    </xf>
    <xf numFmtId="0" fontId="8" fillId="3" borderId="0" xfId="0" applyFont="1" applyFill="1" applyAlignment="1">
      <alignment vertical="center" wrapText="1"/>
    </xf>
    <xf numFmtId="0" fontId="11" fillId="0" borderId="0" xfId="0" applyFont="1"/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center" vertical="center" wrapText="1"/>
    </xf>
    <xf numFmtId="0" fontId="8" fillId="2" borderId="4" xfId="0" applyFont="1" applyFill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8" fillId="2" borderId="4" xfId="0" applyFont="1" applyFill="1" applyBorder="1" applyAlignment="1">
      <alignment horizontal="left" vertical="center" wrapText="1"/>
    </xf>
    <xf numFmtId="0" fontId="11" fillId="4" borderId="0" xfId="0" applyFont="1" applyFill="1"/>
    <xf numFmtId="9" fontId="11" fillId="0" borderId="0" xfId="4" applyFont="1" applyBorder="1" applyAlignment="1">
      <alignment horizontal="center"/>
    </xf>
    <xf numFmtId="0" fontId="11" fillId="0" borderId="0" xfId="0" applyFont="1" applyAlignment="1">
      <alignment wrapText="1"/>
    </xf>
    <xf numFmtId="168" fontId="11" fillId="0" borderId="0" xfId="0" applyNumberFormat="1" applyFont="1" applyAlignment="1">
      <alignment wrapText="1"/>
    </xf>
    <xf numFmtId="0" fontId="11" fillId="0" borderId="2" xfId="0" applyFont="1" applyBorder="1"/>
    <xf numFmtId="0" fontId="11" fillId="0" borderId="16" xfId="0" applyFont="1" applyBorder="1"/>
    <xf numFmtId="167" fontId="11" fillId="0" borderId="2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4" fillId="0" borderId="31" xfId="0" applyFont="1" applyBorder="1"/>
    <xf numFmtId="0" fontId="4" fillId="0" borderId="32" xfId="0" applyFont="1" applyBorder="1" applyAlignment="1">
      <alignment horizontal="left" wrapText="1"/>
    </xf>
    <xf numFmtId="0" fontId="4" fillId="0" borderId="32" xfId="0" applyFont="1" applyBorder="1"/>
    <xf numFmtId="0" fontId="1" fillId="0" borderId="3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0" fillId="0" borderId="3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33" xfId="0" applyFont="1" applyBorder="1"/>
    <xf numFmtId="0" fontId="12" fillId="0" borderId="0" xfId="0" applyFont="1"/>
    <xf numFmtId="0" fontId="11" fillId="3" borderId="33" xfId="0" applyFont="1" applyFill="1" applyBorder="1"/>
    <xf numFmtId="0" fontId="11" fillId="3" borderId="0" xfId="0" applyFont="1" applyFill="1"/>
    <xf numFmtId="0" fontId="13" fillId="0" borderId="0" xfId="0" applyFont="1" applyAlignment="1">
      <alignment horizontal="center" vertical="center"/>
    </xf>
    <xf numFmtId="0" fontId="12" fillId="3" borderId="0" xfId="0" applyFont="1" applyFill="1"/>
    <xf numFmtId="0" fontId="13" fillId="0" borderId="0" xfId="0" applyFont="1"/>
    <xf numFmtId="169" fontId="11" fillId="0" borderId="0" xfId="0" applyNumberFormat="1" applyFont="1"/>
    <xf numFmtId="0" fontId="11" fillId="0" borderId="34" xfId="0" applyFont="1" applyBorder="1"/>
    <xf numFmtId="10" fontId="11" fillId="0" borderId="0" xfId="0" applyNumberFormat="1" applyFont="1"/>
    <xf numFmtId="0" fontId="11" fillId="0" borderId="35" xfId="0" applyFont="1" applyBorder="1"/>
    <xf numFmtId="0" fontId="11" fillId="0" borderId="36" xfId="0" applyFont="1" applyBorder="1"/>
    <xf numFmtId="0" fontId="11" fillId="0" borderId="37" xfId="0" applyFont="1" applyBorder="1"/>
    <xf numFmtId="0" fontId="11" fillId="0" borderId="38" xfId="0" applyFont="1" applyBorder="1"/>
    <xf numFmtId="0" fontId="11" fillId="0" borderId="39" xfId="0" applyFont="1" applyBorder="1"/>
    <xf numFmtId="0" fontId="11" fillId="0" borderId="24" xfId="0" applyFont="1" applyBorder="1"/>
    <xf numFmtId="0" fontId="12" fillId="3" borderId="0" xfId="0" applyFont="1" applyFill="1" applyAlignment="1">
      <alignment horizontal="left" vertical="center" wrapText="1"/>
    </xf>
    <xf numFmtId="0" fontId="12" fillId="3" borderId="40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167" fontId="11" fillId="0" borderId="0" xfId="1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1" fontId="8" fillId="0" borderId="2" xfId="1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10" fontId="11" fillId="0" borderId="15" xfId="4" applyNumberFormat="1" applyFont="1" applyBorder="1" applyAlignment="1">
      <alignment horizontal="center" vertical="center"/>
    </xf>
    <xf numFmtId="10" fontId="11" fillId="0" borderId="24" xfId="4" applyNumberFormat="1" applyFont="1" applyBorder="1" applyAlignment="1">
      <alignment horizontal="center" vertical="center"/>
    </xf>
    <xf numFmtId="10" fontId="11" fillId="0" borderId="16" xfId="4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top" wrapText="1"/>
    </xf>
    <xf numFmtId="0" fontId="8" fillId="0" borderId="15" xfId="0" applyFont="1" applyBorder="1" applyAlignment="1">
      <alignment horizontal="center" wrapText="1"/>
    </xf>
    <xf numFmtId="0" fontId="8" fillId="0" borderId="24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1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71" fontId="11" fillId="0" borderId="2" xfId="5" applyNumberFormat="1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167" fontId="11" fillId="0" borderId="28" xfId="1" applyNumberFormat="1" applyFont="1" applyBorder="1" applyAlignment="1">
      <alignment horizontal="center" vertical="center" wrapText="1"/>
    </xf>
    <xf numFmtId="167" fontId="11" fillId="0" borderId="27" xfId="1" applyNumberFormat="1" applyFont="1" applyBorder="1" applyAlignment="1">
      <alignment horizontal="center" vertical="center" wrapText="1"/>
    </xf>
    <xf numFmtId="167" fontId="11" fillId="0" borderId="29" xfId="1" applyNumberFormat="1" applyFont="1" applyBorder="1" applyAlignment="1">
      <alignment horizontal="center" vertical="center" wrapText="1"/>
    </xf>
    <xf numFmtId="167" fontId="8" fillId="0" borderId="7" xfId="0" applyNumberFormat="1" applyFont="1" applyBorder="1" applyAlignment="1">
      <alignment horizontal="center" wrapText="1"/>
    </xf>
    <xf numFmtId="0" fontId="11" fillId="0" borderId="4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11" fillId="0" borderId="26" xfId="0" applyFont="1" applyBorder="1" applyAlignment="1">
      <alignment horizontal="center" wrapText="1"/>
    </xf>
    <xf numFmtId="167" fontId="8" fillId="0" borderId="2" xfId="0" applyNumberFormat="1" applyFont="1" applyBorder="1" applyAlignment="1">
      <alignment horizontal="center" wrapText="1"/>
    </xf>
    <xf numFmtId="10" fontId="11" fillId="0" borderId="9" xfId="4" applyNumberFormat="1" applyFont="1" applyBorder="1" applyAlignment="1">
      <alignment horizontal="center" vertical="center"/>
    </xf>
    <xf numFmtId="10" fontId="11" fillId="0" borderId="11" xfId="4" applyNumberFormat="1" applyFont="1" applyBorder="1" applyAlignment="1">
      <alignment horizontal="center" vertical="center"/>
    </xf>
    <xf numFmtId="10" fontId="11" fillId="0" borderId="10" xfId="4" applyNumberFormat="1" applyFont="1" applyBorder="1" applyAlignment="1">
      <alignment horizontal="center" vertical="center"/>
    </xf>
    <xf numFmtId="167" fontId="11" fillId="0" borderId="9" xfId="1" applyNumberFormat="1" applyFont="1" applyBorder="1" applyAlignment="1">
      <alignment horizontal="center" vertical="center"/>
    </xf>
    <xf numFmtId="167" fontId="11" fillId="0" borderId="11" xfId="1" applyNumberFormat="1" applyFont="1" applyBorder="1" applyAlignment="1">
      <alignment horizontal="center" vertical="center"/>
    </xf>
    <xf numFmtId="167" fontId="11" fillId="0" borderId="10" xfId="1" applyNumberFormat="1" applyFont="1" applyBorder="1" applyAlignment="1">
      <alignment horizontal="center" vertical="center"/>
    </xf>
    <xf numFmtId="167" fontId="11" fillId="3" borderId="9" xfId="1" applyNumberFormat="1" applyFont="1" applyFill="1" applyBorder="1" applyAlignment="1">
      <alignment horizontal="center" vertical="center"/>
    </xf>
    <xf numFmtId="167" fontId="11" fillId="3" borderId="11" xfId="1" applyNumberFormat="1" applyFont="1" applyFill="1" applyBorder="1" applyAlignment="1">
      <alignment horizontal="center" vertical="center"/>
    </xf>
    <xf numFmtId="167" fontId="11" fillId="3" borderId="10" xfId="1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0" fontId="11" fillId="0" borderId="9" xfId="4" applyNumberFormat="1" applyFont="1" applyBorder="1" applyAlignment="1">
      <alignment horizontal="center" wrapText="1"/>
    </xf>
    <xf numFmtId="10" fontId="11" fillId="0" borderId="10" xfId="4" applyNumberFormat="1" applyFont="1" applyBorder="1" applyAlignment="1">
      <alignment horizontal="center" wrapText="1"/>
    </xf>
    <xf numFmtId="167" fontId="11" fillId="0" borderId="9" xfId="1" applyNumberFormat="1" applyFont="1" applyBorder="1" applyAlignment="1">
      <alignment horizontal="center" wrapText="1"/>
    </xf>
    <xf numFmtId="167" fontId="11" fillId="0" borderId="10" xfId="1" applyNumberFormat="1" applyFont="1" applyBorder="1" applyAlignment="1">
      <alignment horizontal="center" wrapText="1"/>
    </xf>
    <xf numFmtId="167" fontId="11" fillId="0" borderId="0" xfId="0" applyNumberFormat="1" applyFont="1" applyAlignment="1">
      <alignment horizontal="center"/>
    </xf>
    <xf numFmtId="170" fontId="11" fillId="0" borderId="0" xfId="0" applyNumberFormat="1" applyFont="1" applyAlignment="1">
      <alignment horizontal="center"/>
    </xf>
    <xf numFmtId="167" fontId="11" fillId="0" borderId="9" xfId="1" applyNumberFormat="1" applyFont="1" applyFill="1" applyBorder="1" applyAlignment="1">
      <alignment horizontal="center" vertical="center"/>
    </xf>
    <xf numFmtId="167" fontId="11" fillId="0" borderId="11" xfId="1" applyNumberFormat="1" applyFont="1" applyFill="1" applyBorder="1" applyAlignment="1">
      <alignment horizontal="center" vertical="center"/>
    </xf>
    <xf numFmtId="167" fontId="11" fillId="0" borderId="10" xfId="1" applyNumberFormat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" fontId="11" fillId="0" borderId="9" xfId="1" applyNumberFormat="1" applyFont="1" applyBorder="1" applyAlignment="1">
      <alignment horizontal="center" vertical="center"/>
    </xf>
    <xf numFmtId="1" fontId="11" fillId="0" borderId="11" xfId="1" applyNumberFormat="1" applyFont="1" applyBorder="1" applyAlignment="1">
      <alignment horizontal="center" vertical="center"/>
    </xf>
    <xf numFmtId="1" fontId="11" fillId="0" borderId="10" xfId="1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wrapText="1"/>
    </xf>
    <xf numFmtId="10" fontId="8" fillId="0" borderId="9" xfId="0" applyNumberFormat="1" applyFont="1" applyBorder="1" applyAlignment="1">
      <alignment horizontal="center" wrapText="1"/>
    </xf>
    <xf numFmtId="10" fontId="8" fillId="0" borderId="11" xfId="0" applyNumberFormat="1" applyFont="1" applyBorder="1" applyAlignment="1">
      <alignment horizontal="center" wrapText="1"/>
    </xf>
    <xf numFmtId="167" fontId="8" fillId="0" borderId="11" xfId="0" applyNumberFormat="1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171" fontId="11" fillId="0" borderId="15" xfId="5" applyNumberFormat="1" applyFont="1" applyBorder="1" applyAlignment="1">
      <alignment vertical="center" wrapText="1"/>
    </xf>
    <xf numFmtId="171" fontId="11" fillId="0" borderId="24" xfId="5" applyNumberFormat="1" applyFont="1" applyBorder="1" applyAlignment="1">
      <alignment vertical="center" wrapText="1"/>
    </xf>
    <xf numFmtId="171" fontId="11" fillId="0" borderId="16" xfId="5" applyNumberFormat="1" applyFont="1" applyBorder="1" applyAlignment="1">
      <alignment vertic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14" fontId="8" fillId="0" borderId="12" xfId="0" applyNumberFormat="1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14" fontId="8" fillId="0" borderId="14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9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37" xfId="0" applyFont="1" applyBorder="1" applyAlignment="1">
      <alignment horizontal="center" wrapText="1"/>
    </xf>
    <xf numFmtId="0" fontId="11" fillId="0" borderId="41" xfId="0" applyFont="1" applyBorder="1" applyAlignment="1">
      <alignment horizontal="center" wrapText="1"/>
    </xf>
    <xf numFmtId="0" fontId="12" fillId="3" borderId="12" xfId="0" applyFont="1" applyFill="1" applyBorder="1" applyAlignment="1">
      <alignment horizontal="left" vertical="center" wrapText="1"/>
    </xf>
    <xf numFmtId="0" fontId="12" fillId="3" borderId="13" xfId="0" applyFont="1" applyFill="1" applyBorder="1" applyAlignment="1">
      <alignment horizontal="left" vertical="center" wrapText="1"/>
    </xf>
    <xf numFmtId="0" fontId="12" fillId="3" borderId="14" xfId="0" applyFont="1" applyFill="1" applyBorder="1" applyAlignment="1">
      <alignment horizontal="left" vertical="center" wrapText="1"/>
    </xf>
    <xf numFmtId="0" fontId="11" fillId="0" borderId="40" xfId="0" applyFont="1" applyBorder="1" applyAlignment="1">
      <alignment horizont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7" fontId="4" fillId="0" borderId="9" xfId="1" applyNumberFormat="1" applyFont="1" applyBorder="1" applyAlignment="1">
      <alignment horizontal="center" vertical="center"/>
    </xf>
    <xf numFmtId="167" fontId="4" fillId="0" borderId="11" xfId="1" applyNumberFormat="1" applyFont="1" applyBorder="1" applyAlignment="1">
      <alignment horizontal="center" vertical="center"/>
    </xf>
    <xf numFmtId="167" fontId="4" fillId="0" borderId="10" xfId="1" applyNumberFormat="1" applyFont="1" applyBorder="1" applyAlignment="1">
      <alignment horizontal="center" vertical="center"/>
    </xf>
    <xf numFmtId="169" fontId="4" fillId="0" borderId="9" xfId="4" applyNumberFormat="1" applyFont="1" applyBorder="1" applyAlignment="1">
      <alignment horizontal="center" vertical="center"/>
    </xf>
    <xf numFmtId="169" fontId="4" fillId="0" borderId="11" xfId="4" applyNumberFormat="1" applyFont="1" applyBorder="1" applyAlignment="1">
      <alignment horizontal="center" vertical="center"/>
    </xf>
    <xf numFmtId="169" fontId="4" fillId="0" borderId="10" xfId="4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0" fontId="4" fillId="0" borderId="9" xfId="1" applyNumberFormat="1" applyFont="1" applyBorder="1" applyAlignment="1">
      <alignment horizontal="center" vertical="center" wrapText="1"/>
    </xf>
    <xf numFmtId="170" fontId="4" fillId="0" borderId="11" xfId="1" applyNumberFormat="1" applyFont="1" applyBorder="1" applyAlignment="1">
      <alignment horizontal="center" vertical="center" wrapText="1"/>
    </xf>
    <xf numFmtId="170" fontId="4" fillId="0" borderId="10" xfId="1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top"/>
    </xf>
    <xf numFmtId="0" fontId="4" fillId="0" borderId="11" xfId="0" applyFont="1" applyBorder="1" applyAlignment="1">
      <alignment horizontal="center" vertical="center"/>
    </xf>
    <xf numFmtId="167" fontId="4" fillId="0" borderId="11" xfId="0" applyNumberFormat="1" applyFont="1" applyBorder="1" applyAlignment="1">
      <alignment horizontal="center"/>
    </xf>
    <xf numFmtId="169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167" fontId="4" fillId="0" borderId="9" xfId="1" applyNumberFormat="1" applyFont="1" applyBorder="1" applyAlignment="1">
      <alignment horizontal="center" vertical="center" wrapText="1"/>
    </xf>
    <xf numFmtId="167" fontId="4" fillId="0" borderId="11" xfId="1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169" fontId="4" fillId="0" borderId="4" xfId="4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top" wrapText="1"/>
    </xf>
    <xf numFmtId="167" fontId="4" fillId="0" borderId="7" xfId="1" applyNumberFormat="1" applyFont="1" applyBorder="1" applyAlignment="1">
      <alignment horizontal="center" vertical="center"/>
    </xf>
    <xf numFmtId="169" fontId="4" fillId="0" borderId="8" xfId="4" applyNumberFormat="1" applyFont="1" applyBorder="1" applyAlignment="1">
      <alignment horizontal="center" vertical="center"/>
    </xf>
    <xf numFmtId="169" fontId="4" fillId="0" borderId="7" xfId="4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7" xfId="0" applyFont="1" applyBorder="1" applyAlignment="1">
      <alignment horizontal="center" vertical="center"/>
    </xf>
    <xf numFmtId="167" fontId="4" fillId="0" borderId="0" xfId="1" applyNumberFormat="1" applyFont="1" applyBorder="1" applyAlignment="1">
      <alignment horizontal="center" vertical="center"/>
    </xf>
    <xf numFmtId="169" fontId="4" fillId="0" borderId="6" xfId="4" applyNumberFormat="1" applyFont="1" applyBorder="1" applyAlignment="1">
      <alignment horizontal="center" vertical="center"/>
    </xf>
    <xf numFmtId="169" fontId="4" fillId="0" borderId="0" xfId="4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167" fontId="4" fillId="0" borderId="1" xfId="1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center" vertical="center"/>
    </xf>
    <xf numFmtId="167" fontId="4" fillId="0" borderId="25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170" fontId="4" fillId="0" borderId="9" xfId="1" applyNumberFormat="1" applyFont="1" applyBorder="1" applyAlignment="1">
      <alignment horizontal="center"/>
    </xf>
    <xf numFmtId="170" fontId="4" fillId="0" borderId="11" xfId="1" applyNumberFormat="1" applyFont="1" applyBorder="1" applyAlignment="1">
      <alignment horizontal="center"/>
    </xf>
    <xf numFmtId="170" fontId="4" fillId="0" borderId="10" xfId="1" applyNumberFormat="1" applyFont="1" applyBorder="1" applyAlignment="1">
      <alignment horizontal="center"/>
    </xf>
  </cellXfs>
  <cellStyles count="6">
    <cellStyle name="Millares" xfId="1" builtinId="3"/>
    <cellStyle name="Moneda" xfId="5" builtinId="4"/>
    <cellStyle name="Normal" xfId="0" builtinId="0"/>
    <cellStyle name="Normal 2" xfId="2" xr:uid="{00000000-0005-0000-0000-000002000000}"/>
    <cellStyle name="Normal 2 10" xfId="3" xr:uid="{00000000-0005-0000-0000-000003000000}"/>
    <cellStyle name="Porcentaje" xfId="4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395161306461418"/>
          <c:y val="4.5591629090588719E-2"/>
          <c:w val="0.84867791216540633"/>
          <c:h val="0.4204947212349670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effectLst>
                      <a:outerShdw blurRad="50800" dist="50800" dir="5400000" algn="ctr" rotWithShape="0">
                        <a:schemeClr val="accent3">
                          <a:lumMod val="60000"/>
                          <a:lumOff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Hoja3!$A$2:$A$19</c:f>
              <c:strCache>
                <c:ptCount val="18"/>
                <c:pt idx="0">
                  <c:v>Sonido, Video y sistema de iluminación 
SONIDO:
•	Sistema de sonido line array 40.000 watts 
•	Pantalla led p6 12 mt cuadrados
•	30 luces par led
•	10 cabezas maviles
•	Arcos en truss 12x7x7 para colgar sonidos
•	Techo en truss de 24x30
SISTEMA DE VIDEO:
</c:v>
                </c:pt>
                <c:pt idx="1">
                  <c:v>Alborada musical </c:v>
                </c:pt>
                <c:pt idx="2">
                  <c:v>Caminata ecológica, incluye transporte desde el Municipio de Alejandria hasta la vereda San Miguel, almuerzo para los participantes de la caminata e hidratación para los mismos.</c:v>
                </c:pt>
                <c:pt idx="3">
                  <c:v>Cabalgata, la cual inicia desde la vereda el popo del municipio de Alejandria hasta la zona urbana del municipio, para lo cual se requiere asistencia veterinaria para los equinos, hidratación para equinos y demás participantes del evento</c:v>
                </c:pt>
                <c:pt idx="4">
                  <c:v>Celebración de eucaristía en la tarima del parque principal, la cual debe constar de sonido, iluminación y decoración de espacio y demás elementos necesarios para su correcta realización</c:v>
                </c:pt>
                <c:pt idx="5">
                  <c:v>Acompañamiento logístico para la realización de juegos en  la zona urbana del municipio de Alejandría</c:v>
                </c:pt>
                <c:pt idx="6">
                  <c:v>Encuentro deportivo de futbol </c:v>
                </c:pt>
                <c:pt idx="7">
                  <c:v>Juzgamiento del encuentro y planillaje</c:v>
                </c:pt>
                <c:pt idx="8">
                  <c:v>Hidratación tipo agua para los encuentros de futbol</c:v>
                </c:pt>
                <c:pt idx="9">
                  <c:v>Premiación Primer puesto </c:v>
                </c:pt>
                <c:pt idx="10">
                  <c:v>Premiación segunda puesto</c:v>
                </c:pt>
                <c:pt idx="11">
                  <c:v>Encuentro de Billar y Muestra de Carambola  </c:v>
                </c:pt>
                <c:pt idx="12">
                  <c:v>Premiación Primer puesto </c:v>
                </c:pt>
                <c:pt idx="13">
                  <c:v>Premiación Segundo puesto</c:v>
                </c:pt>
                <c:pt idx="14">
                  <c:v>Juzgamiento </c:v>
                </c:pt>
                <c:pt idx="15">
                  <c:v>Presentación artística y cultural en el parque principal del municipio de Alejandría, incluye todo lo necesario para su correcto desempeño y realización </c:v>
                </c:pt>
                <c:pt idx="16">
                  <c:v>Animadores y/o presentadores de las actividades artísticas y culturales</c:v>
                </c:pt>
                <c:pt idx="17">
                  <c:v>Animadores y/o presentadores de las actividades artísticas y culturales</c:v>
                </c:pt>
              </c:strCache>
            </c:strRef>
          </c:cat>
          <c:val>
            <c:numRef>
              <c:f>Hoja3!$B$2:$B$19</c:f>
              <c:numCache>
                <c:formatCode>General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57A4-4C55-B040-D038F1F64BB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330348232"/>
        <c:axId val="330347056"/>
      </c:barChart>
      <c:catAx>
        <c:axId val="330348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effectLst>
                  <a:outerShdw blurRad="50800" dist="50800" dir="5400000" algn="ctr" rotWithShape="0">
                    <a:schemeClr val="accent3">
                      <a:lumMod val="60000"/>
                      <a:lumOff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0347056"/>
        <c:crosses val="autoZero"/>
        <c:auto val="1"/>
        <c:lblAlgn val="ctr"/>
        <c:lblOffset val="100"/>
        <c:noMultiLvlLbl val="0"/>
      </c:catAx>
      <c:valAx>
        <c:axId val="33034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.00;[Red]&quot;$&quot;\ 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180000" spcFirstLastPara="1" vertOverflow="ellipsis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effectLst>
                  <a:outerShdw blurRad="50800" dist="50800" dir="5400000" algn="ctr" rotWithShape="0">
                    <a:schemeClr val="accent3">
                      <a:lumMod val="60000"/>
                      <a:lumOff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0348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n>
            <a:noFill/>
          </a:ln>
          <a:solidFill>
            <a:schemeClr val="tx1"/>
          </a:solidFill>
          <a:effectLst>
            <a:outerShdw blurRad="50800" dist="50800" dir="5400000" algn="ctr" rotWithShape="0">
              <a:schemeClr val="accent3">
                <a:lumMod val="60000"/>
                <a:lumOff val="40000"/>
              </a:schemeClr>
            </a:outerShdw>
          </a:effectLst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1</xdr:row>
      <xdr:rowOff>17317</xdr:rowOff>
    </xdr:from>
    <xdr:to>
      <xdr:col>1</xdr:col>
      <xdr:colOff>1482043</xdr:colOff>
      <xdr:row>2</xdr:row>
      <xdr:rowOff>485776</xdr:rowOff>
    </xdr:to>
    <xdr:pic>
      <xdr:nvPicPr>
        <xdr:cNvPr id="18" name="Imagen 17" descr="escud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98292"/>
          <a:ext cx="891493" cy="78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476248</xdr:colOff>
      <xdr:row>11</xdr:row>
      <xdr:rowOff>90486</xdr:rowOff>
    </xdr:from>
    <xdr:to>
      <xdr:col>13</xdr:col>
      <xdr:colOff>114299</xdr:colOff>
      <xdr:row>27</xdr:row>
      <xdr:rowOff>152399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5E2F738-5DE0-411A-BC13-041B8F97DA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sktop\INFORME%20DE%20INTERVENTOR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PUBLICA"/>
      <sheetName val="OPS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09"/>
  <sheetViews>
    <sheetView tabSelected="1" view="pageBreakPreview" zoomScaleSheetLayoutView="100" workbookViewId="0">
      <selection activeCell="B12" sqref="B12:P12"/>
    </sheetView>
  </sheetViews>
  <sheetFormatPr baseColWidth="10" defaultColWidth="11.44140625" defaultRowHeight="13.8" x14ac:dyDescent="0.3"/>
  <cols>
    <col min="1" max="1" width="1.88671875" style="1" customWidth="1"/>
    <col min="2" max="2" width="23.44140625" style="2" customWidth="1"/>
    <col min="3" max="3" width="11.5546875" style="1" customWidth="1"/>
    <col min="4" max="4" width="20.5546875" style="1" customWidth="1"/>
    <col min="5" max="5" width="13.33203125" style="1" customWidth="1"/>
    <col min="6" max="6" width="0.109375" style="1" customWidth="1"/>
    <col min="7" max="7" width="27.109375" style="1" customWidth="1"/>
    <col min="8" max="8" width="3.88671875" style="1" customWidth="1"/>
    <col min="9" max="9" width="2.88671875" style="1" customWidth="1"/>
    <col min="10" max="10" width="13" style="1" customWidth="1"/>
    <col min="11" max="11" width="2.109375" style="1" hidden="1" customWidth="1"/>
    <col min="12" max="12" width="12.109375" style="1" customWidth="1"/>
    <col min="13" max="14" width="2.5546875" style="1" customWidth="1"/>
    <col min="15" max="15" width="1.88671875" style="1" customWidth="1"/>
    <col min="16" max="16" width="9.88671875" style="1" customWidth="1"/>
    <col min="17" max="19" width="11.44140625" style="1"/>
    <col min="20" max="20" width="43.6640625" style="1" customWidth="1"/>
    <col min="21" max="16384" width="11.44140625" style="1"/>
  </cols>
  <sheetData>
    <row r="1" spans="1:30" s="53" customFormat="1" ht="14.25" customHeight="1" x14ac:dyDescent="0.3">
      <c r="A1" s="51"/>
      <c r="B1" s="52"/>
    </row>
    <row r="2" spans="1:30" s="4" customFormat="1" ht="24.75" customHeight="1" x14ac:dyDescent="0.3">
      <c r="A2" s="54"/>
      <c r="B2" s="185" t="s">
        <v>30</v>
      </c>
      <c r="C2" s="186"/>
      <c r="D2" s="114" t="s">
        <v>105</v>
      </c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6"/>
      <c r="Q2" s="55"/>
      <c r="R2" s="55"/>
      <c r="S2" s="55"/>
      <c r="U2" s="55"/>
      <c r="V2" s="55"/>
      <c r="W2" s="55"/>
      <c r="X2" s="55"/>
      <c r="AD2" s="55" t="s">
        <v>22</v>
      </c>
    </row>
    <row r="3" spans="1:30" s="4" customFormat="1" ht="39" customHeight="1" x14ac:dyDescent="0.3">
      <c r="A3" s="54"/>
      <c r="B3" s="187"/>
      <c r="C3" s="188"/>
      <c r="D3" s="117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9"/>
      <c r="Q3" s="55"/>
      <c r="R3" s="55"/>
      <c r="S3" s="55"/>
      <c r="U3" s="55"/>
      <c r="V3" s="55"/>
      <c r="W3" s="55"/>
      <c r="X3" s="55"/>
      <c r="AD3" s="55" t="s">
        <v>21</v>
      </c>
    </row>
    <row r="4" spans="1:30" s="4" customFormat="1" ht="24.75" customHeight="1" x14ac:dyDescent="0.3">
      <c r="A4" s="54"/>
      <c r="B4" s="189"/>
      <c r="C4" s="190"/>
      <c r="D4" s="117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9"/>
      <c r="R4" s="7"/>
      <c r="S4" s="7"/>
      <c r="U4" s="7"/>
      <c r="V4" s="7"/>
      <c r="W4" s="7"/>
      <c r="X4" s="7"/>
      <c r="AD4" s="7" t="s">
        <v>20</v>
      </c>
    </row>
    <row r="5" spans="1:30" s="4" customFormat="1" ht="9.75" customHeight="1" thickBot="1" x14ac:dyDescent="0.3">
      <c r="A5" s="54"/>
      <c r="B5" s="56"/>
      <c r="C5" s="6"/>
      <c r="D5" s="5"/>
      <c r="E5" s="5"/>
      <c r="F5" s="5"/>
      <c r="G5" s="5"/>
      <c r="Q5" s="55"/>
      <c r="R5" s="55"/>
      <c r="S5" s="55"/>
      <c r="U5" s="55"/>
      <c r="V5" s="55"/>
      <c r="W5" s="55"/>
      <c r="X5" s="55"/>
      <c r="AD5" s="55" t="s">
        <v>19</v>
      </c>
    </row>
    <row r="6" spans="1:30" s="32" customFormat="1" ht="21.75" customHeight="1" thickBot="1" x14ac:dyDescent="0.35">
      <c r="A6" s="57"/>
      <c r="B6" s="30" t="s">
        <v>18</v>
      </c>
      <c r="C6" s="31"/>
      <c r="D6" s="197" t="s">
        <v>111</v>
      </c>
      <c r="E6" s="198"/>
      <c r="F6" s="198"/>
      <c r="G6" s="199"/>
      <c r="Q6" s="58"/>
      <c r="R6" s="58"/>
      <c r="S6" s="58"/>
      <c r="U6" s="58"/>
      <c r="V6" s="58"/>
      <c r="W6" s="58"/>
      <c r="X6" s="58"/>
      <c r="AD6" s="58" t="s">
        <v>26</v>
      </c>
    </row>
    <row r="7" spans="1:30" s="32" customFormat="1" ht="9.75" customHeight="1" thickBot="1" x14ac:dyDescent="0.35">
      <c r="A7" s="57"/>
      <c r="B7" s="59"/>
      <c r="C7" s="31"/>
      <c r="D7" s="33"/>
      <c r="E7" s="33"/>
      <c r="F7" s="33"/>
      <c r="G7" s="33"/>
      <c r="Q7" s="58"/>
      <c r="R7" s="58"/>
      <c r="S7" s="58"/>
      <c r="U7" s="58"/>
      <c r="V7" s="58"/>
      <c r="W7" s="58"/>
      <c r="X7" s="58"/>
      <c r="AD7" s="58"/>
    </row>
    <row r="8" spans="1:30" s="32" customFormat="1" ht="23.25" customHeight="1" thickBot="1" x14ac:dyDescent="0.35">
      <c r="A8" s="57"/>
      <c r="B8" s="34" t="s">
        <v>29</v>
      </c>
      <c r="C8" s="35"/>
      <c r="D8" s="200" t="s">
        <v>20</v>
      </c>
      <c r="E8" s="201"/>
      <c r="F8" s="201"/>
      <c r="G8" s="202"/>
      <c r="H8" s="35"/>
      <c r="I8" s="35"/>
      <c r="J8" s="35"/>
      <c r="K8" s="35"/>
      <c r="L8" s="35"/>
      <c r="M8" s="35"/>
      <c r="N8" s="35"/>
      <c r="O8" s="35"/>
      <c r="P8" s="35"/>
      <c r="Q8" s="58"/>
      <c r="R8" s="58"/>
      <c r="S8" s="58"/>
      <c r="U8" s="58"/>
      <c r="V8" s="58"/>
      <c r="W8" s="58"/>
      <c r="X8" s="58"/>
      <c r="AD8" s="58" t="s">
        <v>17</v>
      </c>
    </row>
    <row r="9" spans="1:30" s="36" customFormat="1" ht="9" customHeight="1" thickBot="1" x14ac:dyDescent="0.4">
      <c r="A9" s="60"/>
      <c r="B9" s="40"/>
      <c r="T9" s="61"/>
    </row>
    <row r="10" spans="1:30" s="36" customFormat="1" ht="24" customHeight="1" thickBot="1" x14ac:dyDescent="0.4">
      <c r="A10" s="60"/>
      <c r="B10" s="133" t="s">
        <v>67</v>
      </c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5"/>
      <c r="T10" s="61"/>
    </row>
    <row r="11" spans="1:30" s="63" customFormat="1" ht="6.75" customHeight="1" thickBot="1" x14ac:dyDescent="0.4">
      <c r="A11" s="62"/>
      <c r="B11" s="37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R11" s="64"/>
      <c r="T11" s="65"/>
    </row>
    <row r="12" spans="1:30" s="36" customFormat="1" ht="27.75" customHeight="1" thickBot="1" x14ac:dyDescent="0.4">
      <c r="A12" s="60"/>
      <c r="B12" s="133" t="s">
        <v>16</v>
      </c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5"/>
      <c r="R12" s="66"/>
      <c r="T12" s="61"/>
    </row>
    <row r="13" spans="1:30" s="36" customFormat="1" ht="11.25" customHeight="1" x14ac:dyDescent="0.35">
      <c r="A13" s="60"/>
      <c r="B13" s="40"/>
    </row>
    <row r="14" spans="1:30" s="36" customFormat="1" ht="24.75" customHeight="1" x14ac:dyDescent="0.35">
      <c r="A14" s="60"/>
      <c r="B14" s="39" t="s">
        <v>82</v>
      </c>
      <c r="D14" s="191" t="s">
        <v>112</v>
      </c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3"/>
    </row>
    <row r="15" spans="1:30" s="36" customFormat="1" ht="7.5" customHeight="1" x14ac:dyDescent="0.35">
      <c r="A15" s="60"/>
      <c r="B15" s="40"/>
    </row>
    <row r="16" spans="1:30" s="36" customFormat="1" ht="70.2" customHeight="1" x14ac:dyDescent="0.35">
      <c r="A16" s="60"/>
      <c r="B16" s="41" t="s">
        <v>15</v>
      </c>
      <c r="D16" s="194" t="s">
        <v>106</v>
      </c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6"/>
    </row>
    <row r="17" spans="1:19" s="36" customFormat="1" ht="7.5" customHeight="1" x14ac:dyDescent="0.35">
      <c r="A17" s="60"/>
      <c r="B17" s="40"/>
    </row>
    <row r="18" spans="1:19" s="36" customFormat="1" ht="44.25" customHeight="1" x14ac:dyDescent="0.35">
      <c r="A18" s="60"/>
      <c r="B18" s="41" t="s">
        <v>14</v>
      </c>
      <c r="D18" s="194" t="s">
        <v>86</v>
      </c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196"/>
    </row>
    <row r="19" spans="1:19" s="36" customFormat="1" ht="8.25" customHeight="1" x14ac:dyDescent="0.35">
      <c r="A19" s="60"/>
      <c r="B19" s="40"/>
    </row>
    <row r="20" spans="1:19" s="36" customFormat="1" ht="39" customHeight="1" x14ac:dyDescent="0.35">
      <c r="A20" s="60"/>
      <c r="B20" s="41" t="s">
        <v>57</v>
      </c>
      <c r="D20" s="141" t="s">
        <v>107</v>
      </c>
      <c r="E20" s="142"/>
      <c r="F20" s="143"/>
    </row>
    <row r="21" spans="1:19" s="36" customFormat="1" ht="10.5" customHeight="1" x14ac:dyDescent="0.35">
      <c r="A21" s="60"/>
      <c r="B21" s="40"/>
    </row>
    <row r="22" spans="1:19" s="36" customFormat="1" ht="39" customHeight="1" x14ac:dyDescent="0.35">
      <c r="A22" s="60"/>
      <c r="B22" s="39" t="s">
        <v>58</v>
      </c>
      <c r="D22" s="141">
        <v>240</v>
      </c>
      <c r="E22" s="142"/>
      <c r="F22" s="143"/>
    </row>
    <row r="23" spans="1:19" s="36" customFormat="1" ht="7.5" customHeight="1" x14ac:dyDescent="0.35">
      <c r="A23" s="60"/>
      <c r="B23" s="40"/>
    </row>
    <row r="24" spans="1:19" s="36" customFormat="1" ht="32.25" customHeight="1" x14ac:dyDescent="0.35">
      <c r="A24" s="60"/>
      <c r="B24" s="83" t="s">
        <v>73</v>
      </c>
      <c r="D24" s="168">
        <v>21000000</v>
      </c>
      <c r="E24" s="168"/>
    </row>
    <row r="25" spans="1:19" s="36" customFormat="1" ht="7.5" customHeight="1" x14ac:dyDescent="0.35">
      <c r="A25" s="60"/>
      <c r="B25" s="40"/>
    </row>
    <row r="26" spans="1:19" s="36" customFormat="1" ht="24.75" customHeight="1" x14ac:dyDescent="0.35">
      <c r="A26" s="60"/>
      <c r="B26" s="41" t="s">
        <v>27</v>
      </c>
      <c r="D26" s="168">
        <v>21000000</v>
      </c>
      <c r="E26" s="168"/>
    </row>
    <row r="27" spans="1:19" s="36" customFormat="1" ht="11.25" customHeight="1" x14ac:dyDescent="0.35">
      <c r="A27" s="60"/>
      <c r="B27" s="40"/>
    </row>
    <row r="28" spans="1:19" s="36" customFormat="1" ht="24" customHeight="1" x14ac:dyDescent="0.35">
      <c r="A28" s="60"/>
      <c r="B28" s="39" t="s">
        <v>64</v>
      </c>
      <c r="D28" s="141" t="s">
        <v>107</v>
      </c>
      <c r="E28" s="142"/>
      <c r="F28" s="143"/>
      <c r="S28" s="42"/>
    </row>
    <row r="29" spans="1:19" s="36" customFormat="1" ht="10.5" customHeight="1" x14ac:dyDescent="0.35">
      <c r="A29" s="60"/>
      <c r="B29" s="40"/>
    </row>
    <row r="30" spans="1:19" s="36" customFormat="1" ht="24.75" customHeight="1" x14ac:dyDescent="0.35">
      <c r="A30" s="60"/>
      <c r="B30" s="82" t="s">
        <v>13</v>
      </c>
      <c r="D30" s="169" t="s">
        <v>66</v>
      </c>
      <c r="E30" s="169"/>
    </row>
    <row r="31" spans="1:19" s="36" customFormat="1" ht="10.5" customHeight="1" x14ac:dyDescent="0.35">
      <c r="A31" s="60"/>
      <c r="B31" s="40"/>
    </row>
    <row r="32" spans="1:19" s="36" customFormat="1" ht="24" customHeight="1" x14ac:dyDescent="0.35">
      <c r="A32" s="60"/>
      <c r="B32" s="41" t="s">
        <v>12</v>
      </c>
      <c r="D32" s="170" t="s">
        <v>66</v>
      </c>
      <c r="E32" s="171"/>
      <c r="F32" s="172"/>
    </row>
    <row r="33" spans="1:30" s="36" customFormat="1" ht="9.75" customHeight="1" x14ac:dyDescent="0.35">
      <c r="A33" s="60"/>
      <c r="B33" s="40"/>
    </row>
    <row r="34" spans="1:30" s="36" customFormat="1" ht="32.25" customHeight="1" x14ac:dyDescent="0.35">
      <c r="A34" s="60"/>
      <c r="B34" s="41" t="s">
        <v>11</v>
      </c>
      <c r="D34" s="141" t="s">
        <v>66</v>
      </c>
      <c r="E34" s="142"/>
      <c r="F34" s="143"/>
    </row>
    <row r="35" spans="1:30" s="36" customFormat="1" ht="13.5" customHeight="1" x14ac:dyDescent="0.35">
      <c r="A35" s="60"/>
      <c r="B35" s="40"/>
    </row>
    <row r="36" spans="1:30" s="36" customFormat="1" ht="18" x14ac:dyDescent="0.35">
      <c r="A36" s="60"/>
      <c r="B36" s="39" t="s">
        <v>65</v>
      </c>
      <c r="D36" s="204" t="s">
        <v>60</v>
      </c>
      <c r="E36" s="205"/>
      <c r="F36" s="206"/>
    </row>
    <row r="37" spans="1:30" s="36" customFormat="1" ht="9" customHeight="1" x14ac:dyDescent="0.35">
      <c r="A37" s="60"/>
      <c r="B37" s="40"/>
    </row>
    <row r="38" spans="1:30" s="36" customFormat="1" ht="59.25" customHeight="1" x14ac:dyDescent="0.35">
      <c r="A38" s="60"/>
      <c r="B38" s="39" t="s">
        <v>81</v>
      </c>
      <c r="D38" s="141" t="s">
        <v>108</v>
      </c>
      <c r="E38" s="142"/>
      <c r="F38" s="143"/>
    </row>
    <row r="39" spans="1:30" s="36" customFormat="1" ht="7.5" customHeight="1" x14ac:dyDescent="0.35">
      <c r="A39" s="60"/>
      <c r="B39" s="40"/>
    </row>
    <row r="40" spans="1:30" s="36" customFormat="1" ht="60.75" customHeight="1" x14ac:dyDescent="0.35">
      <c r="A40" s="60"/>
      <c r="B40" s="78" t="s">
        <v>10</v>
      </c>
      <c r="D40" s="141" t="s">
        <v>108</v>
      </c>
      <c r="E40" s="142"/>
      <c r="F40" s="143"/>
    </row>
    <row r="41" spans="1:30" s="36" customFormat="1" ht="12.75" customHeight="1" x14ac:dyDescent="0.35">
      <c r="A41" s="60"/>
      <c r="B41" s="40"/>
    </row>
    <row r="42" spans="1:30" s="36" customFormat="1" ht="26.25" customHeight="1" x14ac:dyDescent="0.35">
      <c r="A42" s="60"/>
      <c r="B42" s="41" t="s">
        <v>56</v>
      </c>
      <c r="D42" s="203" t="s">
        <v>87</v>
      </c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</row>
    <row r="43" spans="1:30" s="123" customFormat="1" ht="9.75" customHeight="1" x14ac:dyDescent="0.35">
      <c r="A43" s="12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2"/>
    </row>
    <row r="44" spans="1:30" s="46" customFormat="1" ht="24" customHeight="1" x14ac:dyDescent="0.35">
      <c r="A44" s="70"/>
      <c r="B44" s="124" t="s">
        <v>68</v>
      </c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6"/>
    </row>
    <row r="45" spans="1:30" s="123" customFormat="1" ht="12" customHeight="1" x14ac:dyDescent="0.35">
      <c r="A45" s="120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2"/>
    </row>
    <row r="46" spans="1:30" s="46" customFormat="1" ht="63.75" customHeight="1" x14ac:dyDescent="0.35">
      <c r="A46" s="68"/>
      <c r="B46" s="127" t="s">
        <v>71</v>
      </c>
      <c r="C46" s="127"/>
      <c r="D46" s="127"/>
      <c r="E46" s="127"/>
      <c r="F46" s="85"/>
      <c r="G46" s="85" t="s">
        <v>18</v>
      </c>
      <c r="H46" s="127" t="s">
        <v>70</v>
      </c>
      <c r="I46" s="127"/>
      <c r="J46" s="127"/>
      <c r="K46" s="85"/>
      <c r="L46" s="127" t="s">
        <v>69</v>
      </c>
      <c r="M46" s="127"/>
      <c r="N46" s="127"/>
      <c r="O46" s="127"/>
      <c r="P46" s="127"/>
      <c r="Q46" s="47"/>
    </row>
    <row r="47" spans="1:30" s="46" customFormat="1" ht="63.75" customHeight="1" x14ac:dyDescent="0.35">
      <c r="A47" s="68"/>
      <c r="B47" s="132" t="s">
        <v>88</v>
      </c>
      <c r="C47" s="132"/>
      <c r="D47" s="132"/>
      <c r="E47" s="132"/>
      <c r="F47" s="85"/>
      <c r="G47" s="79" t="s">
        <v>109</v>
      </c>
      <c r="H47" s="182">
        <v>1750905</v>
      </c>
      <c r="I47" s="183"/>
      <c r="J47" s="184"/>
      <c r="K47" s="85"/>
      <c r="L47" s="128">
        <v>36491217</v>
      </c>
      <c r="M47" s="129"/>
      <c r="N47" s="129"/>
      <c r="O47" s="129"/>
      <c r="P47" s="130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47"/>
    </row>
    <row r="48" spans="1:30" s="46" customFormat="1" ht="39.6" customHeight="1" x14ac:dyDescent="0.35">
      <c r="A48" s="68"/>
      <c r="B48" s="132" t="s">
        <v>88</v>
      </c>
      <c r="C48" s="132"/>
      <c r="D48" s="132"/>
      <c r="E48" s="132"/>
      <c r="F48" s="79"/>
      <c r="G48" s="79" t="s">
        <v>110</v>
      </c>
      <c r="H48" s="131">
        <v>1750905</v>
      </c>
      <c r="I48" s="131"/>
      <c r="J48" s="131"/>
      <c r="K48" s="79"/>
      <c r="L48" s="128">
        <v>36491237</v>
      </c>
      <c r="M48" s="129"/>
      <c r="N48" s="129"/>
      <c r="O48" s="129"/>
      <c r="P48" s="130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47"/>
    </row>
    <row r="49" spans="1:30" s="123" customFormat="1" ht="12" customHeight="1" x14ac:dyDescent="0.35">
      <c r="A49" s="120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2"/>
    </row>
    <row r="50" spans="1:30" s="36" customFormat="1" ht="14.25" customHeight="1" thickBot="1" x14ac:dyDescent="0.4">
      <c r="A50" s="60"/>
      <c r="B50" s="40"/>
    </row>
    <row r="51" spans="1:30" s="36" customFormat="1" ht="24" customHeight="1" thickBot="1" x14ac:dyDescent="0.4">
      <c r="A51" s="60"/>
      <c r="B51" s="133" t="s">
        <v>72</v>
      </c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</row>
    <row r="52" spans="1:30" s="36" customFormat="1" ht="8.25" customHeight="1" x14ac:dyDescent="0.35">
      <c r="A52" s="60"/>
      <c r="B52" s="40"/>
    </row>
    <row r="53" spans="1:30" s="36" customFormat="1" ht="36" x14ac:dyDescent="0.35">
      <c r="A53" s="60"/>
      <c r="B53" s="39" t="s">
        <v>23</v>
      </c>
      <c r="D53" s="140">
        <f>D22</f>
        <v>240</v>
      </c>
      <c r="E53" s="140"/>
      <c r="F53" s="140"/>
    </row>
    <row r="54" spans="1:30" s="36" customFormat="1" ht="11.25" customHeight="1" x14ac:dyDescent="0.35">
      <c r="A54" s="60"/>
      <c r="B54" s="40"/>
    </row>
    <row r="55" spans="1:30" s="36" customFormat="1" ht="57" customHeight="1" x14ac:dyDescent="0.35">
      <c r="A55" s="60"/>
      <c r="B55" s="39" t="s">
        <v>24</v>
      </c>
      <c r="D55" s="173">
        <v>30</v>
      </c>
      <c r="E55" s="173"/>
      <c r="F55" s="173"/>
    </row>
    <row r="56" spans="1:30" s="36" customFormat="1" ht="6.75" customHeight="1" x14ac:dyDescent="0.35">
      <c r="A56" s="60"/>
      <c r="B56" s="40"/>
    </row>
    <row r="57" spans="1:30" s="36" customFormat="1" ht="36" x14ac:dyDescent="0.35">
      <c r="A57" s="60"/>
      <c r="B57" s="39" t="s">
        <v>9</v>
      </c>
      <c r="D57" s="149">
        <f>D55/D53</f>
        <v>0.125</v>
      </c>
      <c r="E57" s="150"/>
      <c r="F57" s="151"/>
    </row>
    <row r="58" spans="1:30" s="36" customFormat="1" ht="12" customHeight="1" thickBot="1" x14ac:dyDescent="0.4">
      <c r="A58" s="60"/>
      <c r="B58" s="40"/>
    </row>
    <row r="59" spans="1:30" s="36" customFormat="1" ht="26.25" customHeight="1" thickBot="1" x14ac:dyDescent="0.4">
      <c r="A59" s="60"/>
      <c r="B59" s="144" t="s">
        <v>74</v>
      </c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6"/>
    </row>
    <row r="60" spans="1:30" s="36" customFormat="1" ht="33.75" customHeight="1" x14ac:dyDescent="0.35">
      <c r="A60" s="60"/>
      <c r="B60" s="87" t="s">
        <v>83</v>
      </c>
      <c r="D60" s="174">
        <v>101</v>
      </c>
      <c r="E60" s="175"/>
      <c r="F60" s="176"/>
    </row>
    <row r="61" spans="1:30" s="36" customFormat="1" ht="18" x14ac:dyDescent="0.35">
      <c r="A61" s="60"/>
      <c r="B61" s="49"/>
    </row>
    <row r="62" spans="1:30" s="36" customFormat="1" ht="33.75" customHeight="1" x14ac:dyDescent="0.35">
      <c r="A62" s="60"/>
      <c r="B62" s="87" t="s">
        <v>84</v>
      </c>
      <c r="D62" s="174">
        <v>47</v>
      </c>
      <c r="E62" s="175"/>
      <c r="F62" s="176"/>
    </row>
    <row r="63" spans="1:30" s="36" customFormat="1" ht="18" x14ac:dyDescent="0.35">
      <c r="A63" s="60"/>
      <c r="D63" s="88"/>
      <c r="E63" s="88"/>
      <c r="F63" s="88"/>
    </row>
    <row r="64" spans="1:30" s="36" customFormat="1" ht="38.25" customHeight="1" x14ac:dyDescent="0.35">
      <c r="A64" s="60"/>
      <c r="B64" s="86" t="s">
        <v>85</v>
      </c>
      <c r="D64" s="152" t="s">
        <v>89</v>
      </c>
      <c r="E64" s="153"/>
      <c r="F64" s="154"/>
    </row>
    <row r="65" spans="1:16" s="36" customFormat="1" ht="12" customHeight="1" x14ac:dyDescent="0.35">
      <c r="A65" s="60"/>
      <c r="B65" s="40"/>
    </row>
    <row r="66" spans="1:16" s="36" customFormat="1" ht="41.25" customHeight="1" x14ac:dyDescent="0.35">
      <c r="A66" s="60"/>
      <c r="B66" s="39" t="s">
        <v>31</v>
      </c>
      <c r="D66" s="152">
        <f>D24</f>
        <v>21000000</v>
      </c>
      <c r="E66" s="153"/>
      <c r="F66" s="154"/>
    </row>
    <row r="67" spans="1:16" s="36" customFormat="1" ht="10.5" customHeight="1" x14ac:dyDescent="0.35">
      <c r="A67" s="60"/>
      <c r="B67" s="40"/>
    </row>
    <row r="68" spans="1:16" s="36" customFormat="1" ht="27.75" customHeight="1" x14ac:dyDescent="0.35">
      <c r="A68" s="60"/>
      <c r="B68" s="41" t="s">
        <v>8</v>
      </c>
      <c r="D68" s="155">
        <v>2625000</v>
      </c>
      <c r="E68" s="156"/>
      <c r="F68" s="157"/>
    </row>
    <row r="69" spans="1:16" s="36" customFormat="1" ht="9.75" customHeight="1" x14ac:dyDescent="0.35">
      <c r="A69" s="60"/>
      <c r="B69" s="40"/>
    </row>
    <row r="70" spans="1:16" s="36" customFormat="1" ht="36" x14ac:dyDescent="0.35">
      <c r="A70" s="60"/>
      <c r="B70" s="41" t="s">
        <v>7</v>
      </c>
      <c r="D70" s="149">
        <f>L76/D66</f>
        <v>0.125</v>
      </c>
      <c r="E70" s="150"/>
      <c r="F70" s="151"/>
    </row>
    <row r="71" spans="1:16" s="36" customFormat="1" ht="12" customHeight="1" thickBot="1" x14ac:dyDescent="0.4">
      <c r="A71" s="60"/>
      <c r="B71" s="43"/>
      <c r="D71" s="43"/>
      <c r="E71" s="43"/>
      <c r="F71" s="43"/>
    </row>
    <row r="72" spans="1:16" s="36" customFormat="1" ht="30" customHeight="1" thickBot="1" x14ac:dyDescent="0.4">
      <c r="A72" s="60"/>
      <c r="B72" s="133" t="s">
        <v>62</v>
      </c>
      <c r="C72" s="134"/>
      <c r="D72" s="133" t="s">
        <v>25</v>
      </c>
      <c r="E72" s="134"/>
      <c r="F72" s="133" t="s">
        <v>6</v>
      </c>
      <c r="G72" s="134"/>
      <c r="H72" s="133" t="s">
        <v>61</v>
      </c>
      <c r="I72" s="134"/>
      <c r="J72" s="134"/>
      <c r="K72" s="134"/>
      <c r="L72" s="134"/>
      <c r="M72" s="134"/>
      <c r="N72" s="134"/>
      <c r="O72" s="134"/>
      <c r="P72" s="135"/>
    </row>
    <row r="73" spans="1:16" s="36" customFormat="1" ht="18" x14ac:dyDescent="0.35">
      <c r="A73" s="60"/>
      <c r="B73" s="162" t="s">
        <v>63</v>
      </c>
      <c r="C73" s="163"/>
      <c r="D73" s="164">
        <f>F73/D66</f>
        <v>0.125</v>
      </c>
      <c r="E73" s="165"/>
      <c r="F73" s="166">
        <v>2625000</v>
      </c>
      <c r="G73" s="167"/>
      <c r="H73" s="136">
        <f>F73</f>
        <v>2625000</v>
      </c>
      <c r="I73" s="137"/>
      <c r="J73" s="137"/>
      <c r="K73" s="137"/>
      <c r="L73" s="137"/>
      <c r="M73" s="137"/>
      <c r="N73" s="137"/>
      <c r="O73" s="137"/>
      <c r="P73" s="138"/>
    </row>
    <row r="74" spans="1:16" s="36" customFormat="1" ht="18.75" customHeight="1" x14ac:dyDescent="0.35">
      <c r="A74" s="60"/>
      <c r="B74" s="177" t="s">
        <v>59</v>
      </c>
      <c r="C74" s="177"/>
      <c r="D74" s="178">
        <f>SUM(D73:E73)</f>
        <v>0.125</v>
      </c>
      <c r="E74" s="179"/>
      <c r="F74" s="180">
        <f>SUM(F73:G73)</f>
        <v>2625000</v>
      </c>
      <c r="G74" s="181"/>
      <c r="H74" s="139">
        <f>SUM(H73:P73)</f>
        <v>2625000</v>
      </c>
      <c r="I74" s="139"/>
      <c r="J74" s="139"/>
      <c r="K74" s="139"/>
      <c r="L74" s="139"/>
      <c r="M74" s="139"/>
      <c r="N74" s="139"/>
      <c r="O74" s="139"/>
      <c r="P74" s="139"/>
    </row>
    <row r="75" spans="1:16" s="36" customFormat="1" ht="12" customHeight="1" x14ac:dyDescent="0.35">
      <c r="A75" s="60"/>
      <c r="B75" s="112"/>
      <c r="C75" s="112"/>
      <c r="D75" s="45"/>
      <c r="E75" s="44"/>
      <c r="F75" s="44"/>
      <c r="G75" s="44"/>
      <c r="H75" s="112"/>
      <c r="I75" s="112"/>
      <c r="J75" s="112"/>
      <c r="K75" s="44"/>
      <c r="L75" s="112"/>
      <c r="M75" s="112"/>
      <c r="N75" s="112"/>
      <c r="O75" s="112"/>
      <c r="P75" s="113"/>
    </row>
    <row r="76" spans="1:16" s="36" customFormat="1" ht="18" x14ac:dyDescent="0.35">
      <c r="A76" s="60"/>
      <c r="B76" s="99" t="s">
        <v>61</v>
      </c>
      <c r="C76" s="100"/>
      <c r="D76" s="100"/>
      <c r="E76" s="100"/>
      <c r="F76" s="100"/>
      <c r="G76" s="100"/>
      <c r="H76" s="100"/>
      <c r="I76" s="100"/>
      <c r="J76" s="101"/>
      <c r="K76" s="84"/>
      <c r="L76" s="148">
        <f>H74</f>
        <v>2625000</v>
      </c>
      <c r="M76" s="148"/>
      <c r="N76" s="148"/>
      <c r="O76" s="148"/>
      <c r="P76" s="148"/>
    </row>
    <row r="77" spans="1:16" s="36" customFormat="1" ht="24" customHeight="1" x14ac:dyDescent="0.35">
      <c r="A77" s="60"/>
      <c r="B77" s="99" t="s">
        <v>28</v>
      </c>
      <c r="C77" s="100"/>
      <c r="D77" s="100"/>
      <c r="E77" s="100"/>
      <c r="F77" s="100"/>
      <c r="G77" s="100"/>
      <c r="H77" s="100"/>
      <c r="I77" s="100"/>
      <c r="J77" s="101"/>
      <c r="K77" s="84"/>
      <c r="L77" s="148">
        <f>D66-L76</f>
        <v>18375000</v>
      </c>
      <c r="M77" s="148"/>
      <c r="N77" s="148"/>
      <c r="O77" s="148"/>
      <c r="P77" s="148"/>
    </row>
    <row r="78" spans="1:16" s="36" customFormat="1" ht="15.75" customHeight="1" thickBot="1" x14ac:dyDescent="0.4">
      <c r="A78" s="60"/>
      <c r="B78" s="147"/>
      <c r="C78" s="147"/>
      <c r="D78" s="147"/>
      <c r="E78" s="147"/>
      <c r="F78" s="147"/>
      <c r="G78" s="147"/>
      <c r="H78" s="147"/>
      <c r="I78" s="147"/>
      <c r="J78" s="147"/>
      <c r="K78" s="49"/>
      <c r="L78" s="147"/>
      <c r="M78" s="147"/>
      <c r="N78" s="147"/>
      <c r="O78" s="147"/>
      <c r="P78" s="147"/>
    </row>
    <row r="79" spans="1:16" s="36" customFormat="1" ht="24.75" customHeight="1" thickBot="1" x14ac:dyDescent="0.4">
      <c r="A79" s="60"/>
      <c r="B79" s="133" t="s">
        <v>75</v>
      </c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5"/>
    </row>
    <row r="80" spans="1:16" s="36" customFormat="1" ht="11.25" customHeight="1" thickBot="1" x14ac:dyDescent="0.4">
      <c r="A80" s="60"/>
      <c r="B80" s="40"/>
    </row>
    <row r="81" spans="1:17" s="36" customFormat="1" ht="27.75" customHeight="1" thickBot="1" x14ac:dyDescent="0.4">
      <c r="A81" s="60"/>
      <c r="B81" s="133" t="s">
        <v>76</v>
      </c>
      <c r="C81" s="134"/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5"/>
    </row>
    <row r="82" spans="1:17" s="36" customFormat="1" ht="6.75" customHeight="1" x14ac:dyDescent="0.35">
      <c r="A82" s="60"/>
      <c r="B82" s="40"/>
      <c r="M82" s="67"/>
    </row>
    <row r="83" spans="1:17" s="36" customFormat="1" ht="51.75" customHeight="1" x14ac:dyDescent="0.35">
      <c r="A83" s="68"/>
      <c r="B83" s="106" t="s">
        <v>77</v>
      </c>
      <c r="C83" s="107"/>
      <c r="D83" s="107"/>
      <c r="E83" s="108"/>
      <c r="F83" s="81"/>
      <c r="G83" s="81" t="s">
        <v>78</v>
      </c>
      <c r="H83" s="105" t="s">
        <v>79</v>
      </c>
      <c r="I83" s="105"/>
      <c r="J83" s="105"/>
      <c r="K83" s="80"/>
      <c r="L83" s="161" t="s">
        <v>80</v>
      </c>
      <c r="M83" s="161"/>
      <c r="N83" s="161"/>
      <c r="O83" s="161"/>
      <c r="P83" s="161"/>
    </row>
    <row r="84" spans="1:17" s="36" customFormat="1" ht="63.6" customHeight="1" x14ac:dyDescent="0.35">
      <c r="A84" s="68"/>
      <c r="B84" s="109" t="s">
        <v>90</v>
      </c>
      <c r="C84" s="110"/>
      <c r="D84" s="110"/>
      <c r="E84" s="110"/>
      <c r="F84" s="111"/>
      <c r="G84" s="91" t="s">
        <v>104</v>
      </c>
      <c r="H84" s="158"/>
      <c r="I84" s="159"/>
      <c r="J84" s="160"/>
      <c r="K84" s="48"/>
      <c r="L84" s="95"/>
      <c r="M84" s="96"/>
      <c r="N84" s="96"/>
      <c r="O84" s="96"/>
      <c r="P84" s="97"/>
    </row>
    <row r="85" spans="1:17" s="36" customFormat="1" ht="37.799999999999997" customHeight="1" x14ac:dyDescent="0.35">
      <c r="A85" s="68"/>
      <c r="B85" s="109" t="s">
        <v>91</v>
      </c>
      <c r="C85" s="110"/>
      <c r="D85" s="110"/>
      <c r="E85" s="111"/>
      <c r="F85" s="92"/>
      <c r="G85" s="91" t="s">
        <v>104</v>
      </c>
      <c r="H85" s="102"/>
      <c r="I85" s="103"/>
      <c r="J85" s="104"/>
      <c r="K85" s="48"/>
      <c r="L85" s="95"/>
      <c r="M85" s="96"/>
      <c r="N85" s="96"/>
      <c r="O85" s="96"/>
      <c r="P85" s="97"/>
    </row>
    <row r="86" spans="1:17" s="36" customFormat="1" ht="93" customHeight="1" x14ac:dyDescent="0.35">
      <c r="A86" s="68"/>
      <c r="B86" s="98" t="s">
        <v>92</v>
      </c>
      <c r="C86" s="98"/>
      <c r="D86" s="98"/>
      <c r="E86" s="98"/>
      <c r="F86" s="93"/>
      <c r="G86" s="91" t="s">
        <v>104</v>
      </c>
      <c r="H86" s="225"/>
      <c r="I86" s="225"/>
      <c r="J86" s="225"/>
      <c r="K86" s="50"/>
      <c r="L86" s="95"/>
      <c r="M86" s="96"/>
      <c r="N86" s="96"/>
      <c r="O86" s="96"/>
      <c r="P86" s="97"/>
      <c r="Q86" s="69"/>
    </row>
    <row r="87" spans="1:17" s="36" customFormat="1" ht="60" customHeight="1" x14ac:dyDescent="0.35">
      <c r="A87" s="60"/>
      <c r="B87" s="98" t="s">
        <v>93</v>
      </c>
      <c r="C87" s="98"/>
      <c r="D87" s="98"/>
      <c r="E87" s="98"/>
      <c r="F87" s="94"/>
      <c r="G87" s="91" t="s">
        <v>104</v>
      </c>
      <c r="H87" s="225"/>
      <c r="I87" s="225"/>
      <c r="J87" s="225"/>
      <c r="K87" s="90"/>
      <c r="L87" s="95"/>
      <c r="M87" s="96"/>
      <c r="N87" s="96"/>
      <c r="O87" s="96"/>
      <c r="P87" s="97"/>
      <c r="Q87" s="69"/>
    </row>
    <row r="88" spans="1:17" s="36" customFormat="1" ht="60.6" customHeight="1" x14ac:dyDescent="0.35">
      <c r="A88" s="60"/>
      <c r="B88" s="98" t="s">
        <v>94</v>
      </c>
      <c r="C88" s="98"/>
      <c r="D88" s="98"/>
      <c r="E88" s="98"/>
      <c r="F88" s="94"/>
      <c r="G88" s="91" t="s">
        <v>104</v>
      </c>
      <c r="H88" s="225"/>
      <c r="I88" s="225"/>
      <c r="J88" s="225"/>
      <c r="K88" s="90"/>
      <c r="L88" s="95"/>
      <c r="M88" s="96"/>
      <c r="N88" s="96"/>
      <c r="O88" s="96"/>
      <c r="P88" s="97"/>
      <c r="Q88" s="69"/>
    </row>
    <row r="89" spans="1:17" s="36" customFormat="1" ht="37.799999999999997" customHeight="1" x14ac:dyDescent="0.35">
      <c r="A89" s="60"/>
      <c r="B89" s="98" t="s">
        <v>95</v>
      </c>
      <c r="C89" s="98"/>
      <c r="D89" s="98"/>
      <c r="E89" s="98"/>
      <c r="F89" s="94"/>
      <c r="G89" s="91" t="s">
        <v>104</v>
      </c>
      <c r="H89" s="225"/>
      <c r="I89" s="225"/>
      <c r="J89" s="225"/>
      <c r="K89" s="90"/>
      <c r="L89" s="95"/>
      <c r="M89" s="96"/>
      <c r="N89" s="96"/>
      <c r="O89" s="96"/>
      <c r="P89" s="97"/>
      <c r="Q89" s="69"/>
    </row>
    <row r="90" spans="1:17" s="36" customFormat="1" ht="34.200000000000003" customHeight="1" x14ac:dyDescent="0.35">
      <c r="A90" s="60"/>
      <c r="B90" s="98" t="s">
        <v>96</v>
      </c>
      <c r="C90" s="98"/>
      <c r="D90" s="98"/>
      <c r="E90" s="98"/>
      <c r="F90" s="94"/>
      <c r="G90" s="91"/>
      <c r="H90" s="225" t="s">
        <v>104</v>
      </c>
      <c r="I90" s="225"/>
      <c r="J90" s="225"/>
      <c r="K90" s="90"/>
      <c r="L90" s="95"/>
      <c r="M90" s="96"/>
      <c r="N90" s="96"/>
      <c r="O90" s="96"/>
      <c r="P90" s="97"/>
      <c r="Q90" s="69"/>
    </row>
    <row r="91" spans="1:17" s="36" customFormat="1" ht="41.4" customHeight="1" x14ac:dyDescent="0.35">
      <c r="A91" s="60"/>
      <c r="B91" s="98" t="s">
        <v>97</v>
      </c>
      <c r="C91" s="98"/>
      <c r="D91" s="98"/>
      <c r="E91" s="98"/>
      <c r="F91" s="94"/>
      <c r="G91" s="91" t="s">
        <v>104</v>
      </c>
      <c r="H91" s="225"/>
      <c r="I91" s="225"/>
      <c r="J91" s="225"/>
      <c r="K91" s="90"/>
      <c r="L91" s="95"/>
      <c r="M91" s="96"/>
      <c r="N91" s="96"/>
      <c r="O91" s="96"/>
      <c r="P91" s="97"/>
      <c r="Q91" s="69"/>
    </row>
    <row r="92" spans="1:17" s="36" customFormat="1" ht="57" customHeight="1" x14ac:dyDescent="0.35">
      <c r="A92" s="60"/>
      <c r="B92" s="98" t="s">
        <v>98</v>
      </c>
      <c r="C92" s="98"/>
      <c r="D92" s="98"/>
      <c r="E92" s="98"/>
      <c r="F92" s="89"/>
      <c r="G92" s="91" t="s">
        <v>104</v>
      </c>
      <c r="H92" s="225"/>
      <c r="I92" s="225"/>
      <c r="J92" s="225"/>
      <c r="K92" s="90"/>
      <c r="L92" s="95"/>
      <c r="M92" s="96"/>
      <c r="N92" s="96"/>
      <c r="O92" s="96"/>
      <c r="P92" s="97"/>
      <c r="Q92" s="69"/>
    </row>
    <row r="93" spans="1:17" s="36" customFormat="1" ht="54.6" customHeight="1" x14ac:dyDescent="0.35">
      <c r="A93" s="60"/>
      <c r="B93" s="98" t="s">
        <v>99</v>
      </c>
      <c r="C93" s="98"/>
      <c r="D93" s="98"/>
      <c r="E93" s="98"/>
      <c r="F93" s="89"/>
      <c r="G93" s="91" t="s">
        <v>104</v>
      </c>
      <c r="H93" s="225"/>
      <c r="I93" s="225"/>
      <c r="J93" s="225"/>
      <c r="K93" s="90"/>
      <c r="L93" s="95"/>
      <c r="M93" s="96"/>
      <c r="N93" s="96"/>
      <c r="O93" s="96"/>
      <c r="P93" s="97"/>
      <c r="Q93" s="69"/>
    </row>
    <row r="94" spans="1:17" s="36" customFormat="1" ht="75.599999999999994" customHeight="1" x14ac:dyDescent="0.35">
      <c r="A94" s="60"/>
      <c r="B94" s="98" t="s">
        <v>102</v>
      </c>
      <c r="C94" s="98"/>
      <c r="D94" s="98"/>
      <c r="E94" s="98"/>
      <c r="F94" s="89"/>
      <c r="G94" s="91" t="s">
        <v>104</v>
      </c>
      <c r="H94" s="225"/>
      <c r="I94" s="225"/>
      <c r="J94" s="225"/>
      <c r="K94" s="90"/>
      <c r="L94" s="95"/>
      <c r="M94" s="96"/>
      <c r="N94" s="96"/>
      <c r="O94" s="96"/>
      <c r="P94" s="97"/>
      <c r="Q94" s="69"/>
    </row>
    <row r="95" spans="1:17" s="36" customFormat="1" ht="59.4" customHeight="1" x14ac:dyDescent="0.35">
      <c r="A95" s="60"/>
      <c r="B95" s="98" t="s">
        <v>100</v>
      </c>
      <c r="C95" s="98"/>
      <c r="D95" s="98"/>
      <c r="E95" s="98"/>
      <c r="F95" s="89"/>
      <c r="G95" s="91" t="s">
        <v>104</v>
      </c>
      <c r="H95" s="225"/>
      <c r="I95" s="225"/>
      <c r="J95" s="225"/>
      <c r="K95" s="90"/>
      <c r="L95" s="95"/>
      <c r="M95" s="96"/>
      <c r="N95" s="96"/>
      <c r="O95" s="96"/>
      <c r="P95" s="97"/>
      <c r="Q95" s="69"/>
    </row>
    <row r="96" spans="1:17" s="36" customFormat="1" ht="36.6" customHeight="1" x14ac:dyDescent="0.35">
      <c r="A96" s="60"/>
      <c r="B96" s="98" t="s">
        <v>101</v>
      </c>
      <c r="C96" s="98"/>
      <c r="D96" s="98"/>
      <c r="E96" s="98"/>
      <c r="F96" s="89"/>
      <c r="G96" s="91"/>
      <c r="H96" s="225"/>
      <c r="I96" s="225"/>
      <c r="J96" s="225"/>
      <c r="K96" s="90"/>
      <c r="L96" s="95"/>
      <c r="M96" s="96"/>
      <c r="N96" s="96"/>
      <c r="O96" s="96"/>
      <c r="P96" s="97"/>
      <c r="Q96" s="69"/>
    </row>
    <row r="97" spans="1:30" s="36" customFormat="1" ht="57" customHeight="1" x14ac:dyDescent="0.35">
      <c r="A97" s="60"/>
      <c r="B97" s="98" t="s">
        <v>103</v>
      </c>
      <c r="C97" s="98"/>
      <c r="D97" s="98"/>
      <c r="E97" s="98"/>
      <c r="F97" s="89"/>
      <c r="G97" s="91" t="s">
        <v>104</v>
      </c>
      <c r="H97" s="225"/>
      <c r="I97" s="225"/>
      <c r="J97" s="225"/>
      <c r="K97" s="90"/>
      <c r="L97" s="95"/>
      <c r="M97" s="96"/>
      <c r="N97" s="96"/>
      <c r="O97" s="96"/>
      <c r="P97" s="97"/>
      <c r="Q97" s="69"/>
    </row>
    <row r="98" spans="1:30" s="36" customFormat="1" ht="12.75" customHeight="1" thickBot="1" x14ac:dyDescent="0.4">
      <c r="A98" s="60"/>
      <c r="B98" s="211"/>
      <c r="C98" s="211"/>
      <c r="D98" s="211"/>
      <c r="E98" s="211"/>
      <c r="F98" s="211"/>
      <c r="G98" s="211"/>
      <c r="H98" s="211"/>
      <c r="I98" s="211"/>
      <c r="J98" s="211"/>
      <c r="K98" s="211"/>
      <c r="L98" s="211"/>
      <c r="M98" s="211"/>
      <c r="N98" s="211"/>
      <c r="O98" s="211"/>
      <c r="P98" s="211"/>
    </row>
    <row r="99" spans="1:30" s="46" customFormat="1" ht="23.25" customHeight="1" thickBot="1" x14ac:dyDescent="0.4">
      <c r="A99" s="68"/>
      <c r="B99" s="218"/>
      <c r="C99" s="219"/>
      <c r="D99" s="219"/>
      <c r="E99" s="219"/>
      <c r="F99" s="219"/>
      <c r="G99" s="219"/>
      <c r="H99" s="219"/>
      <c r="I99" s="219"/>
      <c r="J99" s="219"/>
      <c r="K99" s="219"/>
      <c r="L99" s="219"/>
      <c r="M99" s="219"/>
      <c r="N99" s="219"/>
      <c r="O99" s="219"/>
      <c r="P99" s="220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47"/>
    </row>
    <row r="100" spans="1:30" s="46" customFormat="1" ht="24" customHeight="1" thickBot="1" x14ac:dyDescent="0.4">
      <c r="A100" s="71"/>
      <c r="B100" s="214" t="s">
        <v>113</v>
      </c>
      <c r="C100" s="215"/>
      <c r="D100" s="215"/>
      <c r="E100" s="215"/>
      <c r="F100" s="215"/>
      <c r="G100" s="215"/>
      <c r="H100" s="215"/>
      <c r="I100" s="215"/>
      <c r="J100" s="215"/>
      <c r="K100" s="215"/>
      <c r="L100" s="215"/>
      <c r="M100" s="215"/>
      <c r="N100" s="215"/>
      <c r="O100" s="215"/>
      <c r="P100" s="216"/>
      <c r="Q100" s="47"/>
    </row>
    <row r="101" spans="1:30" s="46" customFormat="1" ht="32.25" customHeight="1" x14ac:dyDescent="0.35">
      <c r="A101" s="60"/>
      <c r="B101" s="223"/>
      <c r="C101" s="224"/>
      <c r="D101" s="224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7"/>
      <c r="Q101" s="47"/>
    </row>
    <row r="102" spans="1:30" s="46" customFormat="1" ht="18" customHeight="1" x14ac:dyDescent="0.35">
      <c r="A102" s="60"/>
      <c r="B102" s="221" t="s">
        <v>87</v>
      </c>
      <c r="C102" s="222"/>
      <c r="D102" s="22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217"/>
      <c r="Q102" s="47"/>
    </row>
    <row r="103" spans="1:30" s="74" customFormat="1" ht="18.75" customHeight="1" thickBot="1" x14ac:dyDescent="0.4">
      <c r="A103" s="72"/>
      <c r="B103" s="212" t="s">
        <v>56</v>
      </c>
      <c r="C103" s="147"/>
      <c r="D103" s="147"/>
      <c r="E103" s="147"/>
      <c r="F103" s="147"/>
      <c r="G103" s="147"/>
      <c r="H103" s="147"/>
      <c r="I103" s="147"/>
      <c r="J103" s="147"/>
      <c r="K103" s="147"/>
      <c r="L103" s="147"/>
      <c r="M103" s="147"/>
      <c r="N103" s="147"/>
      <c r="O103" s="147"/>
      <c r="P103" s="213"/>
      <c r="Q103" s="73"/>
    </row>
    <row r="104" spans="1:30" s="210" customFormat="1" ht="15.6" hidden="1" x14ac:dyDescent="0.3">
      <c r="A104" s="207"/>
      <c r="B104" s="208"/>
      <c r="C104" s="208"/>
      <c r="D104" s="208"/>
      <c r="E104" s="208"/>
      <c r="F104" s="208"/>
      <c r="G104" s="208"/>
      <c r="H104" s="208"/>
      <c r="I104" s="208"/>
      <c r="J104" s="208"/>
      <c r="K104" s="208"/>
      <c r="L104" s="208"/>
      <c r="M104" s="208"/>
      <c r="N104" s="208"/>
      <c r="O104" s="208"/>
      <c r="P104" s="208"/>
      <c r="Q104" s="208"/>
      <c r="R104" s="208"/>
      <c r="S104" s="208"/>
      <c r="T104" s="208"/>
      <c r="U104" s="208"/>
      <c r="V104" s="208"/>
      <c r="W104" s="208"/>
      <c r="X104" s="208"/>
      <c r="Y104" s="208"/>
      <c r="Z104" s="208"/>
      <c r="AA104" s="208"/>
      <c r="AB104" s="208"/>
      <c r="AC104" s="208"/>
      <c r="AD104" s="209"/>
    </row>
    <row r="109" spans="1:30" ht="14.4" x14ac:dyDescent="0.3">
      <c r="G109"/>
    </row>
  </sheetData>
  <mergeCells count="125">
    <mergeCell ref="A104:XFD104"/>
    <mergeCell ref="B98:P98"/>
    <mergeCell ref="B103:D103"/>
    <mergeCell ref="E103:P103"/>
    <mergeCell ref="B100:P100"/>
    <mergeCell ref="E102:P102"/>
    <mergeCell ref="B99:P99"/>
    <mergeCell ref="B102:D102"/>
    <mergeCell ref="B86:E86"/>
    <mergeCell ref="B101:D101"/>
    <mergeCell ref="H86:J86"/>
    <mergeCell ref="B97:E97"/>
    <mergeCell ref="H87:J87"/>
    <mergeCell ref="H88:J88"/>
    <mergeCell ref="H89:J89"/>
    <mergeCell ref="H90:J90"/>
    <mergeCell ref="H91:J91"/>
    <mergeCell ref="H92:J92"/>
    <mergeCell ref="H93:J93"/>
    <mergeCell ref="H94:J94"/>
    <mergeCell ref="H95:J95"/>
    <mergeCell ref="H96:J96"/>
    <mergeCell ref="H97:J97"/>
    <mergeCell ref="B92:E92"/>
    <mergeCell ref="B2:C4"/>
    <mergeCell ref="B12:P12"/>
    <mergeCell ref="D14:P14"/>
    <mergeCell ref="D16:P16"/>
    <mergeCell ref="D6:G6"/>
    <mergeCell ref="D8:G8"/>
    <mergeCell ref="B10:P10"/>
    <mergeCell ref="D42:P42"/>
    <mergeCell ref="D36:F36"/>
    <mergeCell ref="D18:P18"/>
    <mergeCell ref="D20:F20"/>
    <mergeCell ref="B75:C75"/>
    <mergeCell ref="B73:C73"/>
    <mergeCell ref="D73:E73"/>
    <mergeCell ref="F73:G73"/>
    <mergeCell ref="D24:E24"/>
    <mergeCell ref="D26:E26"/>
    <mergeCell ref="D30:E30"/>
    <mergeCell ref="D40:F40"/>
    <mergeCell ref="D32:F32"/>
    <mergeCell ref="D38:F38"/>
    <mergeCell ref="B51:P51"/>
    <mergeCell ref="D55:F55"/>
    <mergeCell ref="D60:F60"/>
    <mergeCell ref="D62:F62"/>
    <mergeCell ref="D64:F64"/>
    <mergeCell ref="B74:C74"/>
    <mergeCell ref="D74:E74"/>
    <mergeCell ref="F74:G74"/>
    <mergeCell ref="B72:C72"/>
    <mergeCell ref="B47:E47"/>
    <mergeCell ref="H47:J47"/>
    <mergeCell ref="L47:P47"/>
    <mergeCell ref="L85:P85"/>
    <mergeCell ref="L86:P86"/>
    <mergeCell ref="D22:F22"/>
    <mergeCell ref="D28:F28"/>
    <mergeCell ref="B59:P59"/>
    <mergeCell ref="D34:F34"/>
    <mergeCell ref="H78:J78"/>
    <mergeCell ref="B78:C78"/>
    <mergeCell ref="F78:G78"/>
    <mergeCell ref="L78:P78"/>
    <mergeCell ref="L76:P76"/>
    <mergeCell ref="D57:F57"/>
    <mergeCell ref="F72:G72"/>
    <mergeCell ref="D66:F66"/>
    <mergeCell ref="D68:F68"/>
    <mergeCell ref="D70:F70"/>
    <mergeCell ref="B81:P81"/>
    <mergeCell ref="H84:J84"/>
    <mergeCell ref="L77:P77"/>
    <mergeCell ref="D78:E78"/>
    <mergeCell ref="B79:P79"/>
    <mergeCell ref="L83:P83"/>
    <mergeCell ref="L84:P84"/>
    <mergeCell ref="D72:E72"/>
    <mergeCell ref="B76:J76"/>
    <mergeCell ref="B77:J77"/>
    <mergeCell ref="H85:J85"/>
    <mergeCell ref="H83:J83"/>
    <mergeCell ref="B83:E83"/>
    <mergeCell ref="B85:E85"/>
    <mergeCell ref="L75:P75"/>
    <mergeCell ref="D2:P4"/>
    <mergeCell ref="A43:XFD43"/>
    <mergeCell ref="B44:P44"/>
    <mergeCell ref="A45:XFD45"/>
    <mergeCell ref="A49:XFD49"/>
    <mergeCell ref="H46:J46"/>
    <mergeCell ref="L46:P46"/>
    <mergeCell ref="L48:P48"/>
    <mergeCell ref="H48:J48"/>
    <mergeCell ref="B46:E46"/>
    <mergeCell ref="B48:E48"/>
    <mergeCell ref="H72:P72"/>
    <mergeCell ref="H73:P73"/>
    <mergeCell ref="H74:P74"/>
    <mergeCell ref="D53:F53"/>
    <mergeCell ref="H75:J75"/>
    <mergeCell ref="B84:F84"/>
    <mergeCell ref="B93:E93"/>
    <mergeCell ref="B94:E94"/>
    <mergeCell ref="B95:E95"/>
    <mergeCell ref="B96:E96"/>
    <mergeCell ref="B87:E87"/>
    <mergeCell ref="B88:E88"/>
    <mergeCell ref="B89:E89"/>
    <mergeCell ref="B90:E90"/>
    <mergeCell ref="B91:E91"/>
    <mergeCell ref="L97:P97"/>
    <mergeCell ref="L92:P92"/>
    <mergeCell ref="L93:P93"/>
    <mergeCell ref="L94:P94"/>
    <mergeCell ref="L95:P95"/>
    <mergeCell ref="L96:P96"/>
    <mergeCell ref="L87:P87"/>
    <mergeCell ref="L88:P88"/>
    <mergeCell ref="L89:P89"/>
    <mergeCell ref="L90:P90"/>
    <mergeCell ref="L91:P91"/>
  </mergeCells>
  <phoneticPr fontId="15" type="noConversion"/>
  <dataValidations disablePrompts="1" count="1">
    <dataValidation type="list" allowBlank="1" showInputMessage="1" showErrorMessage="1" sqref="D8:G8" xr:uid="{00000000-0002-0000-0000-000000000000}">
      <formula1>$AD$2:$AD$8</formula1>
    </dataValidation>
  </dataValidations>
  <pageMargins left="0.70866141732283472" right="0.70866141732283472" top="0.74803149606299213" bottom="0.74803149606299213" header="0.31496062992125984" footer="0.31496062992125984"/>
  <pageSetup scale="62" fitToHeight="0" orientation="portrait" horizontalDpi="1200" verticalDpi="1200" r:id="rId1"/>
  <rowBreaks count="1" manualBreakCount="1">
    <brk id="103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"/>
  <sheetViews>
    <sheetView topLeftCell="A2" workbookViewId="0">
      <selection activeCell="K9" sqref="K9"/>
    </sheetView>
  </sheetViews>
  <sheetFormatPr baseColWidth="10" defaultRowHeight="14.4" x14ac:dyDescent="0.3"/>
  <cols>
    <col min="2" max="2" width="34.5546875" customWidth="1"/>
  </cols>
  <sheetData>
    <row r="1" spans="1:15" x14ac:dyDescent="0.3">
      <c r="A1" s="226" t="s">
        <v>5</v>
      </c>
      <c r="B1" s="226"/>
      <c r="C1" s="12" t="s">
        <v>4</v>
      </c>
      <c r="D1" s="227" t="s">
        <v>3</v>
      </c>
      <c r="E1" s="228"/>
      <c r="F1" s="9" t="s">
        <v>2</v>
      </c>
      <c r="G1" s="229" t="s">
        <v>1</v>
      </c>
      <c r="H1" s="229"/>
      <c r="I1" s="229"/>
      <c r="J1" s="229"/>
      <c r="K1" s="9" t="s">
        <v>1</v>
      </c>
      <c r="L1" s="230" t="s">
        <v>0</v>
      </c>
      <c r="M1" s="231"/>
      <c r="N1" s="231"/>
      <c r="O1" s="232"/>
    </row>
    <row r="2" spans="1:15" x14ac:dyDescent="0.3">
      <c r="A2" s="233" t="s">
        <v>32</v>
      </c>
      <c r="B2" s="234"/>
      <c r="C2" s="13">
        <v>1</v>
      </c>
      <c r="D2" s="235" t="s">
        <v>33</v>
      </c>
      <c r="E2" s="236"/>
      <c r="F2" s="15">
        <v>15000000</v>
      </c>
      <c r="G2" s="237">
        <v>15000000</v>
      </c>
      <c r="H2" s="238"/>
      <c r="I2" s="238"/>
      <c r="J2" s="239"/>
      <c r="K2" s="8"/>
      <c r="L2" s="240">
        <f>G2/G20</f>
        <v>0.15</v>
      </c>
      <c r="M2" s="241"/>
      <c r="N2" s="241"/>
      <c r="O2" s="242"/>
    </row>
    <row r="3" spans="1:15" x14ac:dyDescent="0.3">
      <c r="A3" s="235" t="s">
        <v>34</v>
      </c>
      <c r="B3" s="236"/>
      <c r="C3" s="13">
        <v>1</v>
      </c>
      <c r="D3" s="243" t="s">
        <v>3</v>
      </c>
      <c r="E3" s="244"/>
      <c r="F3" s="15">
        <v>5000000</v>
      </c>
      <c r="G3" s="237">
        <v>5000000</v>
      </c>
      <c r="H3" s="238"/>
      <c r="I3" s="238"/>
      <c r="J3" s="239"/>
      <c r="K3" s="8"/>
      <c r="L3" s="240">
        <f>+G3/G20</f>
        <v>0.05</v>
      </c>
      <c r="M3" s="241"/>
      <c r="N3" s="241"/>
      <c r="O3" s="242"/>
    </row>
    <row r="4" spans="1:15" x14ac:dyDescent="0.3">
      <c r="A4" s="233" t="s">
        <v>35</v>
      </c>
      <c r="B4" s="234"/>
      <c r="C4" s="13">
        <v>1</v>
      </c>
      <c r="D4" s="243" t="s">
        <v>36</v>
      </c>
      <c r="E4" s="244"/>
      <c r="F4" s="16">
        <v>500000</v>
      </c>
      <c r="G4" s="245">
        <v>500000</v>
      </c>
      <c r="H4" s="246"/>
      <c r="I4" s="246"/>
      <c r="J4" s="247"/>
      <c r="K4" s="8"/>
      <c r="L4" s="240">
        <f>+G4/G20</f>
        <v>5.0000000000000001E-3</v>
      </c>
      <c r="M4" s="241"/>
      <c r="N4" s="241"/>
      <c r="O4" s="242"/>
    </row>
    <row r="5" spans="1:15" x14ac:dyDescent="0.3">
      <c r="A5" s="233" t="s">
        <v>37</v>
      </c>
      <c r="B5" s="234"/>
      <c r="C5" s="13">
        <v>1</v>
      </c>
      <c r="D5" s="243" t="s">
        <v>36</v>
      </c>
      <c r="E5" s="244"/>
      <c r="F5" s="15">
        <v>2300000</v>
      </c>
      <c r="G5" s="237">
        <v>2300000</v>
      </c>
      <c r="H5" s="238"/>
      <c r="I5" s="238"/>
      <c r="J5" s="239"/>
      <c r="K5" s="8"/>
      <c r="L5" s="240">
        <f>+G5/G20</f>
        <v>2.3E-2</v>
      </c>
      <c r="M5" s="241"/>
      <c r="N5" s="241"/>
      <c r="O5" s="242"/>
    </row>
    <row r="6" spans="1:15" x14ac:dyDescent="0.3">
      <c r="A6" s="233" t="s">
        <v>38</v>
      </c>
      <c r="B6" s="234"/>
      <c r="C6" s="13">
        <v>1</v>
      </c>
      <c r="D6" s="243" t="s">
        <v>39</v>
      </c>
      <c r="E6" s="244"/>
      <c r="F6" s="15">
        <v>500000</v>
      </c>
      <c r="G6" s="237">
        <v>500000</v>
      </c>
      <c r="H6" s="238"/>
      <c r="I6" s="238"/>
      <c r="J6" s="239"/>
      <c r="K6" s="8"/>
      <c r="L6" s="240">
        <f>+G6/G20</f>
        <v>5.0000000000000001E-3</v>
      </c>
      <c r="M6" s="241"/>
      <c r="N6" s="241"/>
      <c r="O6" s="242"/>
    </row>
    <row r="7" spans="1:15" x14ac:dyDescent="0.3">
      <c r="A7" s="233" t="s">
        <v>40</v>
      </c>
      <c r="B7" s="234"/>
      <c r="C7" s="10">
        <v>1</v>
      </c>
      <c r="D7" s="243" t="s">
        <v>41</v>
      </c>
      <c r="E7" s="244"/>
      <c r="F7" s="15">
        <v>500000</v>
      </c>
      <c r="G7" s="237">
        <v>500000</v>
      </c>
      <c r="H7" s="238"/>
      <c r="I7" s="238"/>
      <c r="J7" s="239"/>
      <c r="K7" s="8"/>
      <c r="L7" s="240">
        <f>+G7/G20</f>
        <v>5.0000000000000001E-3</v>
      </c>
      <c r="M7" s="241"/>
      <c r="N7" s="241"/>
      <c r="O7" s="242"/>
    </row>
    <row r="8" spans="1:15" x14ac:dyDescent="0.3">
      <c r="A8" s="233" t="s">
        <v>42</v>
      </c>
      <c r="B8" s="234"/>
      <c r="C8" s="13">
        <v>7</v>
      </c>
      <c r="D8" s="243" t="s">
        <v>36</v>
      </c>
      <c r="E8" s="244"/>
      <c r="F8" s="15">
        <v>100000</v>
      </c>
      <c r="G8" s="237">
        <f>C8*F8</f>
        <v>700000</v>
      </c>
      <c r="H8" s="238"/>
      <c r="I8" s="238"/>
      <c r="J8" s="239"/>
      <c r="K8" s="8"/>
      <c r="L8" s="240">
        <f>+G8/G20</f>
        <v>7.0000000000000001E-3</v>
      </c>
      <c r="M8" s="241"/>
      <c r="N8" s="241"/>
      <c r="O8" s="242"/>
    </row>
    <row r="9" spans="1:15" x14ac:dyDescent="0.3">
      <c r="A9" s="233" t="s">
        <v>43</v>
      </c>
      <c r="B9" s="234"/>
      <c r="C9" s="13">
        <v>7</v>
      </c>
      <c r="D9" s="243" t="s">
        <v>44</v>
      </c>
      <c r="E9" s="244"/>
      <c r="F9" s="15">
        <v>100000</v>
      </c>
      <c r="G9" s="237">
        <f>C9*F9</f>
        <v>700000</v>
      </c>
      <c r="H9" s="238"/>
      <c r="I9" s="238"/>
      <c r="J9" s="239"/>
      <c r="K9" s="8"/>
      <c r="L9" s="240">
        <f>+G9/G20</f>
        <v>7.0000000000000001E-3</v>
      </c>
      <c r="M9" s="241"/>
      <c r="N9" s="241"/>
      <c r="O9" s="242"/>
    </row>
    <row r="10" spans="1:15" x14ac:dyDescent="0.3">
      <c r="A10" s="233" t="s">
        <v>45</v>
      </c>
      <c r="B10" s="234"/>
      <c r="C10" s="13">
        <v>15</v>
      </c>
      <c r="D10" s="243" t="s">
        <v>46</v>
      </c>
      <c r="E10" s="244"/>
      <c r="F10" s="14">
        <v>8000</v>
      </c>
      <c r="G10" s="237">
        <f>C10*F10</f>
        <v>120000</v>
      </c>
      <c r="H10" s="238"/>
      <c r="I10" s="238"/>
      <c r="J10" s="239"/>
      <c r="K10" s="8"/>
      <c r="L10" s="240">
        <f>+G10/G20</f>
        <v>1.1999999999999999E-3</v>
      </c>
      <c r="M10" s="241"/>
      <c r="N10" s="241"/>
      <c r="O10" s="242"/>
    </row>
    <row r="11" spans="1:15" x14ac:dyDescent="0.3">
      <c r="A11" s="248" t="s">
        <v>47</v>
      </c>
      <c r="B11" s="248"/>
      <c r="C11" s="19">
        <v>1</v>
      </c>
      <c r="D11" s="249" t="s">
        <v>48</v>
      </c>
      <c r="E11" s="249"/>
      <c r="F11" s="18">
        <v>400000</v>
      </c>
      <c r="G11" s="250">
        <v>400000</v>
      </c>
      <c r="H11" s="250"/>
      <c r="I11" s="250"/>
      <c r="J11" s="29"/>
      <c r="K11" s="1"/>
      <c r="L11" s="251">
        <f>F11/G20</f>
        <v>4.0000000000000001E-3</v>
      </c>
      <c r="M11" s="251"/>
      <c r="N11" s="251"/>
      <c r="O11" s="251"/>
    </row>
    <row r="12" spans="1:15" x14ac:dyDescent="0.3">
      <c r="A12" s="233" t="s">
        <v>49</v>
      </c>
      <c r="B12" s="234"/>
      <c r="C12" s="13">
        <v>1</v>
      </c>
      <c r="D12" s="243" t="s">
        <v>48</v>
      </c>
      <c r="E12" s="244"/>
      <c r="F12" s="15">
        <v>200000</v>
      </c>
      <c r="G12" s="237">
        <v>200000</v>
      </c>
      <c r="H12" s="238"/>
      <c r="I12" s="238"/>
      <c r="J12" s="239"/>
      <c r="K12" s="8"/>
      <c r="L12" s="240">
        <f>G12/G20</f>
        <v>2E-3</v>
      </c>
      <c r="M12" s="241"/>
      <c r="N12" s="241"/>
      <c r="O12" s="242"/>
    </row>
    <row r="13" spans="1:15" x14ac:dyDescent="0.3">
      <c r="A13" s="252" t="s">
        <v>50</v>
      </c>
      <c r="B13" s="253"/>
      <c r="C13" s="13">
        <v>1</v>
      </c>
      <c r="D13" s="243" t="s">
        <v>36</v>
      </c>
      <c r="E13" s="244"/>
      <c r="F13" s="21">
        <v>350000</v>
      </c>
      <c r="G13" s="254">
        <v>350000</v>
      </c>
      <c r="H13" s="255"/>
      <c r="I13" s="255"/>
      <c r="J13" s="11"/>
      <c r="K13" s="8"/>
      <c r="L13" s="240">
        <f>G13/G20</f>
        <v>3.5000000000000001E-3</v>
      </c>
      <c r="M13" s="241"/>
      <c r="N13" s="241"/>
      <c r="O13" s="242"/>
    </row>
    <row r="14" spans="1:15" x14ac:dyDescent="0.3">
      <c r="A14" s="256" t="s">
        <v>47</v>
      </c>
      <c r="B14" s="257"/>
      <c r="C14" s="13">
        <v>1</v>
      </c>
      <c r="D14" s="243" t="s">
        <v>48</v>
      </c>
      <c r="E14" s="244"/>
      <c r="F14" s="15">
        <v>400000</v>
      </c>
      <c r="G14" s="237">
        <f>F14*C14</f>
        <v>400000</v>
      </c>
      <c r="H14" s="238"/>
      <c r="I14" s="238"/>
      <c r="J14" s="239"/>
      <c r="K14" s="8"/>
      <c r="L14" s="258">
        <f>G14/G20</f>
        <v>4.0000000000000001E-3</v>
      </c>
      <c r="M14" s="258"/>
      <c r="N14" s="258"/>
      <c r="O14" s="258"/>
    </row>
    <row r="15" spans="1:15" x14ac:dyDescent="0.3">
      <c r="A15" s="259" t="s">
        <v>51</v>
      </c>
      <c r="B15" s="259"/>
      <c r="C15" s="22">
        <v>1</v>
      </c>
      <c r="D15" s="243" t="s">
        <v>48</v>
      </c>
      <c r="E15" s="244"/>
      <c r="F15" s="23">
        <v>200000</v>
      </c>
      <c r="G15" s="260">
        <v>200000</v>
      </c>
      <c r="H15" s="260"/>
      <c r="I15" s="260"/>
      <c r="J15" s="20"/>
      <c r="K15" s="8"/>
      <c r="L15" s="261">
        <f>G15/G20</f>
        <v>2E-3</v>
      </c>
      <c r="M15" s="262"/>
      <c r="N15" s="262"/>
      <c r="O15" s="262"/>
    </row>
    <row r="16" spans="1:15" x14ac:dyDescent="0.3">
      <c r="A16" s="263" t="s">
        <v>52</v>
      </c>
      <c r="B16" s="263"/>
      <c r="C16" s="24">
        <v>2</v>
      </c>
      <c r="D16" s="264" t="s">
        <v>44</v>
      </c>
      <c r="E16" s="264"/>
      <c r="F16" s="20">
        <v>80000</v>
      </c>
      <c r="G16" s="265">
        <f>C16*F16</f>
        <v>160000</v>
      </c>
      <c r="H16" s="265"/>
      <c r="I16" s="265"/>
      <c r="J16" s="20"/>
      <c r="K16" s="8"/>
      <c r="L16" s="266">
        <f>G16/G20</f>
        <v>1.6000000000000001E-3</v>
      </c>
      <c r="M16" s="267"/>
      <c r="N16" s="267"/>
      <c r="O16" s="267"/>
    </row>
    <row r="17" spans="1:15" x14ac:dyDescent="0.3">
      <c r="A17" s="263" t="s">
        <v>53</v>
      </c>
      <c r="B17" s="263"/>
      <c r="C17" s="24">
        <v>1</v>
      </c>
      <c r="D17" s="269" t="s">
        <v>54</v>
      </c>
      <c r="E17" s="269"/>
      <c r="F17" s="20">
        <v>66470000</v>
      </c>
      <c r="G17" s="265">
        <f>C17*F17</f>
        <v>66470000</v>
      </c>
      <c r="H17" s="265"/>
      <c r="I17" s="265"/>
      <c r="J17" s="20"/>
      <c r="K17" s="8"/>
      <c r="L17" s="266">
        <f>G17/G20</f>
        <v>0.66469999999999996</v>
      </c>
      <c r="M17" s="267"/>
      <c r="N17" s="267"/>
      <c r="O17" s="267"/>
    </row>
    <row r="18" spans="1:15" x14ac:dyDescent="0.3">
      <c r="A18" s="270" t="s">
        <v>55</v>
      </c>
      <c r="B18" s="270"/>
      <c r="C18" s="25">
        <v>3</v>
      </c>
      <c r="D18" s="271" t="s">
        <v>54</v>
      </c>
      <c r="E18" s="271"/>
      <c r="F18" s="26">
        <v>2000000</v>
      </c>
      <c r="G18" s="272">
        <f>C18*F18</f>
        <v>6000000</v>
      </c>
      <c r="H18" s="272"/>
      <c r="I18" s="272"/>
      <c r="J18" s="20"/>
      <c r="K18" s="8"/>
      <c r="L18" s="266">
        <f>G18/G20</f>
        <v>0.06</v>
      </c>
      <c r="M18" s="267"/>
      <c r="N18" s="267"/>
      <c r="O18" s="267"/>
    </row>
    <row r="19" spans="1:15" x14ac:dyDescent="0.3">
      <c r="A19" s="273" t="s">
        <v>55</v>
      </c>
      <c r="B19" s="273"/>
      <c r="C19" s="17">
        <v>1</v>
      </c>
      <c r="D19" s="274" t="s">
        <v>3</v>
      </c>
      <c r="E19" s="274"/>
      <c r="F19" s="18">
        <v>500000</v>
      </c>
      <c r="G19" s="275">
        <f>C19*F19</f>
        <v>500000</v>
      </c>
      <c r="H19" s="275"/>
      <c r="I19" s="275"/>
      <c r="J19" s="1"/>
      <c r="K19" s="3"/>
      <c r="L19" s="27">
        <f>G19/G20</f>
        <v>5.0000000000000001E-3</v>
      </c>
      <c r="M19" s="28"/>
      <c r="N19" s="28"/>
      <c r="O19" s="28"/>
    </row>
    <row r="20" spans="1:15" x14ac:dyDescent="0.3">
      <c r="A20" s="276" t="s">
        <v>1</v>
      </c>
      <c r="B20" s="277"/>
      <c r="C20" s="277"/>
      <c r="D20" s="277"/>
      <c r="E20" s="277"/>
      <c r="F20" s="278"/>
      <c r="G20" s="279">
        <f>G2+G3+G5+G4+G6+G7+G8+G9+G10+G11+G12+G13+G14+G15+G16+G17+G18+G19</f>
        <v>100000000</v>
      </c>
      <c r="H20" s="280"/>
      <c r="I20" s="280"/>
      <c r="J20" s="281"/>
      <c r="K20" s="3"/>
      <c r="L20" s="268">
        <f>L2+L3+L4+L5+L6+L7+L8+L9+L10+L10+L11+L12+L13+L14+L15+L16+L17+L18</f>
        <v>0.99619999999999997</v>
      </c>
      <c r="M20" s="268"/>
      <c r="N20" s="268"/>
      <c r="O20" s="268"/>
    </row>
  </sheetData>
  <mergeCells count="78">
    <mergeCell ref="L20:O20"/>
    <mergeCell ref="A17:B17"/>
    <mergeCell ref="D17:E17"/>
    <mergeCell ref="G17:I17"/>
    <mergeCell ref="L17:O17"/>
    <mergeCell ref="A18:B18"/>
    <mergeCell ref="D18:E18"/>
    <mergeCell ref="G18:I18"/>
    <mergeCell ref="L18:O18"/>
    <mergeCell ref="A19:B19"/>
    <mergeCell ref="D19:E19"/>
    <mergeCell ref="G19:I19"/>
    <mergeCell ref="A20:F20"/>
    <mergeCell ref="G20:J20"/>
    <mergeCell ref="A15:B15"/>
    <mergeCell ref="D15:E15"/>
    <mergeCell ref="G15:I15"/>
    <mergeCell ref="L15:O15"/>
    <mergeCell ref="A16:B16"/>
    <mergeCell ref="D16:E16"/>
    <mergeCell ref="G16:I16"/>
    <mergeCell ref="L16:O16"/>
    <mergeCell ref="A13:B13"/>
    <mergeCell ref="D13:E13"/>
    <mergeCell ref="G13:I13"/>
    <mergeCell ref="L13:O13"/>
    <mergeCell ref="A14:B14"/>
    <mergeCell ref="D14:E14"/>
    <mergeCell ref="G14:J14"/>
    <mergeCell ref="L14:O14"/>
    <mergeCell ref="A11:B11"/>
    <mergeCell ref="D11:E11"/>
    <mergeCell ref="G11:I11"/>
    <mergeCell ref="L11:O11"/>
    <mergeCell ref="A12:B12"/>
    <mergeCell ref="D12:E12"/>
    <mergeCell ref="G12:J12"/>
    <mergeCell ref="L12:O12"/>
    <mergeCell ref="A9:B9"/>
    <mergeCell ref="D9:E9"/>
    <mergeCell ref="G9:J9"/>
    <mergeCell ref="L9:O9"/>
    <mergeCell ref="A10:B10"/>
    <mergeCell ref="D10:E10"/>
    <mergeCell ref="G10:J10"/>
    <mergeCell ref="L10:O10"/>
    <mergeCell ref="A7:B7"/>
    <mergeCell ref="D7:E7"/>
    <mergeCell ref="G7:J7"/>
    <mergeCell ref="L7:O7"/>
    <mergeCell ref="A8:B8"/>
    <mergeCell ref="D8:E8"/>
    <mergeCell ref="G8:J8"/>
    <mergeCell ref="L8:O8"/>
    <mergeCell ref="A5:B5"/>
    <mergeCell ref="D5:E5"/>
    <mergeCell ref="G5:J5"/>
    <mergeCell ref="L5:O5"/>
    <mergeCell ref="A6:B6"/>
    <mergeCell ref="D6:E6"/>
    <mergeCell ref="G6:J6"/>
    <mergeCell ref="L6:O6"/>
    <mergeCell ref="A3:B3"/>
    <mergeCell ref="D3:E3"/>
    <mergeCell ref="G3:J3"/>
    <mergeCell ref="L3:O3"/>
    <mergeCell ref="A4:B4"/>
    <mergeCell ref="D4:E4"/>
    <mergeCell ref="G4:J4"/>
    <mergeCell ref="L4:O4"/>
    <mergeCell ref="A1:B1"/>
    <mergeCell ref="D1:E1"/>
    <mergeCell ref="G1:J1"/>
    <mergeCell ref="L1:O1"/>
    <mergeCell ref="A2:B2"/>
    <mergeCell ref="D2:E2"/>
    <mergeCell ref="G2:J2"/>
    <mergeCell ref="L2:O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Hoja3</vt:lpstr>
      <vt:lpstr>FORMATO!Área_de_impresión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</dc:creator>
  <cp:lastModifiedBy>ALCALDIA - Gobierno02</cp:lastModifiedBy>
  <cp:lastPrinted>2026-03-03T17:24:46Z</cp:lastPrinted>
  <dcterms:created xsi:type="dcterms:W3CDTF">2013-09-19T20:39:53Z</dcterms:created>
  <dcterms:modified xsi:type="dcterms:W3CDTF">2026-03-03T17:52:06Z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cbc87556-38f1-4d82-a22f-03ae980cff48</vt:lpwstr>
  </property>
</Properties>
</file>