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C:\Users\PERSONAL\Desktop\"/>
    </mc:Choice>
  </mc:AlternateContent>
  <xr:revisionPtr revIDLastSave="0" documentId="13_ncr:1_{2134B504-5A5C-4D65-B823-0834718DFB3D}" xr6:coauthVersionLast="47" xr6:coauthVersionMax="47" xr10:uidLastSave="{00000000-0000-0000-0000-000000000000}"/>
  <bookViews>
    <workbookView xWindow="-108" yWindow="-108" windowWidth="23256" windowHeight="12456" xr2:uid="{00000000-000D-0000-FFFF-FFFF00000000}"/>
  </bookViews>
  <sheets>
    <sheet name="EVALUACION TÉCNICA" sheetId="3" r:id="rId1"/>
    <sheet name="EVALUACION FINANCIERA" sheetId="11" r:id="rId2"/>
    <sheet name="EVALUACION ECONOMICA" sheetId="9" state="hidden" r:id="rId3"/>
  </sheets>
  <definedNames>
    <definedName name="_xlnm._FilterDatabase" localSheetId="2" hidden="1">'EVALUACION ECONOMICA'!$A$8:$L$186</definedName>
    <definedName name="_xlnm.Print_Area" localSheetId="1">'EVALUACION FINANCIERA'!$A$1:$D$24</definedName>
    <definedName name="_xlnm.Print_Area" localSheetId="0">'EVALUACION TÉCNICA'!$A$1:$D$32</definedName>
    <definedName name="_xlnm.Print_Titles" localSheetId="2">'EVALUACION ECONOMICA'!$2:$8</definedName>
    <definedName name="_xlnm.Print_Titles" localSheetId="1">'EVALUACION FINANCIERA'!$1:$7</definedName>
    <definedName name="_xlnm.Print_Titles" localSheetId="0">'EVALUACION TÉCNICA'!$1:$7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1" i="9" l="1"/>
  <c r="A190" i="9"/>
  <c r="A3" i="9"/>
  <c r="M186" i="9"/>
  <c r="M185" i="9"/>
  <c r="M184" i="9"/>
  <c r="N111" i="9"/>
  <c r="O111" i="9" s="1"/>
  <c r="N136" i="9"/>
  <c r="N159" i="9"/>
  <c r="N160" i="9"/>
  <c r="M10" i="9"/>
  <c r="N10" i="9" s="1"/>
  <c r="O10" i="9" s="1"/>
  <c r="M11" i="9"/>
  <c r="N11" i="9" s="1"/>
  <c r="O11" i="9" s="1"/>
  <c r="M12" i="9"/>
  <c r="N12" i="9" s="1"/>
  <c r="O12" i="9" s="1"/>
  <c r="M13" i="9"/>
  <c r="N13" i="9" s="1"/>
  <c r="M14" i="9"/>
  <c r="N14" i="9" s="1"/>
  <c r="O14" i="9" s="1"/>
  <c r="M15" i="9"/>
  <c r="N15" i="9" s="1"/>
  <c r="O15" i="9" s="1"/>
  <c r="M16" i="9"/>
  <c r="N16" i="9" s="1"/>
  <c r="O16" i="9" s="1"/>
  <c r="M17" i="9"/>
  <c r="M18" i="9"/>
  <c r="N18" i="9" s="1"/>
  <c r="M19" i="9"/>
  <c r="N19" i="9" s="1"/>
  <c r="M20" i="9"/>
  <c r="N20" i="9" s="1"/>
  <c r="M21" i="9"/>
  <c r="N21" i="9" s="1"/>
  <c r="M22" i="9"/>
  <c r="N22" i="9" s="1"/>
  <c r="O22" i="9" s="1"/>
  <c r="M23" i="9"/>
  <c r="N23" i="9" s="1"/>
  <c r="O23" i="9" s="1"/>
  <c r="M24" i="9"/>
  <c r="N24" i="9" s="1"/>
  <c r="O24" i="9" s="1"/>
  <c r="M25" i="9"/>
  <c r="M26" i="9"/>
  <c r="N26" i="9" s="1"/>
  <c r="O26" i="9" s="1"/>
  <c r="M27" i="9"/>
  <c r="N27" i="9" s="1"/>
  <c r="O27" i="9" s="1"/>
  <c r="M28" i="9"/>
  <c r="N28" i="9" s="1"/>
  <c r="O28" i="9" s="1"/>
  <c r="M29" i="9"/>
  <c r="N29" i="9" s="1"/>
  <c r="M30" i="9"/>
  <c r="N30" i="9" s="1"/>
  <c r="M31" i="9"/>
  <c r="N31" i="9" s="1"/>
  <c r="M32" i="9"/>
  <c r="N32" i="9" s="1"/>
  <c r="M33" i="9"/>
  <c r="N33" i="9" s="1"/>
  <c r="M34" i="9"/>
  <c r="N34" i="9" s="1"/>
  <c r="O34" i="9" s="1"/>
  <c r="M35" i="9"/>
  <c r="N35" i="9" s="1"/>
  <c r="O35" i="9" s="1"/>
  <c r="M36" i="9"/>
  <c r="N36" i="9" s="1"/>
  <c r="O36" i="9" s="1"/>
  <c r="M37" i="9"/>
  <c r="N37" i="9" s="1"/>
  <c r="M38" i="9"/>
  <c r="N38" i="9" s="1"/>
  <c r="O38" i="9" s="1"/>
  <c r="M39" i="9"/>
  <c r="N39" i="9" s="1"/>
  <c r="O39" i="9" s="1"/>
  <c r="M40" i="9"/>
  <c r="N40" i="9" s="1"/>
  <c r="M41" i="9"/>
  <c r="N41" i="9" s="1"/>
  <c r="M42" i="9"/>
  <c r="N42" i="9" s="1"/>
  <c r="M43" i="9"/>
  <c r="N43" i="9" s="1"/>
  <c r="M44" i="9"/>
  <c r="N44" i="9" s="1"/>
  <c r="M45" i="9"/>
  <c r="N45" i="9" s="1"/>
  <c r="O45" i="9" s="1"/>
  <c r="M46" i="9"/>
  <c r="N46" i="9" s="1"/>
  <c r="O46" i="9" s="1"/>
  <c r="M47" i="9"/>
  <c r="N47" i="9" s="1"/>
  <c r="O47" i="9" s="1"/>
  <c r="M48" i="9"/>
  <c r="N48" i="9" s="1"/>
  <c r="O48" i="9" s="1"/>
  <c r="M49" i="9"/>
  <c r="M50" i="9"/>
  <c r="N50" i="9" s="1"/>
  <c r="O50" i="9" s="1"/>
  <c r="M51" i="9"/>
  <c r="N51" i="9" s="1"/>
  <c r="M52" i="9"/>
  <c r="N52" i="9" s="1"/>
  <c r="M53" i="9"/>
  <c r="N53" i="9" s="1"/>
  <c r="M54" i="9"/>
  <c r="N54" i="9" s="1"/>
  <c r="M55" i="9"/>
  <c r="N55" i="9" s="1"/>
  <c r="M56" i="9"/>
  <c r="M57" i="9"/>
  <c r="N57" i="9" s="1"/>
  <c r="M58" i="9"/>
  <c r="N58" i="9" s="1"/>
  <c r="O58" i="9" s="1"/>
  <c r="M59" i="9"/>
  <c r="N59" i="9" s="1"/>
  <c r="O59" i="9" s="1"/>
  <c r="M60" i="9"/>
  <c r="N60" i="9" s="1"/>
  <c r="O60" i="9" s="1"/>
  <c r="M61" i="9"/>
  <c r="N61" i="9" s="1"/>
  <c r="M62" i="9"/>
  <c r="N62" i="9" s="1"/>
  <c r="O62" i="9" s="1"/>
  <c r="M63" i="9"/>
  <c r="N63" i="9" s="1"/>
  <c r="M64" i="9"/>
  <c r="N64" i="9" s="1"/>
  <c r="M65" i="9"/>
  <c r="N65" i="9" s="1"/>
  <c r="M66" i="9"/>
  <c r="N66" i="9" s="1"/>
  <c r="M67" i="9"/>
  <c r="N67" i="9" s="1"/>
  <c r="M68" i="9"/>
  <c r="N68" i="9" s="1"/>
  <c r="O68" i="9" s="1"/>
  <c r="M69" i="9"/>
  <c r="N69" i="9" s="1"/>
  <c r="M70" i="9"/>
  <c r="N70" i="9" s="1"/>
  <c r="O70" i="9" s="1"/>
  <c r="M71" i="9"/>
  <c r="N71" i="9" s="1"/>
  <c r="O71" i="9" s="1"/>
  <c r="M72" i="9"/>
  <c r="N72" i="9" s="1"/>
  <c r="O72" i="9" s="1"/>
  <c r="M73" i="9"/>
  <c r="N73" i="9" s="1"/>
  <c r="O73" i="9" s="1"/>
  <c r="M74" i="9"/>
  <c r="N74" i="9" s="1"/>
  <c r="O74" i="9" s="1"/>
  <c r="M75" i="9"/>
  <c r="N75" i="9" s="1"/>
  <c r="M76" i="9"/>
  <c r="N76" i="9" s="1"/>
  <c r="M77" i="9"/>
  <c r="N77" i="9" s="1"/>
  <c r="M78" i="9"/>
  <c r="N78" i="9" s="1"/>
  <c r="O78" i="9" s="1"/>
  <c r="M79" i="9"/>
  <c r="N79" i="9" s="1"/>
  <c r="O79" i="9" s="1"/>
  <c r="M80" i="9"/>
  <c r="N80" i="9" s="1"/>
  <c r="M81" i="9"/>
  <c r="N81" i="9" s="1"/>
  <c r="M82" i="9"/>
  <c r="N82" i="9" s="1"/>
  <c r="O82" i="9" s="1"/>
  <c r="M83" i="9"/>
  <c r="N83" i="9" s="1"/>
  <c r="O83" i="9" s="1"/>
  <c r="M84" i="9"/>
  <c r="N84" i="9" s="1"/>
  <c r="O84" i="9" s="1"/>
  <c r="M85" i="9"/>
  <c r="M86" i="9"/>
  <c r="N86" i="9" s="1"/>
  <c r="M87" i="9"/>
  <c r="N87" i="9" s="1"/>
  <c r="M88" i="9"/>
  <c r="N88" i="9" s="1"/>
  <c r="M89" i="9"/>
  <c r="N89" i="9" s="1"/>
  <c r="O89" i="9" s="1"/>
  <c r="M90" i="9"/>
  <c r="N90" i="9" s="1"/>
  <c r="O90" i="9" s="1"/>
  <c r="M91" i="9"/>
  <c r="N91" i="9" s="1"/>
  <c r="M92" i="9"/>
  <c r="N92" i="9" s="1"/>
  <c r="M93" i="9"/>
  <c r="N93" i="9" s="1"/>
  <c r="M94" i="9"/>
  <c r="N94" i="9" s="1"/>
  <c r="O94" i="9" s="1"/>
  <c r="M95" i="9"/>
  <c r="N95" i="9" s="1"/>
  <c r="O95" i="9" s="1"/>
  <c r="M96" i="9"/>
  <c r="N96" i="9" s="1"/>
  <c r="O96" i="9" s="1"/>
  <c r="M97" i="9"/>
  <c r="M98" i="9"/>
  <c r="N98" i="9" s="1"/>
  <c r="M99" i="9"/>
  <c r="N99" i="9" s="1"/>
  <c r="O99" i="9" s="1"/>
  <c r="M100" i="9"/>
  <c r="N100" i="9" s="1"/>
  <c r="M101" i="9"/>
  <c r="N101" i="9" s="1"/>
  <c r="M102" i="9"/>
  <c r="N102" i="9" s="1"/>
  <c r="M103" i="9"/>
  <c r="N103" i="9" s="1"/>
  <c r="M104" i="9"/>
  <c r="N104" i="9" s="1"/>
  <c r="M105" i="9"/>
  <c r="N105" i="9" s="1"/>
  <c r="M106" i="9"/>
  <c r="N106" i="9" s="1"/>
  <c r="O106" i="9" s="1"/>
  <c r="M107" i="9"/>
  <c r="N107" i="9" s="1"/>
  <c r="O107" i="9" s="1"/>
  <c r="M108" i="9"/>
  <c r="N108" i="9" s="1"/>
  <c r="O108" i="9" s="1"/>
  <c r="M109" i="9"/>
  <c r="N109" i="9" s="1"/>
  <c r="M110" i="9"/>
  <c r="N110" i="9" s="1"/>
  <c r="O110" i="9" s="1"/>
  <c r="M111" i="9"/>
  <c r="M112" i="9"/>
  <c r="N112" i="9" s="1"/>
  <c r="O112" i="9" s="1"/>
  <c r="M113" i="9"/>
  <c r="N113" i="9" s="1"/>
  <c r="M114" i="9"/>
  <c r="N114" i="9" s="1"/>
  <c r="M115" i="9"/>
  <c r="N115" i="9" s="1"/>
  <c r="M116" i="9"/>
  <c r="N116" i="9" s="1"/>
  <c r="M117" i="9"/>
  <c r="N117" i="9" s="1"/>
  <c r="M118" i="9"/>
  <c r="N118" i="9" s="1"/>
  <c r="M119" i="9"/>
  <c r="N119" i="9" s="1"/>
  <c r="O119" i="9" s="1"/>
  <c r="M120" i="9"/>
  <c r="N120" i="9" s="1"/>
  <c r="O120" i="9" s="1"/>
  <c r="M121" i="9"/>
  <c r="M122" i="9"/>
  <c r="N122" i="9" s="1"/>
  <c r="O122" i="9" s="1"/>
  <c r="M123" i="9"/>
  <c r="M124" i="9"/>
  <c r="N124" i="9" s="1"/>
  <c r="M125" i="9"/>
  <c r="N125" i="9" s="1"/>
  <c r="M126" i="9"/>
  <c r="N126" i="9" s="1"/>
  <c r="M127" i="9"/>
  <c r="N127" i="9" s="1"/>
  <c r="M128" i="9"/>
  <c r="N128" i="9" s="1"/>
  <c r="M129" i="9"/>
  <c r="N129" i="9" s="1"/>
  <c r="M130" i="9"/>
  <c r="N130" i="9" s="1"/>
  <c r="O130" i="9" s="1"/>
  <c r="M131" i="9"/>
  <c r="N131" i="9" s="1"/>
  <c r="O131" i="9" s="1"/>
  <c r="M132" i="9"/>
  <c r="N132" i="9" s="1"/>
  <c r="O132" i="9" s="1"/>
  <c r="M133" i="9"/>
  <c r="N133" i="9" s="1"/>
  <c r="O133" i="9" s="1"/>
  <c r="M134" i="9"/>
  <c r="N134" i="9" s="1"/>
  <c r="O134" i="9" s="1"/>
  <c r="M135" i="9"/>
  <c r="N135" i="9" s="1"/>
  <c r="M136" i="9"/>
  <c r="M137" i="9"/>
  <c r="N137" i="9" s="1"/>
  <c r="M138" i="9"/>
  <c r="N138" i="9" s="1"/>
  <c r="M139" i="9"/>
  <c r="N139" i="9" s="1"/>
  <c r="M140" i="9"/>
  <c r="N140" i="9" s="1"/>
  <c r="O140" i="9" s="1"/>
  <c r="M141" i="9"/>
  <c r="N141" i="9" s="1"/>
  <c r="M142" i="9"/>
  <c r="N142" i="9" s="1"/>
  <c r="O142" i="9" s="1"/>
  <c r="M143" i="9"/>
  <c r="N143" i="9" s="1"/>
  <c r="O143" i="9" s="1"/>
  <c r="M144" i="9"/>
  <c r="N144" i="9" s="1"/>
  <c r="O144" i="9" s="1"/>
  <c r="M145" i="9"/>
  <c r="M146" i="9"/>
  <c r="N146" i="9" s="1"/>
  <c r="O146" i="9" s="1"/>
  <c r="M147" i="9"/>
  <c r="N147" i="9" s="1"/>
  <c r="M148" i="9"/>
  <c r="N148" i="9" s="1"/>
  <c r="M149" i="9"/>
  <c r="N149" i="9" s="1"/>
  <c r="M150" i="9"/>
  <c r="N150" i="9" s="1"/>
  <c r="O150" i="9" s="1"/>
  <c r="M151" i="9"/>
  <c r="N151" i="9" s="1"/>
  <c r="O151" i="9" s="1"/>
  <c r="M152" i="9"/>
  <c r="N152" i="9" s="1"/>
  <c r="M153" i="9"/>
  <c r="N153" i="9" s="1"/>
  <c r="M154" i="9"/>
  <c r="N154" i="9" s="1"/>
  <c r="O154" i="9" s="1"/>
  <c r="M155" i="9"/>
  <c r="N155" i="9" s="1"/>
  <c r="O155" i="9" s="1"/>
  <c r="M156" i="9"/>
  <c r="N156" i="9" s="1"/>
  <c r="O156" i="9" s="1"/>
  <c r="M157" i="9"/>
  <c r="M158" i="9"/>
  <c r="N158" i="9" s="1"/>
  <c r="M159" i="9"/>
  <c r="M160" i="9"/>
  <c r="M161" i="9"/>
  <c r="N161" i="9" s="1"/>
  <c r="O161" i="9" s="1"/>
  <c r="M162" i="9"/>
  <c r="N162" i="9" s="1"/>
  <c r="O162" i="9" s="1"/>
  <c r="M163" i="9"/>
  <c r="N163" i="9" s="1"/>
  <c r="M164" i="9"/>
  <c r="N164" i="9" s="1"/>
  <c r="M165" i="9"/>
  <c r="N165" i="9" s="1"/>
  <c r="M166" i="9"/>
  <c r="N166" i="9" s="1"/>
  <c r="O166" i="9" s="1"/>
  <c r="M167" i="9"/>
  <c r="N167" i="9" s="1"/>
  <c r="O167" i="9" s="1"/>
  <c r="M168" i="9"/>
  <c r="N168" i="9" s="1"/>
  <c r="O168" i="9" s="1"/>
  <c r="M169" i="9"/>
  <c r="N169" i="9" s="1"/>
  <c r="M170" i="9"/>
  <c r="N170" i="9" s="1"/>
  <c r="M171" i="9"/>
  <c r="N171" i="9" s="1"/>
  <c r="M172" i="9"/>
  <c r="N172" i="9" s="1"/>
  <c r="M173" i="9"/>
  <c r="N173" i="9" s="1"/>
  <c r="O173" i="9" s="1"/>
  <c r="M174" i="9"/>
  <c r="N174" i="9" s="1"/>
  <c r="M175" i="9"/>
  <c r="N175" i="9" s="1"/>
  <c r="M176" i="9"/>
  <c r="N176" i="9" s="1"/>
  <c r="M177" i="9"/>
  <c r="N177" i="9" s="1"/>
  <c r="M178" i="9"/>
  <c r="N178" i="9" s="1"/>
  <c r="O178" i="9" s="1"/>
  <c r="M179" i="9"/>
  <c r="N179" i="9" s="1"/>
  <c r="O179" i="9" s="1"/>
  <c r="M180" i="9"/>
  <c r="N180" i="9" s="1"/>
  <c r="O180" i="9" s="1"/>
  <c r="M181" i="9"/>
  <c r="N181" i="9" s="1"/>
  <c r="M182" i="9"/>
  <c r="N182" i="9" s="1"/>
  <c r="O182" i="9" s="1"/>
  <c r="M183" i="9"/>
  <c r="N183" i="9" s="1"/>
  <c r="O183" i="9" s="1"/>
  <c r="M9" i="9"/>
  <c r="N9" i="9" s="1"/>
  <c r="N123" i="9" l="1"/>
  <c r="O123" i="9" s="1"/>
  <c r="O172" i="9"/>
  <c r="O124" i="9"/>
  <c r="O100" i="9"/>
  <c r="O171" i="9"/>
  <c r="O135" i="9"/>
  <c r="O61" i="9"/>
  <c r="O101" i="9"/>
  <c r="N56" i="9"/>
  <c r="O56" i="9" s="1"/>
  <c r="N17" i="9"/>
  <c r="O17" i="9" s="1"/>
  <c r="O37" i="9"/>
  <c r="O109" i="9"/>
  <c r="O13" i="9"/>
  <c r="O181" i="9"/>
  <c r="N157" i="9"/>
  <c r="O157" i="9" s="1"/>
  <c r="N145" i="9"/>
  <c r="O145" i="9" s="1"/>
  <c r="N121" i="9"/>
  <c r="O121" i="9" s="1"/>
  <c r="N97" i="9"/>
  <c r="O97" i="9" s="1"/>
  <c r="N85" i="9"/>
  <c r="O85" i="9" s="1"/>
  <c r="N49" i="9"/>
  <c r="O49" i="9" s="1"/>
  <c r="N25" i="9"/>
  <c r="O185" i="9" s="1"/>
  <c r="O113" i="9"/>
  <c r="O41" i="9"/>
  <c r="O160" i="9"/>
  <c r="O136" i="9"/>
  <c r="O88" i="9"/>
  <c r="O76" i="9"/>
  <c r="O64" i="9"/>
  <c r="O52" i="9"/>
  <c r="O65" i="9"/>
  <c r="O53" i="9"/>
  <c r="O148" i="9"/>
  <c r="O159" i="9"/>
  <c r="O147" i="9"/>
  <c r="O87" i="9"/>
  <c r="O75" i="9"/>
  <c r="O63" i="9"/>
  <c r="O51" i="9"/>
  <c r="O29" i="9"/>
  <c r="O170" i="9"/>
  <c r="O158" i="9"/>
  <c r="O98" i="9"/>
  <c r="O86" i="9"/>
  <c r="O169" i="9"/>
  <c r="O177" i="9"/>
  <c r="O141" i="9"/>
  <c r="O117" i="9"/>
  <c r="O93" i="9"/>
  <c r="O69" i="9"/>
  <c r="O21" i="9"/>
  <c r="O152" i="9"/>
  <c r="O116" i="9"/>
  <c r="O80" i="9"/>
  <c r="O32" i="9"/>
  <c r="O175" i="9"/>
  <c r="O163" i="9"/>
  <c r="O139" i="9"/>
  <c r="O127" i="9"/>
  <c r="O115" i="9"/>
  <c r="O103" i="9"/>
  <c r="O91" i="9"/>
  <c r="O67" i="9"/>
  <c r="O55" i="9"/>
  <c r="O43" i="9"/>
  <c r="O31" i="9"/>
  <c r="O19" i="9"/>
  <c r="O118" i="9"/>
  <c r="O165" i="9"/>
  <c r="O153" i="9"/>
  <c r="O129" i="9"/>
  <c r="O105" i="9"/>
  <c r="O81" i="9"/>
  <c r="O57" i="9"/>
  <c r="O33" i="9"/>
  <c r="O176" i="9"/>
  <c r="O164" i="9"/>
  <c r="O128" i="9"/>
  <c r="O104" i="9"/>
  <c r="O92" i="9"/>
  <c r="O44" i="9"/>
  <c r="O20" i="9"/>
  <c r="O174" i="9"/>
  <c r="O138" i="9"/>
  <c r="O126" i="9"/>
  <c r="O114" i="9"/>
  <c r="O102" i="9"/>
  <c r="O66" i="9"/>
  <c r="O54" i="9"/>
  <c r="O42" i="9"/>
  <c r="O30" i="9"/>
  <c r="O18" i="9"/>
  <c r="O40" i="9"/>
  <c r="O137" i="9"/>
  <c r="O125" i="9"/>
  <c r="O77" i="9"/>
  <c r="O149" i="9"/>
  <c r="O9" i="9"/>
  <c r="O25" i="9" l="1"/>
  <c r="O186" i="9" s="1"/>
  <c r="O184" i="9" s="1"/>
  <c r="K11" i="9" l="1"/>
  <c r="L11" i="9" s="1"/>
  <c r="K12" i="9"/>
  <c r="L12" i="9" s="1"/>
  <c r="K13" i="9"/>
  <c r="L13" i="9" s="1"/>
  <c r="K14" i="9"/>
  <c r="L14" i="9" s="1"/>
  <c r="K15" i="9"/>
  <c r="L15" i="9" s="1"/>
  <c r="K16" i="9"/>
  <c r="L16" i="9" s="1"/>
  <c r="K17" i="9"/>
  <c r="L17" i="9" s="1"/>
  <c r="K18" i="9"/>
  <c r="L18" i="9" s="1"/>
  <c r="K19" i="9"/>
  <c r="L19" i="9" s="1"/>
  <c r="K20" i="9"/>
  <c r="L20" i="9" s="1"/>
  <c r="K21" i="9"/>
  <c r="L21" i="9" s="1"/>
  <c r="K22" i="9"/>
  <c r="L22" i="9" s="1"/>
  <c r="K23" i="9"/>
  <c r="L23" i="9" s="1"/>
  <c r="K24" i="9"/>
  <c r="L24" i="9" s="1"/>
  <c r="K25" i="9"/>
  <c r="L25" i="9" s="1"/>
  <c r="K26" i="9"/>
  <c r="L26" i="9" s="1"/>
  <c r="K27" i="9"/>
  <c r="L27" i="9" s="1"/>
  <c r="K28" i="9"/>
  <c r="L28" i="9" s="1"/>
  <c r="K29" i="9"/>
  <c r="L29" i="9" s="1"/>
  <c r="K30" i="9"/>
  <c r="L30" i="9" s="1"/>
  <c r="K31" i="9"/>
  <c r="L31" i="9" s="1"/>
  <c r="K32" i="9"/>
  <c r="L32" i="9" s="1"/>
  <c r="K33" i="9"/>
  <c r="L33" i="9" s="1"/>
  <c r="K34" i="9"/>
  <c r="L34" i="9" s="1"/>
  <c r="K35" i="9"/>
  <c r="L35" i="9" s="1"/>
  <c r="K36" i="9"/>
  <c r="L36" i="9" s="1"/>
  <c r="K37" i="9"/>
  <c r="L37" i="9" s="1"/>
  <c r="K38" i="9"/>
  <c r="L38" i="9" s="1"/>
  <c r="K39" i="9"/>
  <c r="L39" i="9" s="1"/>
  <c r="K40" i="9"/>
  <c r="L40" i="9" s="1"/>
  <c r="K41" i="9"/>
  <c r="L41" i="9" s="1"/>
  <c r="K42" i="9"/>
  <c r="L42" i="9" s="1"/>
  <c r="K43" i="9"/>
  <c r="L43" i="9" s="1"/>
  <c r="K44" i="9"/>
  <c r="L44" i="9" s="1"/>
  <c r="K45" i="9"/>
  <c r="L45" i="9" s="1"/>
  <c r="K46" i="9"/>
  <c r="L46" i="9" s="1"/>
  <c r="K47" i="9"/>
  <c r="L47" i="9" s="1"/>
  <c r="K48" i="9"/>
  <c r="L48" i="9" s="1"/>
  <c r="K49" i="9"/>
  <c r="L49" i="9" s="1"/>
  <c r="K50" i="9"/>
  <c r="L50" i="9" s="1"/>
  <c r="K51" i="9"/>
  <c r="L51" i="9" s="1"/>
  <c r="K52" i="9"/>
  <c r="L52" i="9" s="1"/>
  <c r="K53" i="9"/>
  <c r="L53" i="9" s="1"/>
  <c r="K54" i="9"/>
  <c r="L54" i="9" s="1"/>
  <c r="K55" i="9"/>
  <c r="L55" i="9" s="1"/>
  <c r="K56" i="9"/>
  <c r="L56" i="9" s="1"/>
  <c r="K57" i="9"/>
  <c r="L57" i="9" s="1"/>
  <c r="K58" i="9"/>
  <c r="L58" i="9" s="1"/>
  <c r="K59" i="9"/>
  <c r="L59" i="9" s="1"/>
  <c r="K60" i="9"/>
  <c r="L60" i="9" s="1"/>
  <c r="K61" i="9"/>
  <c r="L61" i="9" s="1"/>
  <c r="K62" i="9"/>
  <c r="L62" i="9" s="1"/>
  <c r="K63" i="9"/>
  <c r="L63" i="9" s="1"/>
  <c r="K64" i="9"/>
  <c r="L64" i="9" s="1"/>
  <c r="K65" i="9"/>
  <c r="L65" i="9" s="1"/>
  <c r="K66" i="9"/>
  <c r="L66" i="9" s="1"/>
  <c r="K67" i="9"/>
  <c r="L67" i="9" s="1"/>
  <c r="K68" i="9"/>
  <c r="L68" i="9" s="1"/>
  <c r="K69" i="9"/>
  <c r="L69" i="9" s="1"/>
  <c r="K70" i="9"/>
  <c r="L70" i="9" s="1"/>
  <c r="K71" i="9"/>
  <c r="L71" i="9" s="1"/>
  <c r="K72" i="9"/>
  <c r="L72" i="9" s="1"/>
  <c r="K73" i="9"/>
  <c r="L73" i="9" s="1"/>
  <c r="K74" i="9"/>
  <c r="L74" i="9" s="1"/>
  <c r="K75" i="9"/>
  <c r="L75" i="9" s="1"/>
  <c r="K76" i="9"/>
  <c r="L76" i="9" s="1"/>
  <c r="K77" i="9"/>
  <c r="L77" i="9" s="1"/>
  <c r="K78" i="9"/>
  <c r="L78" i="9" s="1"/>
  <c r="K79" i="9"/>
  <c r="L79" i="9" s="1"/>
  <c r="K80" i="9"/>
  <c r="L80" i="9" s="1"/>
  <c r="K81" i="9"/>
  <c r="L81" i="9" s="1"/>
  <c r="K82" i="9"/>
  <c r="L82" i="9" s="1"/>
  <c r="K83" i="9"/>
  <c r="L83" i="9" s="1"/>
  <c r="K84" i="9"/>
  <c r="L84" i="9" s="1"/>
  <c r="K85" i="9"/>
  <c r="L85" i="9" s="1"/>
  <c r="K86" i="9"/>
  <c r="L86" i="9" s="1"/>
  <c r="K87" i="9"/>
  <c r="L87" i="9" s="1"/>
  <c r="K88" i="9"/>
  <c r="L88" i="9" s="1"/>
  <c r="K89" i="9"/>
  <c r="L89" i="9" s="1"/>
  <c r="K90" i="9"/>
  <c r="L90" i="9" s="1"/>
  <c r="K91" i="9"/>
  <c r="L91" i="9" s="1"/>
  <c r="K92" i="9"/>
  <c r="L92" i="9" s="1"/>
  <c r="K93" i="9"/>
  <c r="L93" i="9" s="1"/>
  <c r="K94" i="9"/>
  <c r="L94" i="9" s="1"/>
  <c r="K95" i="9"/>
  <c r="L95" i="9" s="1"/>
  <c r="K96" i="9"/>
  <c r="L96" i="9" s="1"/>
  <c r="K97" i="9"/>
  <c r="L97" i="9" s="1"/>
  <c r="K98" i="9"/>
  <c r="L98" i="9" s="1"/>
  <c r="K99" i="9"/>
  <c r="L99" i="9" s="1"/>
  <c r="K100" i="9"/>
  <c r="L100" i="9" s="1"/>
  <c r="K101" i="9"/>
  <c r="L101" i="9" s="1"/>
  <c r="K102" i="9"/>
  <c r="L102" i="9" s="1"/>
  <c r="K103" i="9"/>
  <c r="L103" i="9" s="1"/>
  <c r="K104" i="9"/>
  <c r="L104" i="9" s="1"/>
  <c r="K105" i="9"/>
  <c r="L105" i="9" s="1"/>
  <c r="K106" i="9"/>
  <c r="L106" i="9" s="1"/>
  <c r="K107" i="9"/>
  <c r="L107" i="9" s="1"/>
  <c r="K108" i="9"/>
  <c r="L108" i="9" s="1"/>
  <c r="K109" i="9"/>
  <c r="L109" i="9" s="1"/>
  <c r="K110" i="9"/>
  <c r="L110" i="9" s="1"/>
  <c r="K111" i="9"/>
  <c r="L111" i="9" s="1"/>
  <c r="K112" i="9"/>
  <c r="L112" i="9" s="1"/>
  <c r="K113" i="9"/>
  <c r="L113" i="9" s="1"/>
  <c r="K114" i="9"/>
  <c r="L114" i="9" s="1"/>
  <c r="K115" i="9"/>
  <c r="L115" i="9" s="1"/>
  <c r="K116" i="9"/>
  <c r="L116" i="9" s="1"/>
  <c r="K117" i="9"/>
  <c r="L117" i="9" s="1"/>
  <c r="K118" i="9"/>
  <c r="L118" i="9" s="1"/>
  <c r="K119" i="9"/>
  <c r="L119" i="9" s="1"/>
  <c r="K120" i="9"/>
  <c r="L120" i="9" s="1"/>
  <c r="K121" i="9"/>
  <c r="L121" i="9" s="1"/>
  <c r="K122" i="9"/>
  <c r="L122" i="9" s="1"/>
  <c r="K123" i="9"/>
  <c r="L123" i="9" s="1"/>
  <c r="K124" i="9"/>
  <c r="L124" i="9" s="1"/>
  <c r="K125" i="9"/>
  <c r="L125" i="9" s="1"/>
  <c r="K126" i="9"/>
  <c r="L126" i="9" s="1"/>
  <c r="K127" i="9"/>
  <c r="L127" i="9" s="1"/>
  <c r="K128" i="9"/>
  <c r="L128" i="9" s="1"/>
  <c r="K129" i="9"/>
  <c r="L129" i="9" s="1"/>
  <c r="K130" i="9"/>
  <c r="L130" i="9" s="1"/>
  <c r="K131" i="9"/>
  <c r="L131" i="9" s="1"/>
  <c r="K132" i="9"/>
  <c r="L132" i="9" s="1"/>
  <c r="K133" i="9"/>
  <c r="L133" i="9" s="1"/>
  <c r="K134" i="9"/>
  <c r="L134" i="9" s="1"/>
  <c r="K135" i="9"/>
  <c r="L135" i="9" s="1"/>
  <c r="K136" i="9"/>
  <c r="L136" i="9" s="1"/>
  <c r="K137" i="9"/>
  <c r="L137" i="9" s="1"/>
  <c r="K138" i="9"/>
  <c r="L138" i="9" s="1"/>
  <c r="K139" i="9"/>
  <c r="L139" i="9" s="1"/>
  <c r="K140" i="9"/>
  <c r="L140" i="9" s="1"/>
  <c r="K141" i="9"/>
  <c r="L141" i="9" s="1"/>
  <c r="K142" i="9"/>
  <c r="L142" i="9" s="1"/>
  <c r="K143" i="9"/>
  <c r="L143" i="9" s="1"/>
  <c r="K144" i="9"/>
  <c r="L144" i="9" s="1"/>
  <c r="K145" i="9"/>
  <c r="L145" i="9" s="1"/>
  <c r="K146" i="9"/>
  <c r="L146" i="9" s="1"/>
  <c r="K147" i="9"/>
  <c r="L147" i="9" s="1"/>
  <c r="K148" i="9"/>
  <c r="L148" i="9" s="1"/>
  <c r="K149" i="9"/>
  <c r="L149" i="9" s="1"/>
  <c r="K150" i="9"/>
  <c r="L150" i="9" s="1"/>
  <c r="K151" i="9"/>
  <c r="L151" i="9" s="1"/>
  <c r="K152" i="9"/>
  <c r="L152" i="9" s="1"/>
  <c r="K153" i="9"/>
  <c r="L153" i="9" s="1"/>
  <c r="K154" i="9"/>
  <c r="L154" i="9" s="1"/>
  <c r="K155" i="9"/>
  <c r="L155" i="9" s="1"/>
  <c r="K156" i="9"/>
  <c r="L156" i="9" s="1"/>
  <c r="K157" i="9"/>
  <c r="L157" i="9" s="1"/>
  <c r="K158" i="9"/>
  <c r="L158" i="9" s="1"/>
  <c r="K159" i="9"/>
  <c r="L159" i="9" s="1"/>
  <c r="K160" i="9"/>
  <c r="L160" i="9" s="1"/>
  <c r="K161" i="9"/>
  <c r="L161" i="9" s="1"/>
  <c r="K162" i="9"/>
  <c r="L162" i="9" s="1"/>
  <c r="K163" i="9"/>
  <c r="L163" i="9" s="1"/>
  <c r="K164" i="9"/>
  <c r="L164" i="9" s="1"/>
  <c r="K165" i="9"/>
  <c r="L165" i="9" s="1"/>
  <c r="K166" i="9"/>
  <c r="L166" i="9" s="1"/>
  <c r="K167" i="9"/>
  <c r="L167" i="9" s="1"/>
  <c r="K168" i="9"/>
  <c r="L168" i="9" s="1"/>
  <c r="K169" i="9"/>
  <c r="L169" i="9" s="1"/>
  <c r="K170" i="9"/>
  <c r="L170" i="9" s="1"/>
  <c r="K171" i="9"/>
  <c r="L171" i="9" s="1"/>
  <c r="K172" i="9"/>
  <c r="L172" i="9" s="1"/>
  <c r="K173" i="9"/>
  <c r="L173" i="9" s="1"/>
  <c r="K174" i="9"/>
  <c r="L174" i="9" s="1"/>
  <c r="K175" i="9"/>
  <c r="L175" i="9" s="1"/>
  <c r="K176" i="9"/>
  <c r="L176" i="9" s="1"/>
  <c r="K177" i="9"/>
  <c r="L177" i="9" s="1"/>
  <c r="K178" i="9"/>
  <c r="L178" i="9" s="1"/>
  <c r="K179" i="9"/>
  <c r="L179" i="9" s="1"/>
  <c r="K180" i="9"/>
  <c r="L180" i="9" s="1"/>
  <c r="K181" i="9"/>
  <c r="L181" i="9" s="1"/>
  <c r="K182" i="9"/>
  <c r="L182" i="9" s="1"/>
  <c r="K183" i="9"/>
  <c r="L183" i="9" s="1"/>
  <c r="K10" i="9"/>
  <c r="L10" i="9" s="1"/>
  <c r="K9" i="9"/>
  <c r="L9" i="9" s="1"/>
  <c r="A142" i="9"/>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0" i="9"/>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L185" i="9" l="1"/>
  <c r="L186" i="9"/>
  <c r="L184" i="9" l="1"/>
</calcChain>
</file>

<file path=xl/sharedStrings.xml><?xml version="1.0" encoding="utf-8"?>
<sst xmlns="http://schemas.openxmlformats.org/spreadsheetml/2006/main" count="818" uniqueCount="625">
  <si>
    <t>CUMPLE</t>
  </si>
  <si>
    <t>OBSERVACIONES</t>
  </si>
  <si>
    <t>CUMPLE / NO CUMPLE</t>
  </si>
  <si>
    <t>ORIGINAL FIRMADO</t>
  </si>
  <si>
    <t>NOMBRE DOCUMENTO</t>
  </si>
  <si>
    <t xml:space="preserve">Evaluador técnico-económico </t>
  </si>
  <si>
    <t>REQUISITOS TÉCNICOS HABILITANTES</t>
  </si>
  <si>
    <t>EVALUACIÓN TÉCNICA</t>
  </si>
  <si>
    <t>PROPUESTA ECONÓMICA FINAL</t>
  </si>
  <si>
    <t>PRESUPUESTO OFICIAL</t>
  </si>
  <si>
    <t>ITEM</t>
  </si>
  <si>
    <t>UNIDAD</t>
  </si>
  <si>
    <t>VALOR TOTAL</t>
  </si>
  <si>
    <t>SUBTOTAL</t>
  </si>
  <si>
    <t>DENOMINACIÓN TÉCNICA DEL BIEN O SERVICIO</t>
  </si>
  <si>
    <t>COMPONENTE ACTIVO</t>
  </si>
  <si>
    <t xml:space="preserve">DESCRIPCIONES </t>
  </si>
  <si>
    <t>UNIDAD DE MEDIDA</t>
  </si>
  <si>
    <t>Cantidad Real a contratar</t>
  </si>
  <si>
    <t>CANT</t>
  </si>
  <si>
    <t>V/R UNITARIO INCLUIDO IVA</t>
  </si>
  <si>
    <t>Tarifa IVA</t>
  </si>
  <si>
    <t>V/R UNITARIO</t>
  </si>
  <si>
    <t>V/R IVA</t>
  </si>
  <si>
    <t xml:space="preserve">ARBOL AGUACATE LORENA. </t>
  </si>
  <si>
    <t>ÁRBOL</t>
  </si>
  <si>
    <t xml:space="preserve">Descripción: árbol aguacate en bolsa n° 1  con injerto no mayor a 4 meses </t>
  </si>
  <si>
    <t>Unidad</t>
  </si>
  <si>
    <t>FUNGICIDA AGRÍCOLA</t>
  </si>
  <si>
    <t>FUNGICIDA y INSECTICIDA</t>
  </si>
  <si>
    <t>FUNGICIDA AGRÍCOLA ESTÁ REGISTRADO EN MÁS CULTIVOS QUE OTROS FUNGICIDAS MULTI-SITIOS PARA EL CONTROL DE ENFERMEDADES. ESTE AMPLIO ESPECTRO DE ACTIVIDAD FACILITA UN MÚLTIPLE CONTROL DE ENFERMEDADES CON UN SOLO PRODUCTO. EN ADICIÓN, SC ES UN SOCIO IDEAL PARA COMPLEMENTAR EL MANEJO DE OTROS INGREDIENTES ACTIVOS EN PROGRAMAS DE MANEJO DE RESISTENCIA.</t>
  </si>
  <si>
    <t>LITRO</t>
  </si>
  <si>
    <t>SEMILLA ARVEJA</t>
  </si>
  <si>
    <t>SEMILLA</t>
  </si>
  <si>
    <t>DESCRIPCIÓN: SEMILLA DE ARVEJA SELECCIONADA.</t>
  </si>
  <si>
    <t>LIBRA</t>
  </si>
  <si>
    <t>SEMILLA CILANTRO</t>
  </si>
  <si>
    <t>DESCRIPCIÓN: SEMILLA DE CILANTRO SELECCIONADA</t>
  </si>
  <si>
    <t>454 GR</t>
  </si>
  <si>
    <t>SEMILLA LECHUGA</t>
  </si>
  <si>
    <t>DESCRIPCIÓN: SEMILLA DE LECHUGA BATABIA SELECCIONADA</t>
  </si>
  <si>
    <t>SEMILLA PIMENTÓN</t>
  </si>
  <si>
    <t>DESCRIPCIÓN: SEMILLA DE PIMENTÓN CALIFORNIA CLASIFICADA.</t>
  </si>
  <si>
    <t>450 GR</t>
  </si>
  <si>
    <t>TAPABOCAS</t>
  </si>
  <si>
    <t>UTENSILIO ESENCIAL PARA EVITAR LA CONTAMINACIÓN MICROBIOLÓGICA EMITIDA POR LA BOCA Y LA NARIZ.</t>
  </si>
  <si>
    <t>CAJA X 50 UNIDADES</t>
  </si>
  <si>
    <t>BOLSAS PLASTICAS</t>
  </si>
  <si>
    <t>BOLSA.</t>
  </si>
  <si>
    <t>BOLSA DE POLIETILENO 7 CM X 14 CM CAL 1,5 FUELLE INCLUIDO CALIBRE 1,8 TIPO</t>
  </si>
  <si>
    <t>PAQ X 100 U</t>
  </si>
  <si>
    <t xml:space="preserve">ABONO ORGANICO </t>
  </si>
  <si>
    <t xml:space="preserve">abono organico </t>
  </si>
  <si>
    <t>Abono 100 % organico, alto contenido de microorganismos constructores de su+D158:D165elos. Fertilizante organico mineral para aplicación en suelo, Polvo seco . Registro de venta  N° 10730. Composicion garantizada CARBONO ORGÁNICO OXIDABLE TOTAL 23,17% CALCIO TOTAL (CaO) 6,25% SILICIO TOTAL (SiO2) 7,27% CENIZAS 48,33% CAPACIDAD DE RETENCIÓN DE HUMEDAD 70,65% RELACIÓN C/N 23 CAPACIDAD DE INTERCAMBIO CATIÓNICO 26,88 meq/100g pH EN PASTA SATURADA 7,72 HUMEDAD MÁXIMA 15% CONDUCTIVIDAD ELÉCTRICA (1:200) 18,40 dS/m DENSIDAD APARENTE SECA 0,630 g/cm3 Nitrógeno Total 1.01% P/P Potasio Total 0.65% P/P Óxido de Potasio 0.77% P/P Calcio Total 6.70% P/P Óxido de Calcio 9,38% P/P Magnesio Total 0.42% P/P Óxido de Magnesio0.70% P/P Fósforo Total 0.37% P/P Óxido de Fósforo 0,85% P/P Azufre 0,28% P/P Boro 0.02% P/P Cobre 1.01% P/P Magnesio 0.02% P/P Hierro 0.57% P/P Zinc 0.01% P/P Sodio 0.40% P/P . PESO NETO 50 KL .</t>
  </si>
  <si>
    <t>BULTO 50 KL</t>
  </si>
  <si>
    <t xml:space="preserve">CARBONATO DE CALCIO </t>
  </si>
  <si>
    <t>AGRICOLA</t>
  </si>
  <si>
    <t xml:space="preserve">Polvo para uso agricola. Composicion grantizada de calcio al 47% , carbonato de calcio al 69%, peso neto 50 kl </t>
  </si>
  <si>
    <t xml:space="preserve">PALA </t>
  </si>
  <si>
    <t>PALA</t>
  </si>
  <si>
    <t>Pala redonda N° 2 con cabo Uex12 T1205605620</t>
  </si>
  <si>
    <t>PALA CARBONERA</t>
  </si>
  <si>
    <t>Palin Plano 5405 S/Cabo Herragro T1205540500 Ue(12)</t>
  </si>
  <si>
    <t xml:space="preserve">MAIZ ICA V 305 </t>
  </si>
  <si>
    <t>MAIZ ICA V 305</t>
  </si>
  <si>
    <t xml:space="preserve">Nombre común: ICA V 305 AMARILLO Variedad Amarilla, con alta adaptabilidad entre 1000 a 1.800 msnm,  con un período de siembra de cosecha de 100 días para choclo y 170 días para grano seco. Nombre común: ICA V 305 AMARILLO, Altura sobre el nivel del mar: (1.000 -1.800 m.s.n.m.), Clima: Medio, Densidad de siembra: 25 – 30 Kgr / Ha, Distancia de siembra: 40 cm entre plantas,  60 cm entre surcos, Altura de la planta: 1,80 Mt- 2,00 Mt, Días a cosecha : 85 Días a Mazorca – 100 Días a Grano seco, Color: Grano duro amarillo, Forma del grano: Tipo diente.
</t>
  </si>
  <si>
    <t>KILO</t>
  </si>
  <si>
    <t xml:space="preserve">SEMILLA FRIJO CALIMA O NIMA </t>
  </si>
  <si>
    <t>SEMILLA FRIJO CALIMA O NIMA</t>
  </si>
  <si>
    <t xml:space="preserve">Tipo: Arbustivo,El grano es del tipo Calima,
Color: rojo moteado de crema, brillante Forma: alargada arriñonada Tamaño es de 16 – 18 mm de largo por 7.9 mm de ancho Peso de 100 semillas15% de humedad, es de 62 gramos.
</t>
  </si>
  <si>
    <t xml:space="preserve">FRASCO PLASTICO </t>
  </si>
  <si>
    <t>FRASCO PLASTICO</t>
  </si>
  <si>
    <t>Frasco Plastico Polietileno Graduado Tapa Rosca De 60 Ml</t>
  </si>
  <si>
    <t xml:space="preserve">CICATRIZANTE PARA PLANTAS Y ARBOLES </t>
  </si>
  <si>
    <t>COMPOSICION GRANATIZADA: Clorpirifos: (O,O-dietil,O-(3,5,6-tricloro-2- piridinil)-fosforoditioato). 0.0025 Oxicloruro de Cobre 0.5880 Acido Alfa Naftalenacético (A.N.A.) 0.0800 Ingredientes Aditivos, Adherentes e Impermeabilizantes 98.82.</t>
  </si>
  <si>
    <t xml:space="preserve">UNIDAD </t>
  </si>
  <si>
    <t xml:space="preserve">GUANTES NITRILO </t>
  </si>
  <si>
    <t>GUANTES</t>
  </si>
  <si>
    <t>Guante Nitrilo Seguridad / Nylon Poliuretano TALLA M</t>
  </si>
  <si>
    <t>ABONO</t>
  </si>
  <si>
    <t xml:space="preserve">AGRIMINS FOLIAR </t>
  </si>
  <si>
    <t>Es un fertilizante líquido quelatado completo, de aplicación mediante sistemas de riego, que ofrece en su composición un adecuado balance nutricional para las plantas. Composicion grantizada:  Nitrógeno Total (N) 200.0 Nitrógeno Amoniacal (N) 40.0 Nitrógeno Ureico (N) 160.0 Fósforo Asimilable (P2O5) 100.0 Potasio Soluble en Agua (K2O) 50.0 Magnesio (MgO) 10.0 Azufre Total (S) 14.0 Boro (B) 1.5 Cobre (Cu) 2.5 Hierro (Fe): 1.0 Manganeso (Mn) 1.0 Molibdeno (Mo) 0.03 Zinc (Zn) 5.0 Fitohormona (ANA) 0.5</t>
  </si>
  <si>
    <t>PIPETA DE 2O LITROS</t>
  </si>
  <si>
    <t xml:space="preserve">BOLSA BIODEGRADANTE </t>
  </si>
  <si>
    <t>BOLSA</t>
  </si>
  <si>
    <t>BOLSA VERDE BIODEGRADABLE - 100 UND 26"x36" Cal 0.7 ( 65cm x 90cm )</t>
  </si>
  <si>
    <t>PAQUETE X 100 UNIDADES</t>
  </si>
  <si>
    <t>SEMILLAS DE ACELGA</t>
  </si>
  <si>
    <t>SEMILLAS</t>
  </si>
  <si>
    <t>SEMILLAS DE ACELGA EN PRESENTACION DE 450 GR</t>
  </si>
  <si>
    <t>SEMILLAS TOMATE</t>
  </si>
  <si>
    <t>SEMILLAS DE TOMATE EN PRESENTACION DE 450 GR</t>
  </si>
  <si>
    <t>SEMILLAS CEBOLLA LARGA</t>
  </si>
  <si>
    <t>SEMILLAS DE CEBOLLA LARGA EN PRESENTACION DE 450 GR</t>
  </si>
  <si>
    <t>SEMILLAS DE ESPINACA</t>
  </si>
  <si>
    <t>SEMILLAS DE MESPINACA EN PRESENTACION DE 450 GR</t>
  </si>
  <si>
    <t>SEMILLAS DE MARACUYA</t>
  </si>
  <si>
    <t>SEMILLAS DE MARACUYA EN PRESENTACION DE 450 GR</t>
  </si>
  <si>
    <t xml:space="preserve">ALAMBRE CALIBRE </t>
  </si>
  <si>
    <t>ALAMBRE</t>
  </si>
  <si>
    <t>ALMABRE GALVANIZADO CALIBRE 6</t>
  </si>
  <si>
    <t>ROLLO DE 50 KG</t>
  </si>
  <si>
    <t>POLISOMBRA  4 X 100 MTS</t>
  </si>
  <si>
    <t>POLISOMBRA</t>
  </si>
  <si>
    <t>POLISONBRA DE COLOR  NEGRO CON POROS MEDIDAS DEL ROLLO 4 X 100 MTS 80%</t>
  </si>
  <si>
    <t>ROLLO</t>
  </si>
  <si>
    <t xml:space="preserve">ABONO </t>
  </si>
  <si>
    <t>TRIPLE 15</t>
  </si>
  <si>
    <t>Fertilizante de propósito general es un complejo compuesto NPK, utilizado para una amplia gama de cultivos en etapa de siembra y presiembra tales como algodón, sorgo, arroz, caña, hortalizas, café, piña, frutales y para el reabonamiento de la papa.</t>
  </si>
  <si>
    <t>ARBOLES DE AGUACATE HASS cm</t>
  </si>
  <si>
    <t>ARBOLES</t>
  </si>
  <si>
    <t xml:space="preserve">Descripción: árbol aguacate en bolsa n° 1 con injerto no mayor a 4 meses </t>
  </si>
  <si>
    <t>BOLSA PARA CITRICOS</t>
  </si>
  <si>
    <t>BOLSA SEMILLERO 17.5 x 25.6 (1 KL) CAL 1.5″ </t>
  </si>
  <si>
    <t>PAQUETE POR X 100</t>
  </si>
  <si>
    <t>BOLSA PARA FORESTALES</t>
  </si>
  <si>
    <t>BOLSAS</t>
  </si>
  <si>
    <t>BOLSA SEMILLERO 12 x 25 (1 KL) CAL 1.5″ </t>
  </si>
  <si>
    <t>BOLSA PARA CACAO</t>
  </si>
  <si>
    <t>BOLSA DE SIEMBRA PARA SEMILLAS DE CACAO, 14CMx33CM CALIBRE 1.5, CON FUELLE DE 1 CM</t>
  </si>
  <si>
    <t>PAQUETE POR X100</t>
  </si>
  <si>
    <t>SEMILLA DE CACAO</t>
  </si>
  <si>
    <t>CACAO</t>
  </si>
  <si>
    <t>SEMILLA DE CACAO IMC67</t>
  </si>
  <si>
    <t>SEMILLAS DE CEIBA</t>
  </si>
  <si>
    <t>CEIBA</t>
  </si>
  <si>
    <t>Semillas certificadas, de ceiba amarilla en presentacion de paquete de 1000gr</t>
  </si>
  <si>
    <t>1000gr</t>
  </si>
  <si>
    <t>SEMILLAS OCOBO</t>
  </si>
  <si>
    <t>OCOBO</t>
  </si>
  <si>
    <t>Semillas certificadas, de Ocobo en presentacion de paquete de 1000gr</t>
  </si>
  <si>
    <t>SEMILLAS SAMAN</t>
  </si>
  <si>
    <t>SAMAN</t>
  </si>
  <si>
    <t>Semillas certificadas, de SAMAN en presentacion de paquete de 1000gr</t>
  </si>
  <si>
    <t>SEMILLAS IGUA</t>
  </si>
  <si>
    <t>IGUA</t>
  </si>
  <si>
    <t>Semillas certificadas, de IGUA en presentacion de paquete de 1000gr</t>
  </si>
  <si>
    <t>SEMILLA CHICALA</t>
  </si>
  <si>
    <t>CHILACA</t>
  </si>
  <si>
    <t>Semillas certificadas, de CHICALA en presentacion de paquete de 1000gr</t>
  </si>
  <si>
    <t>Arboles de  LIMON TAHITI</t>
  </si>
  <si>
    <t>LIMON TAHITI</t>
  </si>
  <si>
    <t>Arboles de limon Tahiti en bolsa no 1  con injerto no mayor a 4 meses</t>
  </si>
  <si>
    <t>FERTILIZANTE</t>
  </si>
  <si>
    <t xml:space="preserve"> AGRIMNS granulado</t>
  </si>
  <si>
    <t>granulado esta conformado por elementos esenciales y reforzada con elementos secundarios como el nitrógeno y el fósforo, que permite garantizar en la cosecha una nutrición balanceada, productividad y calidad. Se recomienda utilizar este producto en suelos pobres o deficientes de: Nitrógeno, Fósforo, Calcio, Magnesio, Azufre, Boro, Cobre, Molibdeno y Zinc</t>
  </si>
  <si>
    <t>BULTO 46 KL</t>
  </si>
  <si>
    <t xml:space="preserve">CONTROLADOR BIOLOGICO </t>
  </si>
  <si>
    <t xml:space="preserve">controlador biologico </t>
  </si>
  <si>
    <t xml:space="preserve">REGISTRO  ICA No. 002081
DESCRIPCIÓN                                      : Microavispa de 0.3 mm de longitud, parasitoide de   huevos  de  Lepidópteros, controla más de 250 especies de insectos plaga.
PRESENTACIÓN                   : Cartulina de 50 Pulgadas cuadradas
UNIDAD COMERCIAL         : Pulgada cuadrada
QUE ES: El Trihogramma es un insecto parasito de huevos de plagas provenientes de mariposas; mide ½  milímetro, de color oscuro hasta amarillo claro. Controla más de 250 especies de insectos –plaga.
</t>
  </si>
  <si>
    <t xml:space="preserve">Cabina de Sonido </t>
  </si>
  <si>
    <t xml:space="preserve">Sonido </t>
  </si>
  <si>
    <t>Cabina de 300 watts altavoz activo con amplificador incorporado , conecetividad bluetooth rango de 10 mts, color negro parlante personal tipo maleta subwoofer , ancho 34,5 cm,  fondo 30,8 cm  alto 79,3 cm, conexión inalambrica, energia electrica, tipo de puertos : entrada de microfono, entrada de tarjeta sd , puerto auxiliar de audio Usb modelo de referencia K-Spk300D con control remoto  cable de poder y mocrofono con sonido nitidio y reduccion de ruido, portatil de 3 mts de longitud.</t>
  </si>
  <si>
    <t xml:space="preserve">Motocicleta </t>
  </si>
  <si>
    <t>Moto en duro</t>
  </si>
  <si>
    <t xml:space="preserve">Cilindraje
149.1 cc
Tipo de motor
4 Tiempos OHC, Refrigerado por aire
Potencia máxima
11.7 Hp @ 8000 rpm
Torque máximo
12.1 NM @ 6000 rpm
Relación de compresión
9.5 : 1
Tipo de transmisión 
Mecánica  con documentacion, con casco abatible, chaleco, soat y matricula   </t>
  </si>
  <si>
    <t xml:space="preserve">Unidad </t>
  </si>
  <si>
    <t>ALAMBRE DE PUAS</t>
  </si>
  <si>
    <t>CALIBRE 12.5</t>
  </si>
  <si>
    <t>ROLLO 400MTS</t>
  </si>
  <si>
    <t>ALICATE DIABLO</t>
  </si>
  <si>
    <t xml:space="preserve">ALICATE DIABLO </t>
  </si>
  <si>
    <t>DIABLO DE USO AGRICOLA PARA LA COLOCACION DE CERCAS</t>
  </si>
  <si>
    <t>ALICATES</t>
  </si>
  <si>
    <t xml:space="preserve">ALICATES CON MANGOS HERGONOMICOS </t>
  </si>
  <si>
    <t>PLASTICO INVERNADERO</t>
  </si>
  <si>
    <t>PLASTICOS</t>
  </si>
  <si>
    <t>PLASTICO DE CALIBRE 8 DE USO EXTERNO CON RESISTENCIA A CAMBIOS CLIMATICOS DE 10 METROS DE ANCHO POR METRO 12  DE LARGO</t>
  </si>
  <si>
    <t>GRAPAS</t>
  </si>
  <si>
    <t>CERCA</t>
  </si>
  <si>
    <t>PARA CERCA DE 1" PARA USO EXTERNO ANCLAJE DE  ALAMBRE</t>
  </si>
  <si>
    <t>Postes de madera plastica</t>
  </si>
  <si>
    <t xml:space="preserve">Poste 9cm x 9cm x 2,5mt con alma de plastica  </t>
  </si>
  <si>
    <t xml:space="preserve">Tanques de 2000 litros </t>
  </si>
  <si>
    <t>TANQUE</t>
  </si>
  <si>
    <t xml:space="preserve">TANQUE NEGRO  CON TAPA CON CAPACIDAD DE 200O LITROS
</t>
  </si>
  <si>
    <t>Cintelita</t>
  </si>
  <si>
    <t>CINTELITA</t>
  </si>
  <si>
    <t>CINTELITA DE USO AGRICOLA PARA LA REALIZACION DE INFERTOS EN ARBOLES de 1,50 x 150 m amarilla</t>
  </si>
  <si>
    <t>Metros</t>
  </si>
  <si>
    <t>rollo de 150 mts</t>
  </si>
  <si>
    <t>Manguera plastica para riego de 1/2 pulgada (jardinera)</t>
  </si>
  <si>
    <t>MANGUERA</t>
  </si>
  <si>
    <t>ROLLO DE MANGUERA DE 100 MTRS DE LARGO  DE 1/2" PARA USO DE RIEGO DE CULTIVOS, RESISTENTE ACAMBIOS CLIMATICOS.</t>
  </si>
  <si>
    <t>Rollo</t>
  </si>
  <si>
    <t>PRODUCTO XILACINA</t>
  </si>
  <si>
    <t>XILACINE CLORHIDRATO AL 10%</t>
  </si>
  <si>
    <t>SEDANTE CON PROPIEDADES DE SEDACIÓN, ANESTESIA, ANALGESIA, Y RELAJACIÓN MUSCULAR INTENSA Y PROLONGADA: EL EFECTO DE RELAJANTE SE BASA EN LA INHIBICIÓN DE LA TRANSMISIÓN DE IMPULSOS NERVIOSOS EN EL MÚSCULO.</t>
  </si>
  <si>
    <t>FRASCO 50 ML</t>
  </si>
  <si>
    <t>ANESTESICO</t>
  </si>
  <si>
    <t>PROPOFOL</t>
  </si>
  <si>
    <t>SOLUCIÓN INYECTABLE PROPOFOL LIPURO DE 20MG/ML ANESTESICO GERENAL INTRAVENOSO DE ACCION CORTA, INDUCCION Y MANTENIMIENTO DE LA ANESTESIA</t>
  </si>
  <si>
    <t>FRASCO 10 ML</t>
  </si>
  <si>
    <t xml:space="preserve">ANESTÉSICO TILETAMINA  </t>
  </si>
  <si>
    <t xml:space="preserve">zoletil </t>
  </si>
  <si>
    <t xml:space="preserve">Tiletamina (como clorhidrato) 125 mg, Zolazepam (como clorhidrato) 125 mg con fco diluyente de 5 ml </t>
  </si>
  <si>
    <t xml:space="preserve">Fco x 5 ml </t>
  </si>
  <si>
    <t>ANTIBACTERIANO DE AMPLIO ESPECTRO</t>
  </si>
  <si>
    <t>ENROFLOXACINA 10%</t>
  </si>
  <si>
    <t>ACTÚA SOBRE BACTERIAS GRAM + Y -, MYCOPLASMAS Y PSEUDOMONA EN PERROS Y GATOS. INDICADO EN INFECCIONES GASTROINTESTINALES, INFECCIONES RESPIRATORIAS, INFECCIONES UROGENITALES: PIELONEFRITIS, CISTITIS INFECCIONES CUTÁNEAS, INFECCIONES DE OÍDO, OTITIS, HERIDAS INFECTADAS Y SEPTICEMIAS.</t>
  </si>
  <si>
    <t xml:space="preserve">ANTIBIÓTICO CON  AMPICILINA CON ACETATO DE DEXAMETASONA </t>
  </si>
  <si>
    <t>.AMPICILINA DE 10Gr .SULFATO DE COLISTINA 28 MILLONES UI .ACETATO DE DEXAMETASONA 25MG. EXCIPIENTE csp 100ML</t>
  </si>
  <si>
    <t xml:space="preserve">CADA 100 ML DE SUSPENSIÓN INYECTABLE CONTIENEN:
AMPICILINA BASE.......................10 G
SULFATO DE COLISTINA..................25 MILLONES UI
ACETATO DE DEXAMETASONA .......25 MG
EXCIPIENTES C.S.P.....................100 ML
</t>
  </si>
  <si>
    <t>FRASCO 100 ML</t>
  </si>
  <si>
    <t>ANTIBIOTICO MAS ANTIINFLAMATORIO Y ANALGESICO EN TABLETA</t>
  </si>
  <si>
    <t>Azitromicina dihidrato 200 MG MELOXICA 2MG</t>
  </si>
  <si>
    <t>antibiótico y antiinflamatorio de amplio espectro; estas dos funciones lo convierten en un macrólido de última generación. Su principio activo a base de azitromicina dihidrato proporciona un margen de seguridad, que combinado con un analgésico, y un antiinflamatorio no esteroide (AINE) como es el Meloxicam, combate de manera preferencial la COX 2, enzima que acelera la formación de sustancias que causan inflamación y dolor. Sus dos principios activos presentan una amplia indicación tanto para perros como gatos</t>
  </si>
  <si>
    <t>CAJA BLISTER  de 1 X 6 comprimidos</t>
  </si>
  <si>
    <t>ANTISÉPTICA / DESINFECTANTE</t>
  </si>
  <si>
    <t>YODO</t>
  </si>
  <si>
    <t>DESINFECTANTE BACTERICIDA, VIRICIDA Y FUNGICIDA</t>
  </si>
  <si>
    <t>GALON</t>
  </si>
  <si>
    <t>EXTRACTO DE CALENDULA 0.5Gr EXTRACTO DE PINO 2,5Gr CITRONELA 2,5Gr</t>
  </si>
  <si>
    <t>DISEÑADA PARA FAVORECER EL PROCESO DE CICATRIZACIÓN Y CURACIÓN DE LA PIEL DE PERROS, GATOS, EQUINOS Y BOVINOS EFECTOS ANTISÉPTICOS, CICATRIZANTES Y REPELENTES DE 350 GR</t>
  </si>
  <si>
    <t>COLAZABLE DE 100GR</t>
  </si>
  <si>
    <t xml:space="preserve">ANTISEPTICO </t>
  </si>
  <si>
    <t>CLORHEXIDINA 1%  + VITAMINA E 5 Mg</t>
  </si>
  <si>
    <t>ACCIÓN BACTERICIDA CONTRA GÉRMENES GRAM NEGATIVOS Y GRAM POSITIVOS, ACTÚA CONTRA HONGOS, LEVADURAS Y VIRUS (CUBIERTAS LIPÍDICAS). UTILIZADO EN LAVADO PREPUCIAL, INTRAUTERINO Y VAGINAL. PARA EL LAVADO Y DESINFECCIÓN DE HERIDAS, ULCERACIONES DE LA PIEL Y MUCOSAS. LAVADO Y DESINFECCIÓN DEL CONDUTO AUDITIVO EXTERNO. LAVADO Y DESINFECCIÓN DE PLEURA, PERITONEO Y QUEMADURAS.</t>
  </si>
  <si>
    <t>CATÉTERES INTRAVENOSOS PERIFÉRICOS PARA USO GENERAL</t>
  </si>
  <si>
    <t>YELCOW 22G</t>
  </si>
  <si>
    <t>TUBO PLÁSTICO DE MATERIAL FLEXIBLE, DE VARIADO CALIBRE Y LONGITUD, QUE RECUBRE UNA AGUJA METÁLICA GUÍA QUE TERMINA EN PUNTA DE BISEL CORTANTE QUE SOBRESALE AL EXTREMO DEL TUBO PLÁSTICO, SU FUNCIÓN ES PENETRAR EN LA PIEL Y POSICIONARSE EN LA LUZ DE LA VENA, PARA PERMITIR LA ADMINISTRACIÓN DE SOLUCIONES AL ORGANISMO. EN EMPAQUE INDIVIDUAL DE TUBO PLASTICO  SAFELET RADIOPACO</t>
  </si>
  <si>
    <t>YELCOW 24G</t>
  </si>
  <si>
    <t xml:space="preserve">TUBO PLÁSTICO DE MATERIAL FLEXIBLE, DE VARIADO CALIBRE Y LONGITUD, QUE RECUBRE UNA AGUJA METÁLICA GUÍA QUE TERMINA EN PUNTA DE BISEL CORTANTE QUE SOBRESALE AL EXTREMO DEL TUBO PLÁSTICO, SU FUNCIÓN ES PENETRAR EN LA PIEL Y POSICIONARSE EN LA LUZ DE LA VENA, PARA PERMITIR LA ADMINISTRACIÓN DE SOLUCIONES AL ORGANISMO. EN EMPAQUE TRANSPARENTE REDONDE EN EMPAQUE INDIVIDUAL DE TUBO PLASTICO  SAFELET RADIOPACO </t>
  </si>
  <si>
    <t>CUCHILLAS DE AFEITAR</t>
  </si>
  <si>
    <t>CUCHILLAS PARA AFEITAR 1 paño de 12 cajas cada uno con 5 hojillas</t>
  </si>
  <si>
    <t>1 paño x 12 cajas</t>
  </si>
  <si>
    <t>12 CAJA DE PAÑOS X 1 UNID</t>
  </si>
  <si>
    <t>ELEMENTOS MEDICOS QUIRURGICOS</t>
  </si>
  <si>
    <t>BISTURÍ HOJA</t>
  </si>
  <si>
    <t>HOJAS O CUCHILLAS BISTURÍ NO. 24 EXTREMO REDONDEADO Y CURVADO EL CUAL EVITA EL DESLIZAMIENTO DEL CUERNO UTERINO Y LESIONES QUE PUEDAN</t>
  </si>
  <si>
    <t>CAJA 100 UNIDADES</t>
  </si>
  <si>
    <t>TOALLAS</t>
  </si>
  <si>
    <t>TOALLAS DE PAPEL</t>
  </si>
  <si>
    <t>PAÑO DE LIMPIEZA POR 70 BLANCO Es antibacterial.
Compuesto por microfibra.
Superabsorbente.
Medidas: 42.2 cm de largo x 27.6 cm de ancho.
No deja pelusas.</t>
  </si>
  <si>
    <t>TALLE POR 80 TOALLAS</t>
  </si>
  <si>
    <t xml:space="preserve">GUANTES QUIRÚRGICOS ntirilo premiun </t>
  </si>
  <si>
    <t>GUANTES QUIRÚRGICOS</t>
  </si>
  <si>
    <t>GUANTES PARA PROCEDIMIENTOS QUIRÚRGICOS</t>
  </si>
  <si>
    <t>CAJA X 50 PARES TALLA M</t>
  </si>
  <si>
    <t>JERINGAS DE PRECISIÓN</t>
  </si>
  <si>
    <t>JERINGA INSULINA 1 CM</t>
  </si>
  <si>
    <t>INSTRUMENTO PARA INTRODUCIR LÍQUIDOS EN CONDUCTOS, CAVIDADES O TEJIDOS ORGÁNICOS O EXTRAERLOS DEL CUERPO, EN ESPECIAL PARA PONER INYECCIONES. SE EMPACAN INDIVIDUALMENTE CON SUS RESPECTIVAS AGUJAS EN EMPAQUE EN POLIETILENO</t>
  </si>
  <si>
    <t>CAJA X 100 UNIDADES</t>
  </si>
  <si>
    <t>JERINGA 5 CM</t>
  </si>
  <si>
    <t>PERÓXIDO DE HIDRÓGENO</t>
  </si>
  <si>
    <t>AGUA OXIGENADA 3%</t>
  </si>
  <si>
    <t>AGENTE ANTISÉPTICO, ANTIBACTERIANO ANTIMICROBIANO Y OXIDANTE, UTILIZADO DESDE HACE MUCHOS AÑOS DEBIDO A SU EFECTO OXIDANTE AGENTE</t>
  </si>
  <si>
    <t>GALÓN</t>
  </si>
  <si>
    <t>PREANESTÉSICO, ANTIESPASMÓDICO, ANTICOLINÉRGICO, ANTISECRETORIO Y ANTÍDOTO DE INTOXICACIONES</t>
  </si>
  <si>
    <t>ATROPINA SULFATO 1mg/ml</t>
  </si>
  <si>
    <t>ESTIMULA EL SNC Y DESPUÉS LO DEPRIME; TIENE ACCIONES ANTIESPASMÓDICAS SOBRE MÚSCULO LISO Y REDUCE SECRECIONES, ESPECIALMENTE SALIVAL Y BRONQUIAL; REDUCE LA TRANSPIRACIÓN. DEPRIME EL VAGO E INCREMENTA ASÍ LA FRECUENCIA CARDIACA.</t>
  </si>
  <si>
    <t>TRANQUILIZANTE / SEDANTE</t>
  </si>
  <si>
    <t>MALEATO DE ACEPROMACINA 10 mg/ ml</t>
  </si>
  <si>
    <t>TRANQUILIZANTE, PREANESTÉSICO</t>
  </si>
  <si>
    <t>CAJA X 5 FRASCOS X 10 ML C/U</t>
  </si>
  <si>
    <t>MELOXICA</t>
  </si>
  <si>
    <t>MELOXICAN 2%</t>
  </si>
  <si>
    <t>ANALGESICO ANTIPIRETICO INYECTABLE</t>
  </si>
  <si>
    <t>50 ML</t>
  </si>
  <si>
    <t>ANTICOAGULANTE</t>
  </si>
  <si>
    <t>ETHAMSILATO 12.5%</t>
  </si>
  <si>
    <t xml:space="preserve">COADYUVANTE EN EL TRATAMIENTO Y CONTROL DE HEMORRÁGIAS TRAUMÁTICAS Y QUIRÚRGICAS. PARA EL CONTROL DE LA HEMOSTASIA EN DIVERSOS PROCESOS PATOLÓGICOS, INTERVENCIONES QUIRÚRGICAS Y MANIPULACIONES OBSTÉTRICAS. </t>
  </si>
  <si>
    <t>50ML</t>
  </si>
  <si>
    <t>RONCAINA</t>
  </si>
  <si>
    <t>LIDOCAINA CLOHIDRATO 20MG</t>
  </si>
  <si>
    <r>
      <t>ANESTÉSICO LOCAL; BLOQUEA LA PROPAGACIÓN DEL IMPULSO NERVIOSO IMPIDIENDO LA ENTRADA DE IONES NA</t>
    </r>
    <r>
      <rPr>
        <vertAlign val="superscript"/>
        <sz val="8"/>
        <color theme="1"/>
        <rFont val="Arial"/>
        <family val="2"/>
      </rPr>
      <t> +</t>
    </r>
    <r>
      <rPr>
        <sz val="8"/>
        <color theme="1"/>
        <rFont val="Arial"/>
        <family val="2"/>
      </rPr>
      <t> A TRAVÉS DE LA MEMBRANA NERVIOSA.</t>
    </r>
  </si>
  <si>
    <t>JABON CLOREXIDINA</t>
  </si>
  <si>
    <t>JABON</t>
  </si>
  <si>
    <t>JABON CON  BASE DE CLOREXIDINA AL 4% CON ACCION FUNGICIDA Y BACTERICIDA</t>
  </si>
  <si>
    <t>ALCOHOL</t>
  </si>
  <si>
    <t>ALCOHOL 70%</t>
  </si>
  <si>
    <t xml:space="preserve">Galon de 4 ls </t>
  </si>
  <si>
    <t>NYLON DE PESAR</t>
  </si>
  <si>
    <t>NYLON</t>
  </si>
  <si>
    <t xml:space="preserve">NYLON DE PESCAR DE 20 LIBRAS DE RESISTENCIA </t>
  </si>
  <si>
    <t>ESPARADRAPO</t>
  </si>
  <si>
    <t>EN TELA DE ALGODON CON SOPORTE EN
LATEX, OXIDO DE ZINC Y LANOLINA.
* NO HIPOALERGENICO
UNIDAD DE VENTA: TUBO POR 12 ROLLOS DE 1" x 10 yardas
* EN TELA DE ALGODON CON SOPORTE EN LATEX, OXIDO DE ZINC Y LANOLINA.
* BLANCO
* HIPOALERGENICO</t>
  </si>
  <si>
    <t xml:space="preserve">UNIDAD tubo </t>
  </si>
  <si>
    <t xml:space="preserve">ESTIBAS </t>
  </si>
  <si>
    <t>PLASTICAS</t>
  </si>
  <si>
    <t>ESTIBAS  DE Dimensiones 60 X 60 cm
Material Polipropileno de lata densidad</t>
  </si>
  <si>
    <t>COLAPSABLE DE 100GR</t>
  </si>
  <si>
    <t>CICATRIZANTE</t>
  </si>
  <si>
    <t>Aluminio Micorrizado</t>
  </si>
  <si>
    <t>CICATRIZANTE  CON Formulación con aluminio micronizado. Uso cutáneo en pulverización superficial.</t>
  </si>
  <si>
    <t>FRASCO 210 ML</t>
  </si>
  <si>
    <t>LINTERNA</t>
  </si>
  <si>
    <t>LINTERNA DE CABEZA</t>
  </si>
  <si>
    <t>LINTERNA DE ALTA POTENCIA CON MODOS DE AJUSTE  EN LA INTENSIDAD DE LA LUZ CON BARERIAS RECARGABLES QUE OFRESCA MAS DE 6 HORAS SEGUIDAS DE FUNCIONAMIENTO</t>
  </si>
  <si>
    <t>SUTURA ABSORVIBLE</t>
  </si>
  <si>
    <t>SUTURA 1.0</t>
  </si>
  <si>
    <t>POLÍMERO DEL ÁCIDO GLICÓLICO. SUTURA SINTÉTICA TRENZADA A PRECISIÓN DE FINOS HILOS DEL MISMO CALIBRE QUE GARANTIZA UNA MUY ALTA RESISTENCIA A LA ROTURA, ASÍ COMO UNA EXCELENTE SUAVIDAD.</t>
  </si>
  <si>
    <t>CAJA X 12</t>
  </si>
  <si>
    <t xml:space="preserve">TAPONES HEPANIRIZADO </t>
  </si>
  <si>
    <t>TAPONES</t>
  </si>
  <si>
    <t xml:space="preserve">TAPONES DE COLOR AMARILLO CON HEPARINA
</t>
  </si>
  <si>
    <t>CAJA POR 100</t>
  </si>
  <si>
    <t>MESAS ABALITLES PLEGABLES</t>
  </si>
  <si>
    <t>ALUMINIO</t>
  </si>
  <si>
    <t>altura 73.5 cm plegable x ancho de 63 cm, largo 180cm ancho 74 cm altura por 72 cm diametro 4 cm   plegable rectangular</t>
  </si>
  <si>
    <t>GORRO ORUGA COFIA</t>
  </si>
  <si>
    <t>COFIA</t>
  </si>
  <si>
    <t>GORRO  ORUGA COGIA DE MALLA PARA CABELLA DE COLOR AZUL</t>
  </si>
  <si>
    <t>PAQUETE X 100</t>
  </si>
  <si>
    <t>BATAS DESECHABLES</t>
  </si>
  <si>
    <t>BATA</t>
  </si>
  <si>
    <t>BATAS DE UN SOLO USO EN PAQUETE INDIVIDUAL BATA DE COLOR AZUL  DE MANGA LARGA Y PUÑOS AJUSTABLES</t>
  </si>
  <si>
    <t>CAJA CON CERRADURA</t>
  </si>
  <si>
    <t>CAJA</t>
  </si>
  <si>
    <t>Caja de medicamentos para almacenamiento  está hecha de placas de aleación de aluminio de alta calidad. Correa de hombro portátil incluida. Mantendrá tus objetos de valor seguros, organizados y convenientemente portátiles. Tamaño exterior: 12.2» x 7.8» x 8.2», Diseño seguro con bloqueo de alta calidad:</t>
  </si>
  <si>
    <t>TERMOHIGRIMETRO</t>
  </si>
  <si>
    <t>TERMOHIDROMETRO</t>
  </si>
  <si>
    <t>Rango de medición de Temperatura:-10 ° C ~ 70 ° c (-14 ° F ~ 158 ° F)
2. Rango de medición de Humedad: 10% ~ 90% RH
3. Precisión: Temperatura ± 1° C (1.8 ° F)
4. humedad ± 5% de HUMEDAD RELATIVA
5. Resolución: Temperatura de 0.1 ° C (0.2 ° F)
6. Fuente de alimentación: 1 * AAA (1.5 V) batería (NO INCLUIDA)
7. Para colocar sobremesa o colgarlo a la pared
8. Material: ABS
9. Color: Blanco + Negro (como en la foto)
10. Dimensiones del artículo: 92 x 88 x 22mm
11. LCD vista tamaño: 76x54mm
12. peso: 140g
13.. Unidad de temperatura °C o F
14. Programación de alarma
15. Indicador de fecha.
16. Termómetro incorporado al interior del equipo (sin sonda)
17. termómetro higrómetro con reloj despertador</t>
  </si>
  <si>
    <t>FONENDOSCOPIO</t>
  </si>
  <si>
    <t>con numero de registro 2020DM-003263 acero inoxidable  con tipo de campana doble  sellado suave</t>
  </si>
  <si>
    <t>ANTIPARASITARIO ORAL</t>
  </si>
  <si>
    <t>FENBENDAZOL 250 MG</t>
  </si>
  <si>
    <t>ANTIHELMÍNTICO NEMATICIDA, CESTODICIDA Y FASCIOLICIDA. EFICACIA PRINCIPAL CONTRA: NEMÁTODOS GASTROINTESTINALES Y PULMONARES, CESTODOS (TENIAS) Y TREMATODOS(DUELAS) ABASE DE PAZICUANTEL Y INVERMENTINA</t>
  </si>
  <si>
    <t>FRASCO 2 LT</t>
  </si>
  <si>
    <t>DESPARASITANTE</t>
  </si>
  <si>
    <t>PRAZIQUANTEL + IVERMECTINA</t>
  </si>
  <si>
    <r>
      <t>Antiparasitario en suspensión oral que contiene Praziquantel e Ivermectina indicado en equinos para el tratamiento y control de parásitos internos incluyendo gastrófilos y estados arteriales de </t>
    </r>
    <r>
      <rPr>
        <i/>
        <sz val="8"/>
        <color theme="1"/>
        <rFont val="Arial"/>
        <family val="2"/>
      </rPr>
      <t>Estrongilus vulgaris</t>
    </r>
    <r>
      <rPr>
        <sz val="8"/>
        <color theme="1"/>
        <rFont val="Arial"/>
        <family val="2"/>
      </rPr>
      <t>; además controla </t>
    </r>
    <r>
      <rPr>
        <i/>
        <sz val="8"/>
        <color theme="1"/>
        <rFont val="Arial"/>
        <family val="2"/>
      </rPr>
      <t>Equinus edentatus</t>
    </r>
    <r>
      <rPr>
        <sz val="8"/>
        <color theme="1"/>
        <rFont val="Arial"/>
        <family val="2"/>
      </rPr>
      <t>, </t>
    </r>
    <r>
      <rPr>
        <i/>
        <sz val="8"/>
        <color theme="1"/>
        <rFont val="Arial"/>
        <family val="2"/>
      </rPr>
      <t>Triodontaphorus sp</t>
    </r>
    <r>
      <rPr>
        <sz val="8"/>
        <color theme="1"/>
        <rFont val="Arial"/>
        <family val="2"/>
      </rPr>
      <t>, pequeños Estrongilus (</t>
    </r>
    <r>
      <rPr>
        <i/>
        <sz val="8"/>
        <color theme="1"/>
        <rFont val="Arial"/>
        <family val="2"/>
      </rPr>
      <t>Cyanostomun sp., Cylococylus sp, Gyalocephalus sp., Cylicodontophorus sp, Cylicostephamus sp), Oxyuris equi, Parascaris equorum, Trichostrongylus axei, Strongyloides westeri, Habronema muscae.</t>
    </r>
  </si>
  <si>
    <t>6,42Gr</t>
  </si>
  <si>
    <t>ALEVINO MOJARRA</t>
  </si>
  <si>
    <t>ALEVINO TILAPIA ANELOTICA</t>
  </si>
  <si>
    <t xml:space="preserve">PEZ DE CORTA EDAD Y PEQUEÑO TAMAÑO (2,5 CM PROX), ESPECIALMENTE EL QUE ES UTILIZADO PARA REPOBLAR ESTANQUES DE LA VARIEDAD MOJARRA EN BOLSA DE 250 u </t>
  </si>
  <si>
    <t>ANTIBIÓTICO + ANTIINFLAMATORIO DE 9 MILLONES</t>
  </si>
  <si>
    <t>PENICILINA G PROCAINICA 200.000 UI SULFATO DE DIHIDROESTREPTOMICINA 200MG</t>
  </si>
  <si>
    <t>ASOCIACIÓN DE ANTIBIÓTICOS MÁS INFLAMATORIO CORTICOIDES</t>
  </si>
  <si>
    <t xml:space="preserve">Fcox 100 ml </t>
  </si>
  <si>
    <t>ANTIBIÓTICO. BACTERICIDA DE AMPLIO ESPECTRO</t>
  </si>
  <si>
    <t>DOXICICLINA 200 MG</t>
  </si>
  <si>
    <t>ANTIBIÓTICO EN TABLETAS PARA PERROS Y GATOS</t>
  </si>
  <si>
    <t>CAJA X 20 TABLETAS</t>
  </si>
  <si>
    <t>ANTIBIÓTICO. CEFALOSPORINA DE PRIMERA GENERACIÓN, BACTERICIDA DE AMPLIO ESPECTRO</t>
  </si>
  <si>
    <t>CEFALEXINA 500 MG</t>
  </si>
  <si>
    <t>ANTIBIÓTICO EN COMPRIMIDOS PARA PERROS Y GATOS</t>
  </si>
  <si>
    <t>CAJA X 1 blister  x 10 compromidos</t>
  </si>
  <si>
    <t>ANTINFLAMARIO TRIPLE A, A BASE DE FLUNIXINA MEGLUMINA</t>
  </si>
  <si>
    <t>FLUNIXIN MEGLUMINA</t>
  </si>
  <si>
    <t>FLUNIXINA MEGLUMINE, ANALGESICO, ANTIPIRETICO Y ANTIINFLAMATORIO</t>
  </si>
  <si>
    <t>EUTANASICO</t>
  </si>
  <si>
    <t>PENTOBARBITAL SODICO 390MG/ML DIFENILHIDANTOINA SODICA 50 MG/ML</t>
  </si>
  <si>
    <t>EUTANASIA ETICA, INDOLORA Y TRANQUILA PARA PERROS Y GATOS</t>
  </si>
  <si>
    <t>Azitromicina dihidrato 50 MG MELOXICA 0,5MG</t>
  </si>
  <si>
    <t>CAJA BLISTER de 1 X 6  comprimidos</t>
  </si>
  <si>
    <t>CORTICOSTEROIDE+ ANTIALERGICO</t>
  </si>
  <si>
    <t>ACETATO  DEXAMETASONA 0.8G - ACETATO DE FOSFATO0.2G</t>
  </si>
  <si>
    <t>ANTINFLAMATORIO CORTICOSTEROIDE DE RÁPIDA ACCIÓN EN SOLUCIÓN INYECTABLE  LISTA PARA USAR</t>
  </si>
  <si>
    <t>AMPOYA  DE 8MG/2ML</t>
  </si>
  <si>
    <t>ANTIPARASITARIO1%</t>
  </si>
  <si>
    <t>DORAMECTINA 1%</t>
  </si>
  <si>
    <t>SOLUCIÓN INYECTABLE ESTÉRIL PARA CONTROLAR PARASITOSINTERNOS Y EXTERNOS (NEMATODOS GASTROINTESTINALES Y PULMONARES, NUCHES, PIOJOS, ACAROS DE LA SARNA, LARVAS DE MOSCA  DE LAS MIASIS, NUCHES, GARRAPATAS).</t>
  </si>
  <si>
    <t>FRASCO 500 ML</t>
  </si>
  <si>
    <t>ANTIPARASITARIO 3,15%</t>
  </si>
  <si>
    <t>DORAMECTINA 3.15%</t>
  </si>
  <si>
    <t>SOLUCIÓN INYECTABLE ESTÉRIL PARA CONTROLAR PARASITOSINTERNOS Y EXTERNOS (NEMATODOS GASTROINTESTINALES Y PULMONARES, NUCHES, PIOJOS, ACAROS DE LA SARNA, LARVAS DE MOSCA DE LAS MIASIS, NUCHES, GARRAPATAS).</t>
  </si>
  <si>
    <t>ANTIPARASITARIO A BASE DE PAMOATO DE PIRANTEL 80 MG</t>
  </si>
  <si>
    <t>ANTIPARASITARIO INTERNO PARA CANINOS Y FELINOS</t>
  </si>
  <si>
    <t>JERINGA 5 ML</t>
  </si>
  <si>
    <t>PDVP</t>
  </si>
  <si>
    <t>CADA 100Gr contiene: Diciorvos(P.D.V.P) 1 Gr, EXCIPIENTE 100 G</t>
  </si>
  <si>
    <t>ANTIPARASITARIO DE USO EXTERNO ÚTIL EN EL TRATAMIENTO Y CONTROL DE LARVAS CAUSANTES DE MIASIS (GUSANERAS) CON ACCIÓN REPELENTE Y CICATRIZANTE.</t>
  </si>
  <si>
    <t>ENVASE PLÁSTICO X 220 G</t>
  </si>
  <si>
    <t>ANTIVIRAL TRIPLE PARA CANINOS</t>
  </si>
  <si>
    <t>ANTIVIRAL PARVOVIROSIS MOQUILLO Y ADENOVIRUS</t>
  </si>
  <si>
    <t>moquillo canino recombinante, vector Canarypox ≥106.4 DICC50, adenovirus canino tipo 2, cepa Toronto A/26/61 ≥ 104.3 DICC50, parvovirus canino, cepa 780916 ≥ 103.3 FAID50, más diluyente agua estéril.</t>
  </si>
  <si>
    <t>CAJA X 12 DOSIS</t>
  </si>
  <si>
    <t>BENZOATO DE ESTRADIOL</t>
  </si>
  <si>
    <t>BENZOATO DE ESTRADIOL 1 MG/ML</t>
  </si>
  <si>
    <t>PRODUCTO A BASE DE BENZOATO DE ESTRADIOL, INDICADO PARA USO EN PROGRAMAS REPRODUCTIVOS, COMO IATF Y TETF DE HEMBRAS BOVINAS Y BUFALINAS, TANTO EN LA SINCRONIZACIÓN DE ONDA, COMO EN LA INDUCCIÓN DE LA OVULACIÓN.</t>
  </si>
  <si>
    <t>CIPERMETRINA</t>
  </si>
  <si>
    <t>CIPERMETRINA 15 %</t>
  </si>
  <si>
    <t>ANTIPARASITARIO EXTERNO TOPICO PARA OVINOS, OVINOS, CAPRINOS, PORCINOS, EQUINOS, CANINOS</t>
  </si>
  <si>
    <t>D CLOPROSTENOL</t>
  </si>
  <si>
    <t>D(+) CLOPROSTENOL 0.075MG/ML</t>
  </si>
  <si>
    <t>INDUCCIÓN DEL CELO. SINCRONIZACIÓN DEL ESTRO. QUISTES LUTÉNICOS O CUERPOS LÚTEOS PERSISTENTES. TRATAMIENTO COADYUVANTE EN ENDOMETRITIS Y PIOMETRA. EXPULSIÓN DE FETOS MOMIFICADOS. INDUCCIÓN DEL ABORTO EN LA PRIMERA FASE DE GESTACIÓN. INDUCCIÓN DEL PARTO.</t>
  </si>
  <si>
    <t>DISPOSITIVO INTRAVAGINAL PARA REGULAR EL CICLO ESTRAL - PROGESTERONA</t>
  </si>
  <si>
    <t>DISPOSITIVO CON PROGESTERONA 1Gr EXIPIENTE 19Gr</t>
  </si>
  <si>
    <t>ES UNA PROGESTERONA IMPREGNADA EN UN DISPOSITIVO INTRAVAGINAL PARA REGULAR EL CICLO ESTRAL EN LOS PROGRAMAS DE INSEMINACIÓN ARTIFICIAL DE GANADO, LOS PROGRAMAS DE SUPEROVULACIÓN DE DONANTES Y RECEPTORES DE SINCRONIZACIÓN.</t>
  </si>
  <si>
    <t>PAQUETE X 10 DISPOSITIVO S</t>
  </si>
  <si>
    <t>DIURÉTICO ANTIHIPERTENSIVO</t>
  </si>
  <si>
    <t>FUROSEMIDA DE 50 MG/ML</t>
  </si>
  <si>
    <t>SOLUCIÓN INYECTABLE CON ACCIÓN DIURÉTICA Y ANTIHIPERTENSIVA INDICADA EN TODAS LAS ESPECIES DOMÉSTICAS.</t>
  </si>
  <si>
    <t>EQUIPO DE INFUSIÓN (VENOCLISIS)</t>
  </si>
  <si>
    <t>VENOCLISIS - MICROGOTEO</t>
  </si>
  <si>
    <t>PUNZÓN CONECTOR MÁS FUNDA PROTECTORA EN ABS, CÁMARA DE MICROGOTEO Y EMBUDO EN PVC GRADO MÉDICO, FILTRO EN CÁMARA EN PA, FILTRO DE AIRE EN PA/PVC, LLAVE DE REGULACIÓN EN PE GRADO MÉDICO, SITIO DE INYECCIÓN O Y EN PVC GRADO MÉDICO Y LÁTEX.</t>
  </si>
  <si>
    <t xml:space="preserve">CAJA X 50 UNIDADES sin aguja </t>
  </si>
  <si>
    <t>VENOCLISIS - MACROGOTEO</t>
  </si>
  <si>
    <t>PUNZÓN CONECTOR MÁS FUNDA PROTECTORA EN ABS, CÁMARA DE GOTEO Y EMBUDO EN PVC GRADO MÉDICO, FILTRO EN CÁMARA EN PA, FILTRO DE AIRE EN PA/PVC, LLAVE DE REGULACIÓN EN PE GRADO MÉDICO, SITIO DE INYECCIÓN O Y EN PVC GRADO MÉDICO Y LÁTEX.</t>
  </si>
  <si>
    <t>GUANTES DE NITRILO</t>
  </si>
  <si>
    <t xml:space="preserve">EXAMEN </t>
  </si>
  <si>
    <t>GUANTES PARA PROCEDIMIENTOS MÉDICOS Y EXAMINACION</t>
  </si>
  <si>
    <t>HORMONAL OXITÓCICO</t>
  </si>
  <si>
    <t>OXITOCINA SINTETICA 1000UI</t>
  </si>
  <si>
    <t>HORMONAL OXITÓCICO SINTÉTICO</t>
  </si>
  <si>
    <t>JERINGA DESECHABLE X 50 CC X 25</t>
  </si>
  <si>
    <t>JERINGA DESECHABLE X 50 CC</t>
  </si>
  <si>
    <t>INSTRUMENTO PARA INTRODUCIR LÍQUIDOS EN CONDUCTOS, CAVIDADES O TEJIDOS ORGÁNICOS O EXTRAERLOS DEL CUERPO, EN ESPECIAL PARA PONER INYECCIONES</t>
  </si>
  <si>
    <t>CAJA X 25 UNID</t>
  </si>
  <si>
    <t>JERINGA 10 CM AGUJA 18G X 1½</t>
  </si>
  <si>
    <t>JERINGA 20 CM AGUJA 18G X 1½</t>
  </si>
  <si>
    <t>MANGAS OBSTETRICAS VETERINARIAS</t>
  </si>
  <si>
    <t>GUANTES PALPACIÓN</t>
  </si>
  <si>
    <t>MANGAS ULTRA SENSITIVAS PALPACIÓN OBSTÉTRICA VETERINARIA</t>
  </si>
  <si>
    <t>NITRÓGENO LIQUIDO</t>
  </si>
  <si>
    <t>NITRÓGENO LÍQUIDO PARA CRIOCONSERVACION, PURO EN ESTADO LÍQUIDO CON UNA DENSIDAD DE 0,807 G/ML</t>
  </si>
  <si>
    <t>NORMALIZADOR DEL FUNCIONAMIENTO GÁSTRICO, DUODENAL Y BILIAR INYECTABLE A BASE DE MENBUTONA.</t>
  </si>
  <si>
    <t>MENBUTONA AL 10%</t>
  </si>
  <si>
    <t>RESTAURADOR GASTRO- ENTERO-HEPATO- PANCREATICO.SU APLICACIÓN ACARREA UN AUMENTO EN LA PRODUCCIÓN DEL JUGO GÁSTRICO, SIENDO ESTO DE GRAN IMPORTANCIA EN LA NORMALIZACIÓN DE LOS PROCESOS QUE INTERVIENEN EN LA DIGESTIÓN DE LOS ALIMENTOS EN LAS DIVERSAS PORCIONES DEL TRACTO INTESTINAL.</t>
  </si>
  <si>
    <t>ÓVULOS ESPUMANTES</t>
  </si>
  <si>
    <t>OXITETRACICLINA CLORHIDRATO 500MG</t>
  </si>
  <si>
    <t>CADA OVULO DE METRIVET CONTIENE OXITETRACICLINA CLORHIDRATO 500 GR</t>
  </si>
  <si>
    <t xml:space="preserve">CAJA * 12 ovulos </t>
  </si>
  <si>
    <t>CAMISA SANITARIA</t>
  </si>
  <si>
    <t>INSEMINACION</t>
  </si>
  <si>
    <t>CAMISA SANITARIA QUE SE COLOCA PARA PREVENIR LA ENTRA DE MATERIA FECAL O FLUIDOS QUE PUEDAN AFECTAR EL MATERIAL GENETICO</t>
  </si>
  <si>
    <t>SEMEN</t>
  </si>
  <si>
    <t>PAJILLA BRAHMÁN ROJO</t>
  </si>
  <si>
    <t xml:space="preserve">MATERIAL GENÉTICO BOVINO  DE LA RAZA BRAHMAN ROJO  DE LA LINEA GENETICA  HK PASSPORT 624 /  HK MS  BREAK THRU 966  x MS JX RED DYNASTY 2/5/ MR 3X  MILENUN 2000 / MSS 3X RED DYNASTY 22 , epds 12/102024:  bw 1,5 / ACC ,57 WW 14,0 / ,22 / YW 32/ ,04 MILK 3,0  CIRCUNFERENCIA ESCROTAL 29 CM PRESENTAR JUNTO CON LA OFERTA LA FICHA TECNICA Y EL REGISTRO ICA EMITIDO POR EL LABORATORIO LANIP EN EL CUIDADO SANITARIO DE LA ZONA Y DEL PAIS </t>
  </si>
  <si>
    <t>PAJILLA 15 CM</t>
  </si>
  <si>
    <t>PAJILLA BRAHMÁN BLANCO</t>
  </si>
  <si>
    <t xml:space="preserve">MATERIAL GENÉTICO BOVINO  DE LA RAZA BRAHMAN BLANCO   DE LA LINEA GENETICA JDH SIR MARRI MANSO X MR v8 700/3/ JDH MR UNION MANOS / JDH REMINGTON MANSO PESO AL NACIMIENTO 30 KG, CIRCUNFERENCIA ESCROTAL 30 CM, EFICIENCIA ALIMENTICIA SUPERIOR ,  PRESENTAR JUNTO CON LA OFERTA LA FICHA TECNICA Y EL REGISTRO ICA EMITIDO POR EL LABORATORIO LANIP EN EL CUIDADO SANITARIO DE LA ZONA Y DEL PAIS </t>
  </si>
  <si>
    <t>PAJILLA GYR</t>
  </si>
  <si>
    <t xml:space="preserve">MATERIAL GENÉTICO BOVINO DE LA RAZA GYR DE  LA LINEA GENETICA  PH UISQUE / SUPRA SUMO TE DE BRASILIA ATALAIA X  MONZA FIV DO BASA / CA SANSAO / FABRICA BRASILIA TORO DE SANGRES FRESCAS PROCEDENTE DE ESTAR POSICIONADO EN EL 10% DE LOS TOROS DE MAYOR DESEMPEÑO EN LA GENOMA, CON MORFOLOGIA EQUILIBRADA. PRESENTAR JUNTO CON LA OFERTA LA FICHA TECNICA Y EL REGISTRO ICA EMITIDO POR EL LABORATORIO LANIP EN EL CUIDADO SANITARIO DE LA ZONA Y DEL PAIS </t>
  </si>
  <si>
    <t>PAJILLA ANGUS</t>
  </si>
  <si>
    <t xml:space="preserve">MATERIAL GENÉTICO BOVINO DE LA RAZA ANGUS NEGRO  DE  LA LINEA GENETICA Recurso SAV 1441/Rito 707 de Ideal 3407 7075/
SAV Blackcap Mayo 4136 X SAV Blackcap Mayo de 1808/ Patrimonio neto de SAV 4200/ SAV Mayo de 2397 EPD  PRODUCCION  CED 5/ 0,35 ,  BW2,8/,55, WW 65/48, Y 120/,43, SC 1,14/,48, MILK 23/0,35 PRESENTAR JUNTO CON LA OFERTA LA FICHA TECNICA Y EL REGISTRO ICA EMITIDO POR EL LABORATORIO LANIP EN EL CUIDADO SANITARIO DE LA ZONA Y DEL PAIS </t>
  </si>
  <si>
    <t>PAJILLA LIMOSIN</t>
  </si>
  <si>
    <t xml:space="preserve">MATERIAL GENÉTICO BOVINO DE LA RAZA LIMOSIN ROJO  DE  LA LINEA GENETICA  NESONO PP / JENSUIS PP / GUANDARKPO HONORABLE / FERVENTE / BYZANTINOPO RIZIERE  x  NABILA ´FR 4917012968 / JOVIAL  JAVA PO X  GUBBEN  REMIXA P / CYANPO GALA  , Desarrollo muscular 98/0,50,  desarollo esqueletico 93/0,56/  finuara de huesos  111/0,48 conformacion de canal 103/0,37,  con FACILIDAD DE NACIMIENTO 104, DESARROLLO MUSCULAR 98,  POTENCIAL DE CRECIMIENTO  96, FINURA DE HUESOS 104,  INDICE DE PATITUDES CARNICAS 101,  PRESENTAR JUNTO CON LA OFERTA LA FICHA TECNICA Y EL REGISTRO ICA EMITIDO POR EL LABORATORIO LANIP EN EL CUIDADO SANITARIO DE LA ZONA Y DEL PAIS </t>
  </si>
  <si>
    <t>PAJILLAS 15 CM</t>
  </si>
  <si>
    <t>PAJILLA NEROLE</t>
  </si>
  <si>
    <t xml:space="preserve">MATERIAL GENÉTICO BOVINO DE LA RAZA NELORE   DE  LA LINEA GENETICA PAINT NITRO / CIA METEORO FARPAL / P187x ORGULHO CFM / M280 V9085911/ M280 V9064298 CIRFCUFERENCIA 41 CM,  PEROS ADULTO 1,130 KG PRESENTAR JUNTO CON LA OFERTA LA FICHA TECNICA Y EL REGISTRO ICA EMITIDO POR EL LABORATORIO LANIP EN EL CUIDADO SANITARIO DE LA ZONA Y DEL PAIS </t>
  </si>
  <si>
    <t>PAJILLA GIROLANDO</t>
  </si>
  <si>
    <t>MATERIAL GENÉTICO BOVINO DE LA RAZA GIROLANDO    DE  LA LINEA GENETICA  DE SU BKM MCCUTCHEN 1174-ET / DE SU 521 DOOKEM ET / SULLY SHOTTLE MAY TV x RYATHINA FIV CLARA  PTA LEITE 368 KG TATRO DA SILVANIA  GPTA  LECHE KG 423 , GTE ROBUSTO  IPPLG 1,3,  IETG 0,5/  IFPG -0,6,  CLFG 0,3 PRESENTAR JUNTO CON LA OFERTA LA FICHA TECNICA Y EL REGISTRO ICA EMITIDO POR EL LABORATORIO LANIP EN EL CUIDADO SANITARIO DE LA ZONA Y DEL PAIS</t>
  </si>
  <si>
    <t>PAJILLA SIMMENTAL</t>
  </si>
  <si>
    <t>MATERIAL GENÉTICO EN BOVINO DE LA RAZA  SIMMENTAL DE LA LINEA GENETICA DAX (DELL), ROMVANY) / LENA 1,82-84-80-86 K144 ( EVEREST) / LIESI ( GS WILHELM) 5/493114,45,414,3,96,369 LECHE 397 KG, GRASA +0,01/17KG , PROTEINA +0,01/15 KG , HIJAS 2677 EN 1214 REBAÑOS,  KAPPA CASEINA AB,  BETA CASEINA A2A2  REPRODUCTOR CERTIFICADO.  PRESENTAR JUNTO CON LA OFERTA LA FICHA TECNICA Y EL REGISTRO ICA EMITIDO POR EL LABORATORIO LANIP EN EL CUIDADO SANITARIO DE LA ZONA Y DEL PAIS</t>
  </si>
  <si>
    <t>SOLUCIÓN ESTÉRIL PARA USO PARENTERAL CON TILOSINA TARTRATO.</t>
  </si>
  <si>
    <t>TARTRATO DE TILOSINA 20 %</t>
  </si>
  <si>
    <t>ANTIBIÓTICO MACRÓLIDO QUE ACTÚA ESENCIALMENTE CONTRA BACTERIAS GRAM POSITIVAS, ALGUNAS GRAM NEGATIVAS Y MICOPLASMAS.</t>
  </si>
  <si>
    <t>SOLUCIÓN INYECTABLE PARA INFUSIÓN INTRAVENOSA</t>
  </si>
  <si>
    <t>LACTATO RINGER</t>
  </si>
  <si>
    <t>REPOSICIÓN HIDROELECTROLÍTICA DEL FLUIDO EXTRACELULAR, COMO EN ESTADOS DE DESHIDRATACIÓN CON PÉRDIDA DE ELECTROLITOS O EN INTERVENCIONES QUIRÚRGICAS ELECTROLITOS O EN INTERVENCIONES QUIRÚRGICAS.</t>
  </si>
  <si>
    <t>BOLSA DE 1000 ML</t>
  </si>
  <si>
    <t>MULTIVITAMINICO CON DEXTROSA</t>
  </si>
  <si>
    <t>indicado como rehidratante y reconstituyente energético con vitaminas, minerales y aminoácidos para ser aplicado en bovinos, equinos, porcinos, caprinos, ovinos, caninos y felinos. Es el tratamiento de elección en condiciones de debilidad, desnutrición, enfermedades crónicas, exceso de trabajo, pérdida de apetito y estados de debilidad. Estimula la rápida recuperación de fluidos corporales con la proporción exacta de electrolitos permitiendo que sea de gran utilidad en casos de vómitos, diarrea, deshidratación, hipoproteinemia y convalecencia quirúrgica o infecciosa.Dextrosa…………………………..........28 g
Cloruro de calcio………………....80 mg
Cloruro de potasio…………….100 mg
Cloruro de magnesio………….100 mg
Acetato de sodio…………….1,250 mg
Hidrocloruro de L-histidina………………………….......5 mg
L-metioninta……………………….....5 mg
DL-triptofano……………………......5 mg
Hidrocloruro de L-cisteína…………………………........5 mg
L-treonina…………………………....10 mg
DL-isoleucina……………………….10 mg
Hidrocloruro de L-arginina………………………….12.5 mg
DL-fenilalanina…………………....15 mg
DL-valina……………………………150 mg
Hidrocloruro de L-lisina………………………………..185 mg
L-leucina………………………………20 mg
DL-alanina……………………………80 mg
Ac. Aspártico……………………..140 mg
Cistina………………………………….10 mg
Glicina………………………………….40 mg
Prolina……………………………….100 mg
Serina…………………………………150 mg
Tirosina………………………………..80 mg
Glutamato monosódico………………………....20 mg
Vitamina B1 (Tiamina)……………………………...60 mg
Vitamina B2 (Riboflavina)………………………...30 mg
Vitamina B3 (Nicotinamida)…………………...750 mg
Vitamina B6 (Piridoxina)…………………………..60 mg
Vitamina B12 (Cianocobalamina)………………...5 mg
Vehículo c.b.p……………………..500 mL</t>
  </si>
  <si>
    <t>UNIDAD DE 500 ML</t>
  </si>
  <si>
    <t>VITAMINAS</t>
  </si>
  <si>
    <t xml:space="preserve">ACIDO PANGAMINICO(B15), ASPARTATO DE MAGNESIO, CIANOCOBALAMINA(B12) </t>
  </si>
  <si>
    <t>Medicamento que mediante el ácido aspártico activa la formación de energía, a través de fosfatos, especialmente ATP, dando por resultado más energía y más oxígeno a la sangre</t>
  </si>
  <si>
    <t>FRASCO 250 ML</t>
  </si>
  <si>
    <t>VITAMINAS + HIERRO</t>
  </si>
  <si>
    <t>HIDROXIDO DE HIERRO EN COMBINACION CON DEXTRAN 100MG. CIANOCOBALAMINA 100mcg</t>
  </si>
  <si>
    <t>HIDROXIDO DE HIERRO EN COMBINACION CON DEXTRAN 100MG. CIANOCOBALAMINA 100mcg PARA USO EN LECHONES CON BAJOS NIVELES DE HIERRO AL NACER</t>
  </si>
  <si>
    <t>YODOTERAPEUTICO</t>
  </si>
  <si>
    <t>YODO METÁLICO 1,7gr yoduro de potasio 3,47 grpreservativos alcafor 4.3 gr salicilato de sodio 8,6 gr alcohol 92° 38,7 ml vehiculo acuoso 100 ml</t>
  </si>
  <si>
    <t>REMPLAZO PARA DEFICIENCIAS PRIMARIAS O SECUNDARIAS DE HORMONAS TIROIDEAS Y TAMBIÉN PARA PROCESOS INFECCIOSOS COMO PODODERMATITIS O SABAÑÓN POR SU EFECTO ESTIMULANTE DE LA GLÁNDULA TIROIDES. ÚTIL EN DEFICIENCIAS DE YODO. COADYUVANTE EN EL TRATAMIENTO DE ACTINOMICOSIS Y ACTINOBACILOSIS. BOCIO O COTO.</t>
  </si>
  <si>
    <t>GUAYACOLATO DE GRICERILO</t>
  </si>
  <si>
    <t xml:space="preserve">GUAYACOLATO DE GlICERILO 50 mg dextrosa 50 mg </t>
  </si>
  <si>
    <t>ANESTESICO DE USO PARA GRANDES ESPECIES Y DEAL PARA PROCEDIMIENTOS EN EQUINOS Y BOVINOS</t>
  </si>
  <si>
    <t>500ML</t>
  </si>
  <si>
    <t>ANTIHISTAMINICO</t>
  </si>
  <si>
    <t>CLORHIDRATO DE DIFENHIDRAMINA 25 MG/ML</t>
  </si>
  <si>
    <t>SOLUCIÓN INYECTABLE QUE CONTIENE CLORHIDRATO DE DIFENHIDRAMINA INDICADO COMO ANTIHISTAMÍNICO Y ANTIALÉRGICO EN TODOS LOS CASOS DE REACCIONES ALÉRGICAS Y SHOCK ANAFILÁCTICO EN BOVINOS Y EQUINOS</t>
  </si>
  <si>
    <t>Tiamina</t>
  </si>
  <si>
    <t>INYECTABLE</t>
  </si>
  <si>
    <t xml:space="preserve">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t>
  </si>
  <si>
    <t>250 ml</t>
  </si>
  <si>
    <t>CEFTIOFUR SODICO 4 MG</t>
  </si>
  <si>
    <t>CEFTIOFUR</t>
  </si>
  <si>
    <t>ANTIBIÓTICO CEFTIOFUR SÓDICO INYECTABLE 4% FRASCO X 80ML</t>
  </si>
  <si>
    <t>80 ml</t>
  </si>
  <si>
    <t>VENDA ELASTICA</t>
  </si>
  <si>
    <t>venda 5"</t>
  </si>
  <si>
    <t xml:space="preserve">VENDA AUTO ADESIVA </t>
  </si>
  <si>
    <t xml:space="preserve">VENDA ALGODO LAMINADO </t>
  </si>
  <si>
    <t>ALGODÓN LAMINADO DE 6"X 5  YDS</t>
  </si>
  <si>
    <t>ESCOFINA HELLER EXECL</t>
  </si>
  <si>
    <t>HERRERIA</t>
  </si>
  <si>
    <t>Escofina</t>
  </si>
  <si>
    <t>DESCALLADOR V</t>
  </si>
  <si>
    <t xml:space="preserve">dsacallador ovalado </t>
  </si>
  <si>
    <t>DESCALLADOR DOBLE FILO</t>
  </si>
  <si>
    <t>DESCALLADOR</t>
  </si>
  <si>
    <t>DOBLE FILO</t>
  </si>
  <si>
    <t>HERRADURAS 22</t>
  </si>
  <si>
    <t>LACERO</t>
  </si>
  <si>
    <t>herradura</t>
  </si>
  <si>
    <t>PAQUETE POR 4</t>
  </si>
  <si>
    <t>HERRADURAS 23</t>
  </si>
  <si>
    <t xml:space="preserve">herradura </t>
  </si>
  <si>
    <t>HERRADURAS 24</t>
  </si>
  <si>
    <t>HERRADURAS 25</t>
  </si>
  <si>
    <t>HERRADURAS 27</t>
  </si>
  <si>
    <t>CLAVOS DE HERRAR Nº5</t>
  </si>
  <si>
    <t>Clavos</t>
  </si>
  <si>
    <t>CAJA 125</t>
  </si>
  <si>
    <t>CLAVOS DE HERRAR Nº4 1/2</t>
  </si>
  <si>
    <t>CAJS 125</t>
  </si>
  <si>
    <t>YELCOW 14G</t>
  </si>
  <si>
    <t>TUBO PLÁSTICO DE MATERIAL FLEXIBLE, DE VARIADO CALIBRE Y LONGITUD, QUE RECUBRE UNA AGUJA METÁLICA GUÍA QUE TERMINA EN PUNTA DE BISEL CORTANTE QUE SOBRESALE AL EXTREMO DEL TUBO PLÁSTICO, SU FUNCIÓN ES PENETRAR EN LA PIEL Y POSICIONARSE EN LA LUZ DE LA VENA, PARA PERMITIR LA ADMINISTRACIÓN DE SOLUCIONES AL ORGANISMO.</t>
  </si>
  <si>
    <t>COLLAR DE AHOGO</t>
  </si>
  <si>
    <t>COLLAR</t>
  </si>
  <si>
    <t>COLLAR DE AHOGO PARA PERROS NUMERO 8-10 CON UN LARGO DE 1,20 - 1,50 CM</t>
  </si>
  <si>
    <t xml:space="preserve">HEMASCULADOR </t>
  </si>
  <si>
    <t>LABORATORIO</t>
  </si>
  <si>
    <t>Es una pinza conpuesta por dos palancas cuya función es seccionar (mediante compresión) el cordón espermático a través de la piel del escroto sin incidirla. Para castrar con esta pinza se localiza el cordón espermático, se ubica el cordón entre la pinza y se comprime durante 1 ó 2 minutos.</t>
  </si>
  <si>
    <t>DESCOLADOR</t>
  </si>
  <si>
    <t>ELECTRICO</t>
  </si>
  <si>
    <t>DESCOLADOR ELECTRICO, PARA CERDOS VOLTAJE 220V, POTENCIA DE 150W, INTERFAZ DE ALIMENTACION ESTANDAR AMERICANO, MATERIAL: PLASTICO, GOMA , ACERO INOXIDABLE,  MEDIDAS 22CM LARGO, CERRADO EL ANCHO ES DE 7 CM, ABIERTO EL ANCHO ES DE 18 CM APROX, LONGITUD CABLE, 2 METROS</t>
  </si>
  <si>
    <t>JERINGA AUTOMATICA METALICA</t>
  </si>
  <si>
    <t>JERINGA</t>
  </si>
  <si>
    <t>Jeringa Vacunador Colibrí Metálico 5 cc  Las partes metálicas están recubiertas con materiales
neutros para garantizar la durabilidad y para evitar la
erosión del metal y los depósitos de oxido.</t>
  </si>
  <si>
    <t>AGUJAS</t>
  </si>
  <si>
    <t>AGUJAS 16X 1/2"</t>
  </si>
  <si>
    <t>AGUJA HIPODERMICA DESECHABLE</t>
  </si>
  <si>
    <t>CAJA X 100</t>
  </si>
  <si>
    <t>AGUJAS 21X 1"</t>
  </si>
  <si>
    <t>AGUJAS16 X 1"</t>
  </si>
  <si>
    <t xml:space="preserve">EXTENSION FLEXIBLE </t>
  </si>
  <si>
    <t xml:space="preserve">Extension </t>
  </si>
  <si>
    <t>MEDIDAS MANGO LARGO 11,7 CM LARGO 60 CM, EN POLIPROPILENO, BROCELATON FACILITA LA APLICACIÓN MASIVA DE PRODUCTOS VETRINARIOS A NIVEL INTRARRUMINAL</t>
  </si>
  <si>
    <t>1MTS</t>
  </si>
  <si>
    <t>LIJA</t>
  </si>
  <si>
    <t>CALIBRE 100</t>
  </si>
  <si>
    <t>LIJA ESMERIL DE 100X4" PULGADAS ROLLO DE 25 MTS</t>
  </si>
  <si>
    <t>25MTS rollo</t>
  </si>
  <si>
    <t>JERINGA VERMIFUGACION ORAL</t>
  </si>
  <si>
    <t>JERINGA ORAL</t>
  </si>
  <si>
    <t xml:space="preserve">DISPOSITIVO CON CAPACIDAD DE 50 ML PARA LA ADMINISTRACION DE SUSPENCIONES ORALES </t>
  </si>
  <si>
    <t>BUTAZINOL</t>
  </si>
  <si>
    <t>FENIL BUTAZONA</t>
  </si>
  <si>
    <t>COMPRIMIDO DE 1GR DE FENIL BUTAZONA, AGENTE ANTIINFLAMATORIO NO HORMONAL INDICANDO COMO PARA AFECCIONES MUSCULO ESQUELETICAS, COMO LA OSTIOARTRITIS, REDUCCION DE FIEBRE, DOLOR Y INFLACION CADA BOLO CONTIENE UN GRAMO DE FENIL BUTAZONA</t>
  </si>
  <si>
    <t>TARO DE 100 COMPRIMIDOS</t>
  </si>
  <si>
    <t>SULFATO DE COBRE</t>
  </si>
  <si>
    <t>COBRE</t>
  </si>
  <si>
    <t>Antibacteriano y antifúngico del casco. Sulfato de Cobre al 5% COMPONENTES 5% SULFATO DE COBRE Y 100% OTROS COMPONENTES PRESENTACION DE 800GRS DE USO EXTERNO</t>
  </si>
  <si>
    <t>TARRO DE 800 GR</t>
  </si>
  <si>
    <t>TIJERAS PARA BALONAR</t>
  </si>
  <si>
    <t>TIJERA</t>
  </si>
  <si>
    <t xml:space="preserve">TIJERA METALICAS DE 9" EN ACERO PARA BALONEAR EQUINOS </t>
  </si>
  <si>
    <t>JUEGO DE LLAVES</t>
  </si>
  <si>
    <t>JUEGO DE LLAVES Y COPAS</t>
  </si>
  <si>
    <t>PARA USO VEHICULAR Y INDUSTRIAL MULTIBLE VARIEDAD DE TAMAÑOS DE LLAVE Y COPAS PARA PERNOS</t>
  </si>
  <si>
    <t>JUEGO</t>
  </si>
  <si>
    <t>GATO DE 10 TONELADAS</t>
  </si>
  <si>
    <t xml:space="preserve">Gato Hidráulico </t>
  </si>
  <si>
    <t>GATO HIDRAULICO 10 TON / TIPO BOTELLA, Capacidad de 10 ton , Altura Mínima: 230 mm. Altura Máxima: 460 mm, Peso (Kg): 6.75 Kg,  Características: Industrial, válvula de seguridad.</t>
  </si>
  <si>
    <t>unidad</t>
  </si>
  <si>
    <t>TACOS PARA CARRO</t>
  </si>
  <si>
    <t>ELEMENTOS CON FORMA DE DE TRIANGULO UTILIZACO PARA SOSTENER AUTOMOTORES Y/O REMOLQUES EN SUPERFICIES INCLINADAS MaTERIAL MADERA</t>
  </si>
  <si>
    <t>Pleta de pare y siga</t>
  </si>
  <si>
    <t>Señal Pare-Siga 30Cm</t>
  </si>
  <si>
    <t xml:space="preserve">Verde y Rojo, textos en Relectivo,  ancho 31 cm alto 5,8 cm  largo 46 cm material poliestireno,  señal reflectiva </t>
  </si>
  <si>
    <t>JUEGO DESTORNILLADORES</t>
  </si>
  <si>
    <t>DESTORNILLADORES DE USO PESADO PARA TRANAJO DE MAQUINARIA AGRICPOLA, CON MANGOS ERGONOMICOS</t>
  </si>
  <si>
    <t>JUEGO X6</t>
  </si>
  <si>
    <t xml:space="preserve">SUJETADOR CON MATRACA </t>
  </si>
  <si>
    <t>MATRACA</t>
  </si>
  <si>
    <t>3" POR NUEVE METROS DE LARGO  CAPACIDAD DE 5 TONELADAS</t>
  </si>
  <si>
    <t>Kit pasante para tractor</t>
  </si>
  <si>
    <t xml:space="preserve">kit </t>
  </si>
  <si>
    <t>PIN AGRICOLA 3/8 UNIVERSAL, 1/4, 7/16", 3/16"</t>
  </si>
  <si>
    <t>TARRO DE SILICONA</t>
  </si>
  <si>
    <t>SILICONA</t>
  </si>
  <si>
    <t xml:space="preserve">TARRO DE SILICONA LIQUIDA UTILIZADORA LIMPIENZA DE SUPERFICIES PRESENTACION DE UN LITROS
</t>
  </si>
  <si>
    <t>MASETA</t>
  </si>
  <si>
    <t>DE 3  KG</t>
  </si>
  <si>
    <t>MASETA CON UN PESO DE TRES KILOS DE USO PESADO</t>
  </si>
  <si>
    <t>IVA</t>
  </si>
  <si>
    <t>OFERTA ECONÓMICA PRESENTADA POR PROVEEDORA PECUARIA DE COLOMBIA SAS</t>
  </si>
  <si>
    <t>OFERTA ECONÓMICA PRESENTADA POR PROVEEDORA PECUARIA DE COLOMBIA SAS - CON EL DESCUENTO DEL 2% CONTENIDO EN EL NUMERAL 5.4 DEL PLIEGO</t>
  </si>
  <si>
    <t>V/R UNITARIO ANTES DE IVA</t>
  </si>
  <si>
    <t>FICHA TÉCNICA</t>
  </si>
  <si>
    <t>SELECCIÓN ABREVIADA DE SUBASTA INVERSA No. SASI 07 DE 2025</t>
  </si>
  <si>
    <t>EVALUACIÓN ECONÓMICA - 18 DE OCTUBRE DE 2025</t>
  </si>
  <si>
    <t>NO CUMPLE</t>
  </si>
  <si>
    <t>SELECCIÓN ABREVIADA DE MENOR CUANTÍA No. 03-2026</t>
  </si>
  <si>
    <t>CONTRATAR EL SUMINISTRO Y SERVICIO INTEGRAL DE IMPRESIÓN, FOTOCOPIADO ESCANEO, PAPELERIA Y ELEMENTOS DE OFICINA DE LAS DIFERENTES DEPENDENCIAS ADMINISTRATIVAS, ASEGURANDO LA ADECUADA PRESTACIÓN DEL SERVICIO, LA ATENCIÓN A LA CIUDADANÍA Y EL CUMPLIMIENTO DE LOS PROGRAMAS INSTITUCIONALES DE LA ALCALDÍA MUNICIPAL DE VILLETA, CUNDINAMARCA</t>
  </si>
  <si>
    <t>FACTOR PONDERABLE</t>
  </si>
  <si>
    <t>PLAN DE MANEJO AMBIENTAL (11 PUNTOS)
El proponente deberá presentar un plan de manejo ambiental con los siguientes requisitos:
a) Objetivos generales y específicos del plan de manejo ambiental.
b) Características generales del proyecto.
c) Plan de acciones que cuente como mínimo con: gestión social, capacitaciones ambientales, manejo y disposición de residuos peligrosos, presentación de informe mensual relacionando el consumo de cada tipo de papel y manejo de maquinaria, prácticas ambientales.
El proponente que no aporte el documento de acuerdo a lo establecido obtendrá cero (0) puntos.</t>
  </si>
  <si>
    <t>EL PLAN DE MANEJO AMBIENTAL DEBE SER AVALADO Y FIRMADO POR UN INGENIERO AMBIENTAL Y SUSCRITO POR EL REPRESENTANTE LEGAL DE LA EMPRESA, DE CONFORMDIAD CON LO ESTABLECIDO EN EL DECRETO 1076 de 2015</t>
  </si>
  <si>
    <t>DISPONIBILIDAD ESTABLECIMIENTO COMERCIAL – 10 PUNTOS. 
Se asignarán diez (10) puntos al proponente que acredite contrato o alianza comercial con establecimiento que sea afín con el objeto del contrato a ejecutar, que permita garantizar el suministro y atención de manera permanente y sin interrupciones. 
Para su acreditación el proponente deberá anexar:
1.	Copia del contrato o alianza comercial suscrita por las partes con vigencia igual al plazo de ejecución y dos meses más. Documentos que acrediten la validez. 
2.	Copia del registro mercantil de la cámara de comercio correspondiente. 
3.          Copia del Certificado de Existencia y Representación Legal. Si aplica. 
4. 	Copia del RUT.</t>
  </si>
  <si>
    <t>(ii)	Calificación de la oferta económica (Hasta 48.5 puntos) – Anexo No. 01.
El proponente deberá diligenciar en su totalidad el Anexo No. 01 - propuesta económica, sin efectuar modificaciones de orden ni de contenido en el mismo, indicado en pesos colombianos, el valor de la propuesta económica, incluyendo el valor del IVA y el valor del AIU.
Para efectos de la evaluación y calificación económica se considerarán únicamente las propuestas hábiles, es decir aquellas que:
1)	Cumplan la totalidad de los requisitos habilitantes de orden jurídico, técnico y financiero;
2)	Su valor total corregido no supere el presupuesto previsto para la presente convocatoria;
3)	Hayan cotizado todos los ítems en el Anexo No. 02 – Anexo Técnico.
Para su calificación se aplicará el siguiente procedimiento únicamente a las propuestas hábiles:
La propuesta económica debe presentarse en medio escrito, con los valores expresados en moneda legal colombiana, sin centavos. Para este último efecto, los centavos deben ajustarse al peso, lo aproximará por exceso al número entero siguiente del peso y cuando la fracción decimal del peso sea inferior a cinco, lo aproximará por defecto al número entero del peso.
La evaluación económica estará a cargo del comité evaluador y se efectuará a todas las ofertas habilitadas, en consideración a lo previsto en el pliego de condiciones. El comité verificará que el costo total de la oferta, incluido IVA, no sea superior al 100% del presupuesto establecido y que las operaciones aritméticas de los valores ofertados y del cálculo de impuesto a cargo, sean correctas.
Los valores unitarios ofertados no pueden ser superiores a los establecidos por el Entidad como valores unitarios promedios en el estudio de conveniencia correspondiente.
Para efecto de la evaluación de la oferta económica, se asignará un máximo de cuarenta y ocho puntos cinco (48.5) puntos al proponente que en su propuesta económica presente el menor valor, teniendo en cuenta que los valores de los servicios a ejecutar no son variables en el tiempo, dado que las características técnicas requeridas para adelantar las labores solicitadas son iguales, circunstancia que favorece a la entidad para la ejecución de los servicios.</t>
  </si>
  <si>
    <t>EL PROPONENTE PRESENTA LA OFERTA ECONOMICA A FULL COSTO</t>
  </si>
  <si>
    <t>Se otorgarán diez (10) puntos a los proponentes que certifiquen que los bienes y servicios (mano de obra) son 100% de origen nacional. A los proponentes que no acrediten esta situación se le asignara 0 puntos.
Conforme con la Ley 816 de 2003, el puntaje que se aplicará como consecuencia de la protección a la industria nacional será el siguiente: efectuada la calificación económica (precio) y la técnica, en caso de existir ésta última, al puntaje obtenido por cada oferente se le adicionará el 20% del mismo puntaje para oferentes de bienes y/o servicios de origen 100% nacional y oferentes de bienes y servicios extranjeros que acrediten reciprocidad, y 5% para oferentes de bienes y/o servicios extranjeros acreditados (con componente nacional), constituyéndose este puntaje en el final para determinar el orden de elegibilidad de las propuestas. 
Para efectos de la evaluación del origen de los bienes y/o servicios, el oferente diligenciará el Anexo No. 05 “Origen de los bienes y/o Servicios”.</t>
  </si>
  <si>
    <t>(iv)	Incentivo emprendimientos y empresas de mujeres (0.25 puntos)
En cumplimiento a lo establecido en el artículo 32 de La Ley 2069 de 2020, reglamentado por el artículo 3 del Decreto 1860 de 2021, mediante el cual se adiciona la Subsección 2 de la Sección 4 del Capítulo 2 del Título 1 de la Parte 2 del Libro 2, los artículos 2.2.1.2.4.2.14 y 2.2.1.2.4.2.15 del Decreto 1082 de 2015, se asignará un puntaje adicional de hasta el cero punto veinticinco por ciento (0.25%) del valor total de los puntos establecidos, al proponente que acredite como emprendimiento y empresas de mujeres que cumplan con alguna de las condiciones señaladas en el artículo 2.2.1.2.4.2.14 del Decreto 1082 de 2015,</t>
  </si>
  <si>
    <t>EL PROPONENTE ES PERSONA NATURAL - HOMBRE</t>
  </si>
  <si>
    <t>(v)	Criterio diferencial Mipyme (Hasta 0.25 puntos)
Se asignarán máximo de cero punto veinticinco (0.25) puntos al oferente que acredite ser Mipyme de acuerdo con los criterios de clasificación empresarial establecidos en el artículo 2.2.1.13.2.2 del Decreto 1074 de 2015, Único Reglamentario del Sector Comercio, Industria y Turismo, o la norma que lo modifique, derogue o sustituya.</t>
  </si>
  <si>
    <t xml:space="preserve"> CUMPLE</t>
  </si>
  <si>
    <t>EL PROPONENTE  ANEXA LOS CERTIFICADOS DE RESIDENCIA EXPEDIDOS POR LA ALCALDÍA MUNICIPAL, ANEXA LA COPIA DE LAS CÉDULAS DE CIUDADANÍA, LAS CARTAS DE EXCLUSIVIDAD QUE CERTIFIQUE EL COMPROMISO DEL PERSONAL CON EL TITULAR DE LA PROPUESTA PARA EL CUMPLIMIENTO DEL PRESENTE PROCESO DE SELECCIÓN Y CONTARTO</t>
  </si>
  <si>
    <t>EL PROPONENTE ANEXA EL ANEXO 6 DONDE SEÑALA EXPRESAMENTE QUE REALIZARÁ EL OFRECIMIENTO ESTABLECIDO POR LA ENTIDAD</t>
  </si>
  <si>
    <t xml:space="preserve">EL PROPONENTE PRESENTA EL ANEXO 5 </t>
  </si>
  <si>
    <t>EL PROPONENTE CUMPLE CON LA PRESENTACIÓN DEL CERTIFICADO</t>
  </si>
  <si>
    <t>ALMACENISTA</t>
  </si>
  <si>
    <t>CAMILO ALBERTO DALEMAN GARCIA</t>
  </si>
  <si>
    <t xml:space="preserve">PROPONENTE EVALUADO: EDWIN BRAUSSIN CASTRO  C.C. o NIT. No. 79811290-7 </t>
  </si>
  <si>
    <t>SI CUMPLE</t>
  </si>
  <si>
    <t>FECHA: 08/04/2026</t>
  </si>
  <si>
    <t xml:space="preserve">CUMPLE </t>
  </si>
  <si>
    <t>INDICADOR 
ÍNDICE DE LIQUIDEZ. 
Fórmula: Activo corriente/pasivo corriente. 
MARGEN SOLICITADO 
Mayor o igual a &gt;=1,0 
ÍNDICE DE ENDEUDAMIENTO. 
Formula: Nivel de endeudamiento = Pasivo total /activo total *100 
Menor o igual al &gt; =85% 
RAZÓN DE COBERTURA DE INTERESES 
Fórmula: Cobertura de intereses = Utilidad Operacional /Gastos de Intereses. 
Mayor o igual a &gt;=1,0</t>
  </si>
  <si>
    <t>INDICADOR MARGEN SOLICITADO Rentabilidad sobre el Patrimonio: Fórmula: Rentabilidad sobre el patrimonio= Utilidad operacional / Patrimonio *100 Mayor o igual a &gt;= 0,18 Rentabilidad sobre activos: Fórmula: Rentabilidad sobre el activo= Utilidad Operacional/ Activo Total *100 Mayor o igual a &gt;= 0,16</t>
  </si>
  <si>
    <t>REQUISITOS FINANCIEROS HABILITANTES</t>
  </si>
  <si>
    <t xml:space="preserve">INDICADOR 
MARGEN SOLICITADO 
Rentabilidad sobre el Patrimonio: 
Fórmula: Rentabilidad sobre el patrimonio= Utilidad operacional / Patrimonio 
*100 
Mayor o igual a 
&gt;= 0,08 
Rentabilidad sobre activos: 
Fórmula: Rentabilidad sobre el activo= Utilidad Operacional/ Activo Total 
*100 
Mayor o igual a 
&gt;= 0,06 </t>
  </si>
  <si>
    <t>RUP FECHA DE EXPEDICIÓN 29/03/2026</t>
  </si>
  <si>
    <t xml:space="preserve">RUP FECHA DE EXPEDICIÓN 29/03/2026 </t>
  </si>
  <si>
    <t>EL PROPONENTE ANEXA EL RUP CON FECHA DE EXPEDICIÓN DEL 29 DE MARZO DE 2026 DONDE SE PUEDE CONSTATAR LOS SIGUIENTES VALORES:                                                                                                                             INDICE DE LIQUIDEZ               :                      1,03
INDICE DE ENDEUDAMIENTO          :               0,80
RAZÓN DE COBERTURA DE INTERESES  :             INDETERMINADO</t>
  </si>
  <si>
    <t xml:space="preserve">EL PROPONENTE ANEXA EL RUP CON FECHA DE EXPEDICIÓN DEL 29 DE MARZO DE 2026 DONDE SE PUEDE CONSTATAR LOS SIGUIENTES VALORES:                              RENTABILIDAD DEL PATRIMONIO      :             3,70
RENTABILIDAD DEL ACTIVO          :                      0,72                                                                                     </t>
  </si>
  <si>
    <t>MANO DE OBRA LOCAL                                                                                El proponente que ofrezca el personal mínimo requerido mediante personas naturales cuya residencia sea en el municipio de Villeta, Cundinamarca.
Mínimo dos (2) personas de las los cuales deben adjuntar los siguientes documentos:
1.	Copia cédula de ciudadanía.
2.	Certificado de residencia con fecha de expedición no mayor a 30 días, expedido por la autoridad competente. 
3.	Carta de compromiso de exclusividad. 
NOTA 01: Su acreditación se hará mediante el Certificado de Residencia que se expide en la Alcaldía Municipal de Villeta – Secretaría Administrativa y de
Gobierno.</t>
  </si>
  <si>
    <t>EQUIPO TECNICO OFRECIDO                                                                        El proponente que ofrezca el siguiente equipo adicional al solicitado en la ficha
IMPRESORAS MULTIFUNCIONALES A 0 COSTO PARA LA ENTIDAD DURANTE LA EJECUCIÓN CONTRACTUAL.
Nota: Para la acreditación de este requisito el proveedor deberá aportar los siguientes documentos:
•	ANEXO No. 06 - FACTOR DE CALIFICACIÓN TÉCNICA en el que se
señale expresamente que se realiza el presente requerimiento.
•	Documentos señalados en cada numeral del presente cuadro.</t>
  </si>
  <si>
    <t>EL PROPONENTE CUMPLE CON EL PRESENTE REQUISITO, YA QUE EN EL CERTIFICADO DE EXISTENCIA Y REPRESENTACIÓN LEGAL ESTABLECE QUE CUENTA CON EL SIGUIENTE ESTABLECIMIENTO DE COMERCIO: Nombre: PAPELERIA LA QUINTA Matrícula No.: 66575 Fecha de Matrícula: 14 de julio de 2010 Último año renovado: 2026 Categoría: Establecimiento de Comercio Dirección : CLE.5 NRO. 6 - 11 CENTRO Municipio: Villeta, Cundinamarc</t>
  </si>
  <si>
    <t>EVALUACIÓN FINANCIERA</t>
  </si>
  <si>
    <t>ANEXO 02</t>
  </si>
  <si>
    <t>EL PROPONENTE CUMPLE CON LA PRESENTACIÓN DEL ANEXO</t>
  </si>
  <si>
    <t>ANEXO FICHA TECNICA</t>
  </si>
  <si>
    <t>Cumplimiento de las condiciones de experiencia.</t>
  </si>
  <si>
    <t>Actividad Económica</t>
  </si>
  <si>
    <t>EL PROPONENTE CUMPLE CON LA PRESENTACIÓN DEL RUT</t>
  </si>
  <si>
    <t>Personal mínimo requerido – Soporte técnico.</t>
  </si>
  <si>
    <t>Experiencia específica - Anexo 04</t>
  </si>
  <si>
    <t>EL PROPONENTE APORTA EL DOCUMENTO DE PERSONAL MINIMO REQUERIDO</t>
  </si>
  <si>
    <t>EL PROPONENTE  APORTA EXPERIENCIA ESPECIFICA</t>
  </si>
  <si>
    <t>11 PUNTOS</t>
  </si>
  <si>
    <t>10 PUNTOS</t>
  </si>
  <si>
    <t>48.5 PUNTOS</t>
  </si>
  <si>
    <t>0.25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</si>
</sst>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quot;\ #,##0;[Red]\-&quot;$&quot;\ #,##0"/>
    <numFmt numFmtId="165" formatCode="_-&quot;$&quot;\ * #,##0.00_-;\-&quot;$&quot;\ * #,##0.00_-;_-&quot;$&quot;\ * &quot;-&quot;??_-;_-@_-"/>
    <numFmt numFmtId="166" formatCode="_-* #,##0.00\ _€_-;\-* #,##0.00\ _€_-;_-* &quot;-&quot;??\ _€_-;_-@_-"/>
    <numFmt numFmtId="167" formatCode="_-* #,##0_-;\-* #,##0_-;_-* &quot;-&quot;??_-;_-@_-"/>
    <numFmt numFmtId="168" formatCode="_-* #,##0.00\ &quot;€&quot;_-;\-* #,##0.00\ &quot;€&quot;_-;_-* &quot;-&quot;??\ &quot;€&quot;_-;_-@_-"/>
  </numFmts>
  <fonts count="21" x14ac:knownFonts="1">
    <font>
      <sz val="11"/>
      <color theme="1"/>
      <name val="Calibri"/>
      <family val="2"/>
      <scheme val="minor"/>
    </font>
    <font>
      <sz val="11"/>
      <color theme="1"/>
      <name val="Calibri"/>
      <family val="2"/>
      <scheme val="minor"/>
    </font>
    <font>
      <b/>
      <sz val="10"/>
      <name val="Arial"/>
      <family val="2"/>
    </font>
    <font>
      <sz val="10"/>
      <name val="Arial"/>
      <family val="2"/>
    </font>
    <font>
      <b/>
      <sz val="10"/>
      <color theme="0"/>
      <name val="Arial"/>
      <family val="2"/>
    </font>
    <font>
      <b/>
      <sz val="10"/>
      <color theme="1"/>
      <name val="Arial"/>
      <family val="2"/>
    </font>
    <font>
      <b/>
      <u/>
      <sz val="10"/>
      <name val="Arial"/>
      <family val="2"/>
    </font>
    <font>
      <b/>
      <sz val="10"/>
      <color theme="4"/>
      <name val="Arial"/>
      <family val="2"/>
    </font>
    <font>
      <b/>
      <sz val="8"/>
      <color theme="1"/>
      <name val="Helvetica"/>
    </font>
    <font>
      <b/>
      <sz val="8"/>
      <color theme="1"/>
      <name val="Arial"/>
      <family val="2"/>
    </font>
    <font>
      <sz val="8"/>
      <color rgb="FF000000"/>
      <name val="Arial"/>
      <family val="2"/>
    </font>
    <font>
      <sz val="8"/>
      <color theme="1"/>
      <name val="Arial"/>
      <family val="2"/>
    </font>
    <font>
      <vertAlign val="superscript"/>
      <sz val="8"/>
      <color theme="1"/>
      <name val="Arial"/>
      <family val="2"/>
    </font>
    <font>
      <i/>
      <sz val="8"/>
      <color theme="1"/>
      <name val="Arial"/>
      <family val="2"/>
    </font>
    <font>
      <sz val="8"/>
      <color theme="0"/>
      <name val="Arial"/>
      <family val="2"/>
    </font>
    <font>
      <b/>
      <sz val="8"/>
      <color theme="4"/>
      <name val="Helvetica"/>
    </font>
    <font>
      <sz val="8"/>
      <color theme="1"/>
      <name val="Helvetica"/>
    </font>
    <font>
      <b/>
      <sz val="8"/>
      <color theme="0"/>
      <name val="Arial"/>
      <family val="2"/>
    </font>
    <font>
      <b/>
      <sz val="10.5"/>
      <name val="Arial"/>
      <family val="2"/>
    </font>
    <font>
      <sz val="10.5"/>
      <color theme="1"/>
      <name val="Calibri"/>
      <family val="2"/>
      <scheme val="minor"/>
    </font>
    <font>
      <sz val="11"/>
      <name val="Calibri"/>
      <family val="2"/>
      <scheme val="minor"/>
    </font>
  </fonts>
  <fills count="14">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0000FF"/>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0"/>
        <bgColor indexed="64"/>
      </patternFill>
    </fill>
    <fill>
      <patternFill patternType="solid">
        <fgColor theme="4" tint="0.39997558519241921"/>
        <bgColor indexed="64"/>
      </patternFill>
    </fill>
  </fills>
  <borders count="24">
    <border>
      <left/>
      <right/>
      <top/>
      <bottom/>
      <diagonal/>
    </border>
    <border>
      <left/>
      <right/>
      <top style="medium">
        <color indexed="64"/>
      </top>
      <bottom style="medium">
        <color indexed="64"/>
      </bottom>
      <diagonal/>
    </border>
    <border>
      <left/>
      <right/>
      <top style="medium">
        <color indexed="64"/>
      </top>
      <bottom/>
      <diagonal/>
    </border>
    <border>
      <left style="thin">
        <color theme="2"/>
      </left>
      <right style="medium">
        <color theme="2"/>
      </right>
      <top style="thin">
        <color theme="2"/>
      </top>
      <bottom style="thin">
        <color theme="2"/>
      </bottom>
      <diagonal/>
    </border>
    <border>
      <left style="medium">
        <color theme="2"/>
      </left>
      <right/>
      <top/>
      <bottom/>
      <diagonal/>
    </border>
    <border>
      <left/>
      <right style="medium">
        <color theme="2"/>
      </right>
      <top/>
      <bottom/>
      <diagonal/>
    </border>
    <border>
      <left style="medium">
        <color theme="2"/>
      </left>
      <right/>
      <top style="medium">
        <color indexed="64"/>
      </top>
      <bottom style="medium">
        <color indexed="64"/>
      </bottom>
      <diagonal/>
    </border>
    <border>
      <left/>
      <right style="medium">
        <color theme="2"/>
      </right>
      <top style="medium">
        <color indexed="64"/>
      </top>
      <bottom style="medium">
        <color indexed="64"/>
      </bottom>
      <diagonal/>
    </border>
    <border>
      <left style="medium">
        <color theme="2"/>
      </left>
      <right/>
      <top style="medium">
        <color indexed="64"/>
      </top>
      <bottom/>
      <diagonal/>
    </border>
    <border>
      <left/>
      <right style="medium">
        <color theme="2"/>
      </right>
      <top style="medium">
        <color indexed="64"/>
      </top>
      <bottom/>
      <diagonal/>
    </border>
    <border>
      <left style="medium">
        <color theme="2"/>
      </left>
      <right/>
      <top/>
      <bottom style="medium">
        <color theme="2"/>
      </bottom>
      <diagonal/>
    </border>
    <border>
      <left/>
      <right/>
      <top/>
      <bottom style="medium">
        <color theme="2"/>
      </bottom>
      <diagonal/>
    </border>
    <border>
      <left/>
      <right style="medium">
        <color theme="2"/>
      </right>
      <top/>
      <bottom style="medium">
        <color theme="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hair">
        <color auto="1"/>
      </left>
      <right style="hair">
        <color auto="1"/>
      </right>
      <top style="hair">
        <color auto="1"/>
      </top>
      <bottom style="hair">
        <color auto="1"/>
      </bottom>
      <diagonal/>
    </border>
    <border>
      <left style="medium">
        <color theme="2"/>
      </left>
      <right/>
      <top style="medium">
        <color theme="2"/>
      </top>
      <bottom style="medium">
        <color theme="2"/>
      </bottom>
      <diagonal/>
    </border>
    <border>
      <left/>
      <right/>
      <top style="medium">
        <color theme="2"/>
      </top>
      <bottom style="medium">
        <color theme="2"/>
      </bottom>
      <diagonal/>
    </border>
    <border>
      <left/>
      <right style="medium">
        <color theme="2"/>
      </right>
      <top style="medium">
        <color theme="2"/>
      </top>
      <bottom style="medium">
        <color theme="2"/>
      </bottom>
      <diagonal/>
    </border>
  </borders>
  <cellStyleXfs count="13">
    <xf numFmtId="0" fontId="0" fillId="0" borderId="0"/>
    <xf numFmtId="165" fontId="1" fillId="0" borderId="0" applyFont="0" applyFill="0" applyBorder="0" applyAlignment="0" applyProtection="0"/>
    <xf numFmtId="0" fontId="3" fillId="0" borderId="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8" fontId="1" fillId="0" borderId="0" applyFont="0" applyFill="0" applyBorder="0" applyAlignment="0" applyProtection="0"/>
  </cellStyleXfs>
  <cellXfs count="111">
    <xf numFmtId="0" fontId="0" fillId="0" borderId="0" xfId="0"/>
    <xf numFmtId="0" fontId="3" fillId="0" borderId="0" xfId="0" applyFont="1" applyAlignment="1">
      <alignment vertical="center"/>
    </xf>
    <xf numFmtId="0" fontId="3" fillId="0" borderId="0" xfId="0" applyFont="1" applyAlignment="1">
      <alignment vertical="center" wrapText="1"/>
    </xf>
    <xf numFmtId="0" fontId="3" fillId="0" borderId="0" xfId="0" applyFont="1" applyAlignment="1">
      <alignment horizontal="center" vertical="center" wrapText="1"/>
    </xf>
    <xf numFmtId="165" fontId="3" fillId="0" borderId="0" xfId="0" applyNumberFormat="1" applyFont="1" applyAlignment="1">
      <alignment vertical="center"/>
    </xf>
    <xf numFmtId="165" fontId="3" fillId="0" borderId="0" xfId="1" applyFont="1" applyFill="1" applyAlignment="1">
      <alignment vertical="center"/>
    </xf>
    <xf numFmtId="3" fontId="3" fillId="0" borderId="0" xfId="0" applyNumberFormat="1" applyFont="1" applyAlignment="1">
      <alignment vertical="center"/>
    </xf>
    <xf numFmtId="0" fontId="3" fillId="0" borderId="3" xfId="0" applyFont="1" applyBorder="1" applyAlignment="1">
      <alignment horizontal="center" vertical="center" wrapText="1"/>
    </xf>
    <xf numFmtId="0" fontId="3" fillId="0" borderId="4" xfId="0" applyFont="1" applyBorder="1" applyAlignment="1">
      <alignmen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43" fontId="3" fillId="0" borderId="0" xfId="10" applyFont="1" applyAlignment="1">
      <alignment vertical="center"/>
    </xf>
    <xf numFmtId="0" fontId="9" fillId="6" borderId="14" xfId="0" applyFont="1" applyFill="1" applyBorder="1" applyAlignment="1">
      <alignment horizontal="center" vertical="center" wrapText="1"/>
    </xf>
    <xf numFmtId="167" fontId="9" fillId="9" borderId="14" xfId="10" applyNumberFormat="1" applyFont="1" applyFill="1" applyBorder="1" applyAlignment="1">
      <alignment horizontal="center" vertical="center" wrapText="1"/>
    </xf>
    <xf numFmtId="167" fontId="9" fillId="6" borderId="14" xfId="10" applyNumberFormat="1" applyFont="1" applyFill="1" applyBorder="1" applyAlignment="1">
      <alignment horizontal="center" vertical="center" wrapText="1"/>
    </xf>
    <xf numFmtId="0" fontId="9" fillId="0" borderId="0" xfId="0" applyFont="1" applyAlignment="1">
      <alignment vertical="top"/>
    </xf>
    <xf numFmtId="0" fontId="10" fillId="0" borderId="14" xfId="0" applyFont="1" applyBorder="1" applyAlignment="1">
      <alignment horizontal="center" vertical="center" wrapText="1"/>
    </xf>
    <xf numFmtId="0" fontId="10" fillId="0" borderId="14" xfId="0" applyFont="1" applyBorder="1" applyAlignment="1">
      <alignment horizontal="justify" vertical="top" wrapText="1"/>
    </xf>
    <xf numFmtId="0" fontId="11" fillId="0" borderId="14" xfId="0" applyFont="1" applyBorder="1" applyAlignment="1">
      <alignment horizontal="center" vertical="center" wrapText="1"/>
    </xf>
    <xf numFmtId="167" fontId="11" fillId="9" borderId="14" xfId="10" applyNumberFormat="1" applyFont="1" applyFill="1" applyBorder="1" applyAlignment="1">
      <alignment horizontal="center" vertical="center"/>
    </xf>
    <xf numFmtId="9" fontId="11" fillId="0" borderId="14" xfId="0" applyNumberFormat="1" applyFont="1" applyBorder="1" applyAlignment="1">
      <alignment horizontal="center" vertical="center"/>
    </xf>
    <xf numFmtId="0" fontId="11" fillId="0" borderId="0" xfId="0" applyFont="1" applyAlignment="1">
      <alignment vertical="top"/>
    </xf>
    <xf numFmtId="0" fontId="11" fillId="0" borderId="14" xfId="0" applyFont="1" applyBorder="1" applyAlignment="1">
      <alignment horizontal="justify" vertical="justify" wrapText="1"/>
    </xf>
    <xf numFmtId="0" fontId="11" fillId="0" borderId="0" xfId="0" applyFont="1" applyAlignment="1">
      <alignment vertical="center"/>
    </xf>
    <xf numFmtId="167" fontId="11" fillId="0" borderId="14" xfId="10" applyNumberFormat="1" applyFont="1" applyFill="1" applyBorder="1" applyAlignment="1">
      <alignment horizontal="center" vertical="center" wrapText="1"/>
    </xf>
    <xf numFmtId="0" fontId="11" fillId="0" borderId="14" xfId="10" applyNumberFormat="1" applyFont="1" applyFill="1" applyBorder="1" applyAlignment="1">
      <alignment horizontal="justify" vertical="justify" wrapText="1"/>
    </xf>
    <xf numFmtId="167" fontId="11" fillId="0" borderId="0" xfId="10" applyNumberFormat="1" applyFont="1" applyFill="1" applyAlignment="1">
      <alignment vertical="center"/>
    </xf>
    <xf numFmtId="9" fontId="11" fillId="0" borderId="14" xfId="11" applyFont="1" applyFill="1" applyBorder="1" applyAlignment="1">
      <alignment horizontal="center" vertical="center"/>
    </xf>
    <xf numFmtId="168" fontId="11" fillId="0" borderId="14" xfId="12" applyFont="1" applyFill="1" applyBorder="1" applyAlignment="1">
      <alignment horizontal="justify" vertical="justify" wrapText="1"/>
    </xf>
    <xf numFmtId="164" fontId="11" fillId="0" borderId="14" xfId="0" applyNumberFormat="1" applyFont="1" applyBorder="1" applyAlignment="1">
      <alignment horizontal="center" vertical="center" wrapText="1"/>
    </xf>
    <xf numFmtId="167" fontId="11" fillId="0" borderId="0" xfId="10" applyNumberFormat="1" applyFont="1" applyFill="1" applyAlignment="1">
      <alignment horizontal="center" vertical="center"/>
    </xf>
    <xf numFmtId="167" fontId="11" fillId="0" borderId="14" xfId="10" applyNumberFormat="1" applyFont="1" applyFill="1" applyBorder="1" applyAlignment="1">
      <alignment horizontal="justify" vertical="justify" wrapText="1"/>
    </xf>
    <xf numFmtId="0" fontId="11" fillId="0" borderId="0" xfId="0" applyFont="1" applyAlignment="1">
      <alignment horizontal="center" vertical="center"/>
    </xf>
    <xf numFmtId="0" fontId="11" fillId="0" borderId="0" xfId="0" applyFont="1" applyAlignment="1">
      <alignment horizontal="justify" vertical="justify"/>
    </xf>
    <xf numFmtId="43" fontId="11" fillId="0" borderId="14" xfId="10" applyFont="1" applyBorder="1" applyAlignment="1">
      <alignment horizontal="center" vertical="center"/>
    </xf>
    <xf numFmtId="43" fontId="9" fillId="6" borderId="14" xfId="10" applyFont="1" applyFill="1" applyBorder="1" applyAlignment="1">
      <alignment horizontal="center" vertical="center" wrapText="1"/>
    </xf>
    <xf numFmtId="43" fontId="11" fillId="0" borderId="14" xfId="10" applyFont="1" applyFill="1" applyBorder="1" applyAlignment="1">
      <alignment horizontal="center" vertical="center"/>
    </xf>
    <xf numFmtId="43" fontId="11" fillId="0" borderId="0" xfId="10" applyFont="1" applyFill="1" applyAlignment="1">
      <alignment horizontal="center" vertical="center"/>
    </xf>
    <xf numFmtId="43" fontId="9" fillId="6" borderId="14" xfId="10" applyFont="1" applyFill="1" applyBorder="1" applyAlignment="1">
      <alignment horizontal="center" vertical="center"/>
    </xf>
    <xf numFmtId="43" fontId="11" fillId="0" borderId="13" xfId="10" applyFont="1" applyFill="1" applyBorder="1" applyAlignment="1">
      <alignment vertical="center"/>
    </xf>
    <xf numFmtId="43" fontId="11" fillId="0" borderId="14" xfId="10" applyFont="1" applyFill="1" applyBorder="1" applyAlignment="1">
      <alignment vertical="center"/>
    </xf>
    <xf numFmtId="43" fontId="9" fillId="11" borderId="14" xfId="10" applyFont="1" applyFill="1" applyBorder="1" applyAlignment="1">
      <alignment vertical="center"/>
    </xf>
    <xf numFmtId="9" fontId="14" fillId="0" borderId="0" xfId="0" applyNumberFormat="1" applyFont="1" applyAlignment="1">
      <alignment horizontal="center" vertical="center"/>
    </xf>
    <xf numFmtId="0" fontId="11" fillId="0" borderId="14" xfId="0" applyFont="1" applyBorder="1" applyAlignment="1">
      <alignment horizontal="left" vertical="justify" wrapText="1"/>
    </xf>
    <xf numFmtId="43" fontId="11" fillId="0" borderId="16" xfId="10" applyFont="1" applyFill="1" applyBorder="1" applyAlignment="1">
      <alignment vertical="center"/>
    </xf>
    <xf numFmtId="43" fontId="11" fillId="0" borderId="17" xfId="10" applyFont="1" applyFill="1" applyBorder="1" applyAlignment="1">
      <alignment vertical="center"/>
    </xf>
    <xf numFmtId="43" fontId="9" fillId="6" borderId="17" xfId="10" applyFont="1" applyFill="1" applyBorder="1" applyAlignment="1">
      <alignment vertical="center"/>
    </xf>
    <xf numFmtId="167" fontId="11" fillId="9" borderId="18" xfId="10" applyNumberFormat="1" applyFont="1" applyFill="1" applyBorder="1" applyAlignment="1">
      <alignment horizontal="center" vertical="center"/>
    </xf>
    <xf numFmtId="43" fontId="11" fillId="0" borderId="18" xfId="10" applyFont="1" applyBorder="1" applyAlignment="1">
      <alignment horizontal="center" vertical="center"/>
    </xf>
    <xf numFmtId="43" fontId="11" fillId="0" borderId="18" xfId="10" applyFont="1" applyFill="1" applyBorder="1" applyAlignment="1">
      <alignment horizontal="center" vertical="center"/>
    </xf>
    <xf numFmtId="167" fontId="11" fillId="12" borderId="0" xfId="10" applyNumberFormat="1" applyFont="1" applyFill="1" applyAlignment="1">
      <alignment horizontal="center" vertical="center"/>
    </xf>
    <xf numFmtId="43" fontId="11" fillId="12" borderId="0" xfId="10" applyFont="1" applyFill="1" applyAlignment="1">
      <alignment horizontal="center" vertical="center"/>
    </xf>
    <xf numFmtId="0" fontId="8" fillId="0" borderId="15" xfId="0" applyFont="1" applyBorder="1" applyAlignment="1">
      <alignment horizontal="center" vertical="center"/>
    </xf>
    <xf numFmtId="43" fontId="18" fillId="0" borderId="0" xfId="10" applyFont="1" applyAlignment="1">
      <alignment horizontal="left"/>
    </xf>
    <xf numFmtId="43" fontId="2" fillId="0" borderId="0" xfId="10" applyFont="1" applyAlignment="1">
      <alignment horizontal="left" vertical="center"/>
    </xf>
    <xf numFmtId="9" fontId="3" fillId="0" borderId="0" xfId="0" applyNumberFormat="1" applyFont="1" applyAlignment="1">
      <alignment horizontal="right" vertical="center"/>
    </xf>
    <xf numFmtId="0" fontId="3" fillId="0" borderId="0" xfId="0" applyFont="1" applyAlignment="1">
      <alignment horizontal="right" vertical="center"/>
    </xf>
    <xf numFmtId="43" fontId="3" fillId="0" borderId="0" xfId="0" applyNumberFormat="1" applyFont="1" applyAlignment="1">
      <alignment vertical="center"/>
    </xf>
    <xf numFmtId="0" fontId="2" fillId="3" borderId="20" xfId="0" applyFont="1" applyFill="1" applyBorder="1" applyAlignment="1">
      <alignment horizontal="center" vertical="center" wrapText="1"/>
    </xf>
    <xf numFmtId="0" fontId="3" fillId="0" borderId="20" xfId="0" applyFont="1" applyBorder="1" applyAlignment="1">
      <alignment vertical="center" wrapText="1"/>
    </xf>
    <xf numFmtId="0" fontId="3" fillId="0" borderId="20" xfId="0" applyFont="1" applyBorder="1" applyAlignment="1">
      <alignment horizontal="center" vertical="center" wrapText="1"/>
    </xf>
    <xf numFmtId="0" fontId="3" fillId="0" borderId="20" xfId="0" applyFont="1" applyBorder="1" applyAlignment="1">
      <alignment horizontal="left" vertical="center" wrapText="1"/>
    </xf>
    <xf numFmtId="0" fontId="19" fillId="0" borderId="0" xfId="0" applyFont="1" applyAlignment="1">
      <alignment horizontal="center" vertical="center" wrapText="1"/>
    </xf>
    <xf numFmtId="0" fontId="0" fillId="0" borderId="0" xfId="0" applyFont="1" applyAlignment="1">
      <alignment horizontal="center" vertical="center" wrapText="1"/>
    </xf>
    <xf numFmtId="0" fontId="20" fillId="0" borderId="20" xfId="0" applyFont="1" applyBorder="1" applyAlignment="1">
      <alignment horizontal="center" vertical="center" wrapText="1"/>
    </xf>
    <xf numFmtId="0" fontId="2" fillId="5" borderId="20" xfId="0" applyFont="1" applyFill="1" applyBorder="1" applyAlignment="1">
      <alignment horizontal="center" vertical="center"/>
    </xf>
    <xf numFmtId="0" fontId="5" fillId="4" borderId="20" xfId="0" applyFont="1" applyFill="1" applyBorder="1" applyAlignment="1">
      <alignment horizontal="center" vertical="center" wrapText="1"/>
    </xf>
    <xf numFmtId="0" fontId="4" fillId="8" borderId="20" xfId="0" applyFont="1" applyFill="1" applyBorder="1" applyAlignment="1">
      <alignment horizontal="center" vertical="center" wrapText="1"/>
    </xf>
    <xf numFmtId="0" fontId="4"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5" borderId="20"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3" fillId="5" borderId="0" xfId="0" applyFont="1" applyFill="1" applyAlignment="1">
      <alignment horizontal="center" vertical="center" wrapText="1"/>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2" fillId="7" borderId="6"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7"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7" fillId="0" borderId="0" xfId="0" applyFont="1" applyAlignment="1">
      <alignment horizontal="center" vertical="center" wrapText="1"/>
    </xf>
    <xf numFmtId="0" fontId="2" fillId="0" borderId="0" xfId="0" applyFont="1" applyAlignment="1">
      <alignment horizontal="center" vertical="center" wrapText="1"/>
    </xf>
    <xf numFmtId="167" fontId="14" fillId="12" borderId="0" xfId="10" applyNumberFormat="1" applyFont="1" applyFill="1" applyBorder="1" applyAlignment="1">
      <alignment horizontal="center" vertical="center"/>
    </xf>
    <xf numFmtId="167" fontId="17" fillId="12" borderId="0" xfId="10" applyNumberFormat="1" applyFont="1" applyFill="1" applyBorder="1" applyAlignment="1">
      <alignment horizontal="center" vertical="center"/>
    </xf>
    <xf numFmtId="0" fontId="9" fillId="10" borderId="14" xfId="0" applyFont="1" applyFill="1" applyBorder="1" applyAlignment="1">
      <alignment horizontal="center" vertical="center"/>
    </xf>
    <xf numFmtId="43" fontId="9" fillId="10" borderId="14" xfId="10" applyFont="1" applyFill="1" applyBorder="1" applyAlignment="1">
      <alignment horizontal="center" vertical="center" wrapText="1"/>
    </xf>
    <xf numFmtId="0" fontId="8" fillId="5" borderId="0" xfId="0" applyFont="1" applyFill="1" applyAlignment="1">
      <alignment horizontal="center" vertical="center"/>
    </xf>
    <xf numFmtId="0" fontId="8" fillId="0" borderId="0" xfId="0" applyFont="1" applyAlignment="1">
      <alignment horizontal="center" vertical="center" wrapText="1"/>
    </xf>
    <xf numFmtId="0" fontId="8" fillId="13" borderId="15" xfId="0" applyFont="1" applyFill="1" applyBorder="1" applyAlignment="1">
      <alignment horizontal="center" vertical="center"/>
    </xf>
    <xf numFmtId="0" fontId="16" fillId="0" borderId="0" xfId="0" applyFont="1" applyAlignment="1">
      <alignment horizontal="left" vertical="center"/>
    </xf>
    <xf numFmtId="0" fontId="15" fillId="0" borderId="0" xfId="0" applyFont="1" applyAlignment="1">
      <alignment horizontal="center" vertical="center"/>
    </xf>
    <xf numFmtId="0" fontId="8" fillId="0" borderId="0" xfId="0" applyFont="1" applyAlignment="1">
      <alignment horizontal="center" vertical="center"/>
    </xf>
    <xf numFmtId="0" fontId="16" fillId="0" borderId="0" xfId="0" applyFont="1" applyAlignment="1">
      <alignment horizontal="center" vertical="center"/>
    </xf>
    <xf numFmtId="167" fontId="9" fillId="11" borderId="19" xfId="0" applyNumberFormat="1" applyFont="1" applyFill="1" applyBorder="1" applyAlignment="1">
      <alignment horizontal="center" vertical="top"/>
    </xf>
    <xf numFmtId="167" fontId="9" fillId="11" borderId="17" xfId="0" applyNumberFormat="1" applyFont="1" applyFill="1" applyBorder="1" applyAlignment="1">
      <alignment horizontal="center" vertical="top"/>
    </xf>
    <xf numFmtId="43" fontId="9" fillId="11" borderId="14" xfId="10" applyFont="1" applyFill="1" applyBorder="1" applyAlignment="1">
      <alignment horizontal="center" vertical="center" wrapText="1"/>
    </xf>
    <xf numFmtId="167" fontId="9" fillId="0" borderId="19" xfId="0" applyNumberFormat="1" applyFont="1" applyBorder="1" applyAlignment="1">
      <alignment horizontal="center" vertical="center"/>
    </xf>
    <xf numFmtId="167" fontId="9" fillId="0" borderId="17" xfId="0" applyNumberFormat="1" applyFont="1" applyBorder="1" applyAlignment="1">
      <alignment horizontal="center" vertical="center"/>
    </xf>
    <xf numFmtId="167" fontId="9" fillId="0" borderId="19" xfId="0" applyNumberFormat="1" applyFont="1" applyBorder="1" applyAlignment="1">
      <alignment horizontal="center" vertical="top"/>
    </xf>
    <xf numFmtId="167" fontId="9" fillId="0" borderId="17" xfId="0" applyNumberFormat="1" applyFont="1" applyBorder="1" applyAlignment="1">
      <alignment horizontal="center" vertical="top"/>
    </xf>
    <xf numFmtId="0" fontId="11" fillId="0" borderId="0" xfId="0" applyFont="1" applyAlignment="1">
      <alignment horizontal="center" vertical="center" wrapText="1"/>
    </xf>
  </cellXfs>
  <cellStyles count="13">
    <cellStyle name="Millares" xfId="10" builtinId="3"/>
    <cellStyle name="Millares 2" xfId="4" xr:uid="{A4450F31-208F-4FE6-BEB9-47D94AD3543A}"/>
    <cellStyle name="Millares 2 2" xfId="8" xr:uid="{AD19CAAE-F087-4DB6-A9BD-F8999E720762}"/>
    <cellStyle name="Millares 3" xfId="3" xr:uid="{00000000-0005-0000-0000-000001000000}"/>
    <cellStyle name="Millares 4" xfId="6" xr:uid="{1E303D68-048B-47F4-9879-01CFB0C2505A}"/>
    <cellStyle name="Moneda" xfId="1" builtinId="4"/>
    <cellStyle name="Moneda 2" xfId="5" xr:uid="{58F88B20-CF82-447D-9FED-CCAA1B027BED}"/>
    <cellStyle name="Moneda 2 2" xfId="9" xr:uid="{4672A1A9-BA9F-4BB5-B7C0-672BC63C1B7F}"/>
    <cellStyle name="Moneda 3" xfId="7" xr:uid="{4F3505FE-FBC3-4D69-8F04-DF8A4D2886E6}"/>
    <cellStyle name="Moneda 4" xfId="12" xr:uid="{E540DA47-3686-421E-BFFF-65253A78F239}"/>
    <cellStyle name="Normal" xfId="0" builtinId="0"/>
    <cellStyle name="Normal 2" xfId="2" xr:uid="{00000000-0005-0000-0000-000004000000}"/>
    <cellStyle name="Porcentaje" xfId="11" builtinId="5"/>
  </cellStyles>
  <dxfs count="0"/>
  <tableStyles count="0" defaultTableStyle="TableStyleMedium2" defaultPivotStyle="PivotStyleLight16"/>
  <colors>
    <mruColors>
      <color rgb="FF3366FF"/>
      <color rgb="FFFF0066"/>
      <color rgb="FF0000FF"/>
      <color rgb="FF0000CC"/>
      <color rgb="FFFF1D1D"/>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H32"/>
  <sheetViews>
    <sheetView tabSelected="1" zoomScale="80" zoomScaleNormal="80" zoomScaleSheetLayoutView="50" workbookViewId="0">
      <pane ySplit="1" topLeftCell="A15" activePane="bottomLeft" state="frozen"/>
      <selection pane="bottomLeft" activeCell="D17" sqref="D17"/>
    </sheetView>
  </sheetViews>
  <sheetFormatPr baseColWidth="10" defaultColWidth="11.44140625" defaultRowHeight="13.2" x14ac:dyDescent="0.3"/>
  <cols>
    <col min="1" max="1" width="66.88671875" style="2" customWidth="1"/>
    <col min="2" max="2" width="24.33203125" style="2" customWidth="1"/>
    <col min="3" max="3" width="12.5546875" style="2" customWidth="1"/>
    <col min="4" max="4" width="76.33203125" style="2" customWidth="1"/>
    <col min="5" max="5" width="20.109375" style="1" customWidth="1"/>
    <col min="6" max="6" width="17" style="1" customWidth="1"/>
    <col min="7" max="7" width="19.88671875" style="1" customWidth="1"/>
    <col min="8" max="8" width="16.6640625" style="1" bestFit="1" customWidth="1"/>
    <col min="9" max="16384" width="11.44140625" style="1"/>
  </cols>
  <sheetData>
    <row r="1" spans="1:8" x14ac:dyDescent="0.3">
      <c r="A1" s="65" t="s">
        <v>576</v>
      </c>
      <c r="B1" s="65"/>
      <c r="C1" s="65"/>
      <c r="D1" s="65"/>
    </row>
    <row r="2" spans="1:8" ht="58.2" customHeight="1" x14ac:dyDescent="0.3">
      <c r="A2" s="66" t="s">
        <v>577</v>
      </c>
      <c r="B2" s="66"/>
      <c r="C2" s="66"/>
      <c r="D2" s="66"/>
    </row>
    <row r="3" spans="1:8" x14ac:dyDescent="0.3">
      <c r="A3" s="67" t="s">
        <v>7</v>
      </c>
      <c r="B3" s="67"/>
      <c r="C3" s="67"/>
      <c r="D3" s="67"/>
      <c r="G3" s="11"/>
    </row>
    <row r="4" spans="1:8" x14ac:dyDescent="0.3">
      <c r="A4" s="68"/>
      <c r="B4" s="68"/>
      <c r="C4" s="68"/>
      <c r="D4" s="68"/>
    </row>
    <row r="5" spans="1:8" x14ac:dyDescent="0.3">
      <c r="A5" s="67" t="s">
        <v>597</v>
      </c>
      <c r="B5" s="67"/>
      <c r="C5" s="67"/>
      <c r="D5" s="67"/>
      <c r="F5" s="4"/>
    </row>
    <row r="6" spans="1:8" x14ac:dyDescent="0.3">
      <c r="A6" s="68"/>
      <c r="B6" s="68"/>
      <c r="C6" s="68"/>
      <c r="D6" s="68"/>
      <c r="F6" s="5"/>
      <c r="G6" s="5"/>
      <c r="H6" s="5"/>
    </row>
    <row r="7" spans="1:8" ht="22.2" customHeight="1" x14ac:dyDescent="0.3">
      <c r="A7" s="75" t="s">
        <v>595</v>
      </c>
      <c r="B7" s="75"/>
      <c r="C7" s="75"/>
      <c r="D7" s="75"/>
      <c r="F7" s="55"/>
      <c r="G7" s="54"/>
    </row>
    <row r="8" spans="1:8" ht="26.4" x14ac:dyDescent="0.25">
      <c r="A8" s="58" t="s">
        <v>6</v>
      </c>
      <c r="B8" s="58" t="s">
        <v>4</v>
      </c>
      <c r="C8" s="58" t="s">
        <v>2</v>
      </c>
      <c r="D8" s="58" t="s">
        <v>1</v>
      </c>
      <c r="F8" s="56"/>
      <c r="G8" s="53"/>
      <c r="H8" s="6"/>
    </row>
    <row r="9" spans="1:8" x14ac:dyDescent="0.3">
      <c r="A9" s="76" t="s">
        <v>578</v>
      </c>
      <c r="B9" s="76"/>
      <c r="C9" s="76"/>
      <c r="D9" s="76"/>
    </row>
    <row r="10" spans="1:8" ht="192" customHeight="1" x14ac:dyDescent="0.3">
      <c r="A10" s="59" t="s">
        <v>579</v>
      </c>
      <c r="B10" s="60" t="s">
        <v>621</v>
      </c>
      <c r="C10" s="60" t="s">
        <v>596</v>
      </c>
      <c r="D10" s="60" t="s">
        <v>580</v>
      </c>
      <c r="E10" s="2"/>
    </row>
    <row r="11" spans="1:8" ht="228" customHeight="1" x14ac:dyDescent="0.3">
      <c r="A11" s="59" t="s">
        <v>581</v>
      </c>
      <c r="B11" s="60" t="s">
        <v>622</v>
      </c>
      <c r="C11" s="60" t="s">
        <v>0</v>
      </c>
      <c r="D11" s="60" t="s">
        <v>609</v>
      </c>
      <c r="E11" s="2"/>
    </row>
    <row r="12" spans="1:8" ht="233.4" customHeight="1" x14ac:dyDescent="0.3">
      <c r="A12" s="59" t="s">
        <v>607</v>
      </c>
      <c r="B12" s="60" t="s">
        <v>622</v>
      </c>
      <c r="C12" s="60" t="s">
        <v>588</v>
      </c>
      <c r="D12" s="60" t="s">
        <v>589</v>
      </c>
      <c r="E12" s="2"/>
      <c r="F12" s="11"/>
      <c r="G12" s="7"/>
      <c r="H12" s="57"/>
    </row>
    <row r="13" spans="1:8" ht="183" customHeight="1" x14ac:dyDescent="0.3">
      <c r="A13" s="59" t="s">
        <v>608</v>
      </c>
      <c r="B13" s="60" t="s">
        <v>622</v>
      </c>
      <c r="C13" s="60" t="s">
        <v>0</v>
      </c>
      <c r="D13" s="60" t="s">
        <v>590</v>
      </c>
    </row>
    <row r="14" spans="1:8" ht="183" customHeight="1" x14ac:dyDescent="0.3">
      <c r="A14" s="59" t="s">
        <v>582</v>
      </c>
      <c r="B14" s="3" t="s">
        <v>623</v>
      </c>
      <c r="C14" s="3" t="s">
        <v>0</v>
      </c>
      <c r="D14" s="9" t="s">
        <v>583</v>
      </c>
    </row>
    <row r="15" spans="1:8" ht="216.75" customHeight="1" x14ac:dyDescent="0.3">
      <c r="A15" s="2" t="s">
        <v>584</v>
      </c>
      <c r="B15" s="3" t="s">
        <v>622</v>
      </c>
      <c r="C15" s="3" t="s">
        <v>0</v>
      </c>
      <c r="D15" s="3" t="s">
        <v>591</v>
      </c>
    </row>
    <row r="16" spans="1:8" ht="147.75" customHeight="1" x14ac:dyDescent="0.3">
      <c r="A16" s="2" t="s">
        <v>585</v>
      </c>
      <c r="B16" s="3" t="s">
        <v>624</v>
      </c>
      <c r="C16" s="3" t="s">
        <v>575</v>
      </c>
      <c r="D16" s="3" t="s">
        <v>586</v>
      </c>
    </row>
    <row r="17" spans="1:4" ht="101.25" customHeight="1" x14ac:dyDescent="0.3">
      <c r="A17" s="2" t="s">
        <v>587</v>
      </c>
      <c r="B17" s="3" t="s">
        <v>624</v>
      </c>
      <c r="C17" s="3" t="s">
        <v>0</v>
      </c>
      <c r="D17" s="3" t="s">
        <v>592</v>
      </c>
    </row>
    <row r="18" spans="1:4" ht="21.6" customHeight="1" x14ac:dyDescent="0.3">
      <c r="A18" s="77" t="s">
        <v>6</v>
      </c>
      <c r="B18" s="77"/>
      <c r="C18" s="77"/>
      <c r="D18" s="77"/>
    </row>
    <row r="19" spans="1:4" x14ac:dyDescent="0.3">
      <c r="A19" s="2" t="s">
        <v>611</v>
      </c>
      <c r="C19" s="3" t="s">
        <v>0</v>
      </c>
      <c r="D19" s="3" t="s">
        <v>612</v>
      </c>
    </row>
    <row r="20" spans="1:4" x14ac:dyDescent="0.3">
      <c r="A20" s="2" t="s">
        <v>613</v>
      </c>
      <c r="C20" s="3" t="s">
        <v>0</v>
      </c>
      <c r="D20" s="3" t="s">
        <v>612</v>
      </c>
    </row>
    <row r="21" spans="1:4" ht="13.35" customHeight="1" x14ac:dyDescent="0.3">
      <c r="A21" t="s">
        <v>614</v>
      </c>
      <c r="C21" s="3" t="s">
        <v>0</v>
      </c>
      <c r="D21" s="3" t="s">
        <v>612</v>
      </c>
    </row>
    <row r="22" spans="1:4" ht="13.35" customHeight="1" x14ac:dyDescent="0.3">
      <c r="A22" t="s">
        <v>618</v>
      </c>
      <c r="C22" s="3" t="s">
        <v>0</v>
      </c>
      <c r="D22" s="3" t="s">
        <v>620</v>
      </c>
    </row>
    <row r="23" spans="1:4" ht="13.35" customHeight="1" x14ac:dyDescent="0.3">
      <c r="A23" t="s">
        <v>615</v>
      </c>
      <c r="C23" s="3" t="s">
        <v>0</v>
      </c>
      <c r="D23" s="3" t="s">
        <v>616</v>
      </c>
    </row>
    <row r="24" spans="1:4" ht="13.65" customHeight="1" x14ac:dyDescent="0.3">
      <c r="A24" t="s">
        <v>617</v>
      </c>
      <c r="C24" s="3" t="s">
        <v>0</v>
      </c>
      <c r="D24" s="3" t="s">
        <v>619</v>
      </c>
    </row>
    <row r="25" spans="1:4" ht="13.8" thickBot="1" x14ac:dyDescent="0.35"/>
    <row r="26" spans="1:4" ht="15" customHeight="1" thickBot="1" x14ac:dyDescent="0.35">
      <c r="A26" s="81" t="s">
        <v>588</v>
      </c>
      <c r="B26" s="82"/>
      <c r="C26" s="82"/>
      <c r="D26" s="83"/>
    </row>
    <row r="27" spans="1:4" x14ac:dyDescent="0.3">
      <c r="A27" s="78"/>
      <c r="B27" s="79"/>
      <c r="C27" s="79"/>
      <c r="D27" s="80"/>
    </row>
    <row r="28" spans="1:4" x14ac:dyDescent="0.3">
      <c r="A28" s="8"/>
      <c r="D28" s="10"/>
    </row>
    <row r="29" spans="1:4" x14ac:dyDescent="0.3">
      <c r="A29" s="84" t="s">
        <v>3</v>
      </c>
      <c r="B29" s="85"/>
      <c r="C29" s="85"/>
      <c r="D29" s="86"/>
    </row>
    <row r="30" spans="1:4" x14ac:dyDescent="0.3">
      <c r="A30" s="87" t="s">
        <v>594</v>
      </c>
      <c r="B30" s="88"/>
      <c r="C30" s="88"/>
      <c r="D30" s="89"/>
    </row>
    <row r="31" spans="1:4" ht="13.8" thickBot="1" x14ac:dyDescent="0.35">
      <c r="A31" s="72" t="s">
        <v>593</v>
      </c>
      <c r="B31" s="73"/>
      <c r="C31" s="73"/>
      <c r="D31" s="74"/>
    </row>
    <row r="32" spans="1:4" ht="13.8" thickBot="1" x14ac:dyDescent="0.35">
      <c r="A32" s="69" t="s">
        <v>5</v>
      </c>
      <c r="B32" s="70"/>
      <c r="C32" s="70"/>
      <c r="D32" s="71"/>
    </row>
  </sheetData>
  <mergeCells count="15">
    <mergeCell ref="A32:D32"/>
    <mergeCell ref="A31:D31"/>
    <mergeCell ref="A6:D6"/>
    <mergeCell ref="A7:D7"/>
    <mergeCell ref="A9:D9"/>
    <mergeCell ref="A18:D18"/>
    <mergeCell ref="A27:D27"/>
    <mergeCell ref="A26:D26"/>
    <mergeCell ref="A29:D29"/>
    <mergeCell ref="A30:D30"/>
    <mergeCell ref="A1:D1"/>
    <mergeCell ref="A2:D2"/>
    <mergeCell ref="A3:D3"/>
    <mergeCell ref="A4:D4"/>
    <mergeCell ref="A5:D5"/>
  </mergeCells>
  <pageMargins left="0.70866141732283472" right="0.70866141732283472" top="0.74803149606299213" bottom="0.74803149606299213" header="0.31496062992125984" footer="0.31496062992125984"/>
  <pageSetup scale="5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DFC8-092A-4694-B5F1-C7BC26840998}">
  <sheetPr>
    <tabColor rgb="FFFF0000"/>
    <pageSetUpPr fitToPage="1"/>
  </sheetPr>
  <dimension ref="A1:H24"/>
  <sheetViews>
    <sheetView zoomScale="55" zoomScaleNormal="55" zoomScaleSheetLayoutView="50" workbookViewId="0">
      <pane ySplit="1" topLeftCell="A2" activePane="bottomLeft" state="frozen"/>
      <selection pane="bottomLeft" activeCell="A10" sqref="A10"/>
    </sheetView>
  </sheetViews>
  <sheetFormatPr baseColWidth="10" defaultColWidth="11.44140625" defaultRowHeight="13.2" x14ac:dyDescent="0.3"/>
  <cols>
    <col min="1" max="1" width="66.88671875" style="2" customWidth="1"/>
    <col min="2" max="2" width="24.33203125" style="2" customWidth="1"/>
    <col min="3" max="3" width="12.5546875" style="2" customWidth="1"/>
    <col min="4" max="4" width="76.33203125" style="2" customWidth="1"/>
    <col min="5" max="5" width="20.109375" style="1" customWidth="1"/>
    <col min="6" max="6" width="17" style="1" customWidth="1"/>
    <col min="7" max="7" width="19.88671875" style="1" customWidth="1"/>
    <col min="8" max="8" width="16.6640625" style="1" bestFit="1" customWidth="1"/>
    <col min="9" max="16384" width="11.44140625" style="1"/>
  </cols>
  <sheetData>
    <row r="1" spans="1:8" x14ac:dyDescent="0.3">
      <c r="A1" s="65" t="s">
        <v>576</v>
      </c>
      <c r="B1" s="65"/>
      <c r="C1" s="65"/>
      <c r="D1" s="65"/>
    </row>
    <row r="2" spans="1:8" ht="58.2" customHeight="1" x14ac:dyDescent="0.3">
      <c r="A2" s="66" t="s">
        <v>577</v>
      </c>
      <c r="B2" s="66"/>
      <c r="C2" s="66"/>
      <c r="D2" s="66"/>
    </row>
    <row r="3" spans="1:8" x14ac:dyDescent="0.3">
      <c r="A3" s="67" t="s">
        <v>610</v>
      </c>
      <c r="B3" s="67"/>
      <c r="C3" s="67"/>
      <c r="D3" s="67"/>
      <c r="G3" s="11"/>
    </row>
    <row r="4" spans="1:8" x14ac:dyDescent="0.3">
      <c r="A4" s="68"/>
      <c r="B4" s="68"/>
      <c r="C4" s="68"/>
      <c r="D4" s="68"/>
    </row>
    <row r="5" spans="1:8" x14ac:dyDescent="0.3">
      <c r="A5" s="67" t="s">
        <v>597</v>
      </c>
      <c r="B5" s="67"/>
      <c r="C5" s="67"/>
      <c r="D5" s="67"/>
      <c r="F5" s="4"/>
    </row>
    <row r="6" spans="1:8" x14ac:dyDescent="0.3">
      <c r="A6" s="68"/>
      <c r="B6" s="68"/>
      <c r="C6" s="68"/>
      <c r="D6" s="68"/>
      <c r="F6" s="5"/>
      <c r="G6" s="5"/>
      <c r="H6" s="5"/>
    </row>
    <row r="7" spans="1:8" ht="22.2" customHeight="1" x14ac:dyDescent="0.3">
      <c r="A7" s="75" t="s">
        <v>595</v>
      </c>
      <c r="B7" s="75"/>
      <c r="C7" s="75"/>
      <c r="D7" s="75"/>
      <c r="F7" s="55"/>
      <c r="G7" s="54"/>
    </row>
    <row r="8" spans="1:8" ht="26.4" x14ac:dyDescent="0.25">
      <c r="A8" s="58" t="s">
        <v>601</v>
      </c>
      <c r="B8" s="58" t="s">
        <v>4</v>
      </c>
      <c r="C8" s="58" t="s">
        <v>2</v>
      </c>
      <c r="D8" s="58" t="s">
        <v>1</v>
      </c>
      <c r="F8" s="56"/>
      <c r="G8" s="53"/>
      <c r="H8" s="6"/>
    </row>
    <row r="9" spans="1:8" x14ac:dyDescent="0.3">
      <c r="A9" s="76" t="s">
        <v>578</v>
      </c>
      <c r="B9" s="76"/>
      <c r="C9" s="76"/>
      <c r="D9" s="76"/>
    </row>
    <row r="10" spans="1:8" ht="192" customHeight="1" x14ac:dyDescent="0.3">
      <c r="A10" s="62" t="s">
        <v>599</v>
      </c>
      <c r="B10" s="60" t="s">
        <v>603</v>
      </c>
      <c r="C10" s="60" t="s">
        <v>598</v>
      </c>
      <c r="D10" s="60" t="s">
        <v>605</v>
      </c>
    </row>
    <row r="11" spans="1:8" ht="85.8" customHeight="1" x14ac:dyDescent="0.3">
      <c r="A11" s="63" t="s">
        <v>600</v>
      </c>
      <c r="B11" s="60" t="s">
        <v>603</v>
      </c>
      <c r="C11" s="60" t="s">
        <v>0</v>
      </c>
      <c r="D11" s="61" t="s">
        <v>606</v>
      </c>
      <c r="E11" s="2"/>
    </row>
    <row r="12" spans="1:8" ht="212.4" customHeight="1" x14ac:dyDescent="0.3">
      <c r="A12" s="64" t="s">
        <v>602</v>
      </c>
      <c r="B12" s="60" t="s">
        <v>604</v>
      </c>
      <c r="C12" s="60" t="s">
        <v>0</v>
      </c>
      <c r="D12" s="61" t="s">
        <v>606</v>
      </c>
      <c r="E12" s="2"/>
      <c r="F12" s="11"/>
      <c r="G12" s="7"/>
      <c r="H12" s="57"/>
    </row>
    <row r="13" spans="1:8" ht="183" hidden="1" customHeight="1" x14ac:dyDescent="0.3">
      <c r="A13" s="59"/>
      <c r="B13" s="60"/>
      <c r="C13" s="60"/>
      <c r="D13" s="60"/>
    </row>
    <row r="14" spans="1:8" ht="183" hidden="1" customHeight="1" x14ac:dyDescent="0.3">
      <c r="A14" s="59"/>
      <c r="B14" s="3"/>
      <c r="C14" s="3"/>
      <c r="D14" s="9"/>
    </row>
    <row r="15" spans="1:8" ht="2.4" customHeight="1" thickBot="1" x14ac:dyDescent="0.35">
      <c r="B15" s="3"/>
      <c r="C15" s="3"/>
      <c r="D15" s="3"/>
    </row>
    <row r="16" spans="1:8" ht="147.6" hidden="1" customHeight="1" thickBot="1" x14ac:dyDescent="0.35">
      <c r="B16" s="3"/>
      <c r="C16" s="3"/>
      <c r="D16" s="3"/>
    </row>
    <row r="17" spans="1:4" ht="100.8" hidden="1" customHeight="1" thickBot="1" x14ac:dyDescent="0.35">
      <c r="B17" s="3"/>
      <c r="C17" s="3"/>
      <c r="D17" s="3"/>
    </row>
    <row r="18" spans="1:4" ht="13.8" thickBot="1" x14ac:dyDescent="0.35">
      <c r="A18" s="81" t="s">
        <v>588</v>
      </c>
      <c r="B18" s="82"/>
      <c r="C18" s="82"/>
      <c r="D18" s="83"/>
    </row>
    <row r="19" spans="1:4" x14ac:dyDescent="0.3">
      <c r="A19" s="78"/>
      <c r="B19" s="79"/>
      <c r="C19" s="79"/>
      <c r="D19" s="80"/>
    </row>
    <row r="20" spans="1:4" x14ac:dyDescent="0.3">
      <c r="A20" s="8"/>
      <c r="D20" s="10"/>
    </row>
    <row r="21" spans="1:4" ht="13.35" customHeight="1" x14ac:dyDescent="0.3">
      <c r="A21" s="84" t="s">
        <v>3</v>
      </c>
      <c r="B21" s="90"/>
      <c r="C21" s="90"/>
      <c r="D21" s="86"/>
    </row>
    <row r="22" spans="1:4" ht="13.35" customHeight="1" x14ac:dyDescent="0.3">
      <c r="A22" s="87" t="s">
        <v>594</v>
      </c>
      <c r="B22" s="91"/>
      <c r="C22" s="91"/>
      <c r="D22" s="89"/>
    </row>
    <row r="23" spans="1:4" ht="13.35" customHeight="1" thickBot="1" x14ac:dyDescent="0.35">
      <c r="A23" s="72" t="s">
        <v>593</v>
      </c>
      <c r="B23" s="73"/>
      <c r="C23" s="73"/>
      <c r="D23" s="74"/>
    </row>
    <row r="24" spans="1:4" ht="13.65" customHeight="1" thickBot="1" x14ac:dyDescent="0.35">
      <c r="A24" s="72" t="s">
        <v>5</v>
      </c>
      <c r="B24" s="73"/>
      <c r="C24" s="73"/>
      <c r="D24" s="74"/>
    </row>
  </sheetData>
  <mergeCells count="14">
    <mergeCell ref="A23:D23"/>
    <mergeCell ref="A24:D24"/>
    <mergeCell ref="A7:D7"/>
    <mergeCell ref="A9:D9"/>
    <mergeCell ref="A18:D18"/>
    <mergeCell ref="A19:D19"/>
    <mergeCell ref="A21:D21"/>
    <mergeCell ref="A22:D22"/>
    <mergeCell ref="A6:D6"/>
    <mergeCell ref="A1:D1"/>
    <mergeCell ref="A2:D2"/>
    <mergeCell ref="A3:D3"/>
    <mergeCell ref="A4:D4"/>
    <mergeCell ref="A5:D5"/>
  </mergeCells>
  <pageMargins left="0.70866141732283472" right="0.70866141732283472" top="0.74803149606299213" bottom="0.74803149606299213" header="0.31496062992125984" footer="0.31496062992125984"/>
  <pageSetup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52278-12C5-4C4A-834E-4824B03C6D55}">
  <sheetPr>
    <tabColor rgb="FF00B0F0"/>
  </sheetPr>
  <dimension ref="A2:P193"/>
  <sheetViews>
    <sheetView topLeftCell="A92" zoomScaleNormal="100" workbookViewId="0">
      <selection activeCell="A192" sqref="A192:O192"/>
    </sheetView>
  </sheetViews>
  <sheetFormatPr baseColWidth="10" defaultColWidth="20.33203125" defaultRowHeight="10.199999999999999" x14ac:dyDescent="0.3"/>
  <cols>
    <col min="1" max="1" width="4.44140625" style="32" customWidth="1"/>
    <col min="2" max="2" width="14.6640625" style="32" customWidth="1"/>
    <col min="3" max="3" width="13.88671875" style="32" customWidth="1"/>
    <col min="4" max="4" width="36.44140625" style="33" customWidth="1"/>
    <col min="5" max="5" width="11" style="32" customWidth="1"/>
    <col min="6" max="6" width="15.6640625" style="32" hidden="1" customWidth="1"/>
    <col min="7" max="7" width="5.44140625" style="32" customWidth="1"/>
    <col min="8" max="8" width="12.5546875" style="30" hidden="1" customWidth="1"/>
    <col min="9" max="9" width="7.109375" style="30" customWidth="1"/>
    <col min="10" max="10" width="12.109375" style="37" hidden="1" customWidth="1"/>
    <col min="11" max="11" width="10.44140625" style="37" hidden="1" customWidth="1"/>
    <col min="12" max="12" width="11.33203125" style="37" hidden="1" customWidth="1"/>
    <col min="13" max="13" width="12.109375" style="37" bestFit="1" customWidth="1"/>
    <col min="14" max="14" width="10" style="37" bestFit="1" customWidth="1"/>
    <col min="15" max="15" width="11.44140625" style="37" bestFit="1" customWidth="1"/>
    <col min="16" max="16384" width="20.33203125" style="21"/>
  </cols>
  <sheetData>
    <row r="2" spans="1:16" ht="15" customHeight="1" x14ac:dyDescent="0.3">
      <c r="A2" s="96" t="s">
        <v>573</v>
      </c>
      <c r="B2" s="96"/>
      <c r="C2" s="96"/>
      <c r="D2" s="96"/>
      <c r="E2" s="96"/>
      <c r="F2" s="96"/>
      <c r="G2" s="96"/>
      <c r="H2" s="96"/>
      <c r="I2" s="96"/>
      <c r="J2" s="96"/>
      <c r="K2" s="96"/>
      <c r="L2" s="96"/>
      <c r="M2" s="96"/>
      <c r="N2" s="96"/>
      <c r="O2" s="96"/>
    </row>
    <row r="3" spans="1:16" ht="48.6" customHeight="1" x14ac:dyDescent="0.3">
      <c r="A3" s="97" t="str">
        <f>+'EVALUACION TÉCNICA'!A2:D2</f>
        <v>CONTRATAR EL SUMINISTRO Y SERVICIO INTEGRAL DE IMPRESIÓN, FOTOCOPIADO ESCANEO, PAPELERIA Y ELEMENTOS DE OFICINA DE LAS DIFERENTES DEPENDENCIAS ADMINISTRATIVAS, ASEGURANDO LA ADECUADA PRESTACIÓN DEL SERVICIO, LA ATENCIÓN A LA CIUDADANÍA Y EL CUMPLIMIENTO DE LOS PROGRAMAS INSTITUCIONALES DE LA ALCALDÍA MUNICIPAL DE VILLETA, CUNDINAMARCA</v>
      </c>
      <c r="B3" s="97"/>
      <c r="C3" s="97"/>
      <c r="D3" s="97"/>
      <c r="E3" s="97"/>
      <c r="F3" s="97"/>
      <c r="G3" s="97"/>
      <c r="H3" s="97"/>
      <c r="I3" s="97"/>
      <c r="J3" s="97"/>
      <c r="K3" s="97"/>
      <c r="L3" s="97"/>
      <c r="M3" s="97"/>
      <c r="N3" s="97"/>
      <c r="O3" s="97"/>
    </row>
    <row r="4" spans="1:16" ht="15" customHeight="1" x14ac:dyDescent="0.3">
      <c r="A4" s="98" t="s">
        <v>574</v>
      </c>
      <c r="B4" s="98"/>
      <c r="C4" s="98"/>
      <c r="D4" s="98"/>
      <c r="E4" s="98"/>
      <c r="F4" s="98"/>
      <c r="G4" s="98"/>
      <c r="H4" s="98"/>
      <c r="I4" s="98"/>
      <c r="J4" s="98"/>
      <c r="K4" s="98"/>
      <c r="L4" s="98"/>
      <c r="M4" s="98"/>
      <c r="N4" s="98"/>
      <c r="O4" s="98"/>
    </row>
    <row r="5" spans="1:16" ht="15" customHeight="1" x14ac:dyDescent="0.3">
      <c r="A5" s="52"/>
      <c r="B5" s="52"/>
      <c r="C5" s="52"/>
      <c r="D5" s="52"/>
      <c r="E5" s="52"/>
      <c r="F5" s="52"/>
      <c r="G5" s="52"/>
      <c r="H5" s="52"/>
      <c r="I5" s="52"/>
      <c r="J5" s="52"/>
      <c r="K5" s="52"/>
      <c r="L5" s="52"/>
      <c r="M5" s="52"/>
      <c r="N5" s="52"/>
      <c r="O5" s="52"/>
    </row>
    <row r="6" spans="1:16" ht="29.4" customHeight="1" x14ac:dyDescent="0.3">
      <c r="A6" s="94" t="s">
        <v>572</v>
      </c>
      <c r="B6" s="94"/>
      <c r="C6" s="94"/>
      <c r="D6" s="94"/>
      <c r="E6" s="94"/>
      <c r="F6" s="94"/>
      <c r="G6" s="94"/>
      <c r="H6" s="94"/>
      <c r="I6" s="94"/>
      <c r="J6" s="95" t="s">
        <v>569</v>
      </c>
      <c r="K6" s="95"/>
      <c r="L6" s="95"/>
      <c r="M6" s="105" t="s">
        <v>8</v>
      </c>
      <c r="N6" s="105"/>
      <c r="O6" s="105"/>
    </row>
    <row r="7" spans="1:16" ht="45" hidden="1" customHeight="1" x14ac:dyDescent="0.3">
      <c r="A7" s="94" t="s">
        <v>9</v>
      </c>
      <c r="B7" s="94"/>
      <c r="C7" s="94"/>
      <c r="D7" s="94"/>
      <c r="E7" s="94"/>
      <c r="F7" s="94"/>
      <c r="G7" s="94"/>
      <c r="H7" s="94"/>
      <c r="I7" s="94"/>
      <c r="J7" s="95" t="s">
        <v>569</v>
      </c>
      <c r="K7" s="95"/>
      <c r="L7" s="95"/>
      <c r="M7" s="105" t="s">
        <v>570</v>
      </c>
      <c r="N7" s="105"/>
      <c r="O7" s="105"/>
      <c r="P7" s="42">
        <v>0.02</v>
      </c>
    </row>
    <row r="8" spans="1:16" s="15" customFormat="1" ht="48" customHeight="1" x14ac:dyDescent="0.3">
      <c r="A8" s="12" t="s">
        <v>10</v>
      </c>
      <c r="B8" s="12" t="s">
        <v>14</v>
      </c>
      <c r="C8" s="12" t="s">
        <v>15</v>
      </c>
      <c r="D8" s="12" t="s">
        <v>16</v>
      </c>
      <c r="E8" s="12" t="s">
        <v>17</v>
      </c>
      <c r="F8" s="12" t="s">
        <v>18</v>
      </c>
      <c r="G8" s="12" t="s">
        <v>19</v>
      </c>
      <c r="H8" s="13" t="s">
        <v>571</v>
      </c>
      <c r="I8" s="14" t="s">
        <v>21</v>
      </c>
      <c r="J8" s="35" t="s">
        <v>22</v>
      </c>
      <c r="K8" s="38" t="s">
        <v>23</v>
      </c>
      <c r="L8" s="35" t="s">
        <v>20</v>
      </c>
      <c r="M8" s="35" t="s">
        <v>22</v>
      </c>
      <c r="N8" s="38" t="s">
        <v>23</v>
      </c>
      <c r="O8" s="35" t="s">
        <v>20</v>
      </c>
    </row>
    <row r="9" spans="1:16" ht="20.399999999999999" x14ac:dyDescent="0.3">
      <c r="A9" s="16">
        <v>1</v>
      </c>
      <c r="B9" s="16" t="s">
        <v>24</v>
      </c>
      <c r="C9" s="16" t="s">
        <v>25</v>
      </c>
      <c r="D9" s="17" t="s">
        <v>26</v>
      </c>
      <c r="E9" s="16" t="s">
        <v>27</v>
      </c>
      <c r="F9" s="18">
        <v>400</v>
      </c>
      <c r="G9" s="18">
        <v>1</v>
      </c>
      <c r="H9" s="19">
        <v>30249</v>
      </c>
      <c r="I9" s="20">
        <v>0</v>
      </c>
      <c r="J9" s="34">
        <v>30248</v>
      </c>
      <c r="K9" s="36">
        <f>+J9*I9</f>
        <v>0</v>
      </c>
      <c r="L9" s="36">
        <f>+J9+K9</f>
        <v>30248</v>
      </c>
      <c r="M9" s="34">
        <f>+(J9-(J9*$P$7))</f>
        <v>29643.040000000001</v>
      </c>
      <c r="N9" s="36">
        <f>+M9*I9</f>
        <v>0</v>
      </c>
      <c r="O9" s="36">
        <f>+M9+N9</f>
        <v>29643.040000000001</v>
      </c>
    </row>
    <row r="10" spans="1:16" s="23" customFormat="1" ht="134.1" customHeight="1" x14ac:dyDescent="0.3">
      <c r="A10" s="18">
        <f>+A9+1</f>
        <v>2</v>
      </c>
      <c r="B10" s="18" t="s">
        <v>28</v>
      </c>
      <c r="C10" s="18" t="s">
        <v>29</v>
      </c>
      <c r="D10" s="22" t="s">
        <v>30</v>
      </c>
      <c r="E10" s="18" t="s">
        <v>31</v>
      </c>
      <c r="F10" s="18">
        <v>2</v>
      </c>
      <c r="G10" s="18">
        <v>1</v>
      </c>
      <c r="H10" s="19">
        <v>156953</v>
      </c>
      <c r="I10" s="20">
        <v>0</v>
      </c>
      <c r="J10" s="34">
        <v>156852</v>
      </c>
      <c r="K10" s="36">
        <f>+J10*I10</f>
        <v>0</v>
      </c>
      <c r="L10" s="36">
        <f>+J10+K10</f>
        <v>156852</v>
      </c>
      <c r="M10" s="34">
        <f t="shared" ref="M10:M73" si="0">+(J10-(J10*$P$7))</f>
        <v>153714.96</v>
      </c>
      <c r="N10" s="36">
        <f t="shared" ref="N10:N73" si="1">+M10*I10</f>
        <v>0</v>
      </c>
      <c r="O10" s="36">
        <f>+M10+N10</f>
        <v>153714.96</v>
      </c>
    </row>
    <row r="11" spans="1:16" ht="20.399999999999999" x14ac:dyDescent="0.3">
      <c r="A11" s="18">
        <f t="shared" ref="A11:A74" si="2">+A10+1</f>
        <v>3</v>
      </c>
      <c r="B11" s="18" t="s">
        <v>32</v>
      </c>
      <c r="C11" s="18" t="s">
        <v>33</v>
      </c>
      <c r="D11" s="22" t="s">
        <v>34</v>
      </c>
      <c r="E11" s="18" t="s">
        <v>35</v>
      </c>
      <c r="F11" s="18">
        <v>6</v>
      </c>
      <c r="G11" s="18">
        <v>1</v>
      </c>
      <c r="H11" s="19">
        <v>15174</v>
      </c>
      <c r="I11" s="20">
        <v>0</v>
      </c>
      <c r="J11" s="34">
        <v>15172</v>
      </c>
      <c r="K11" s="36">
        <f t="shared" ref="K11:K74" si="3">+J11*I11</f>
        <v>0</v>
      </c>
      <c r="L11" s="36">
        <f t="shared" ref="L11:L74" si="4">+J11+K11</f>
        <v>15172</v>
      </c>
      <c r="M11" s="34">
        <f t="shared" si="0"/>
        <v>14868.56</v>
      </c>
      <c r="N11" s="36">
        <f t="shared" si="1"/>
        <v>0</v>
      </c>
      <c r="O11" s="36">
        <f t="shared" ref="O11:O74" si="5">+M11+N11</f>
        <v>14868.56</v>
      </c>
    </row>
    <row r="12" spans="1:16" ht="20.399999999999999" x14ac:dyDescent="0.3">
      <c r="A12" s="18">
        <f t="shared" si="2"/>
        <v>4</v>
      </c>
      <c r="B12" s="18" t="s">
        <v>36</v>
      </c>
      <c r="C12" s="18" t="s">
        <v>33</v>
      </c>
      <c r="D12" s="22" t="s">
        <v>37</v>
      </c>
      <c r="E12" s="18" t="s">
        <v>38</v>
      </c>
      <c r="F12" s="18">
        <v>4</v>
      </c>
      <c r="G12" s="18">
        <v>1</v>
      </c>
      <c r="H12" s="19">
        <v>25434</v>
      </c>
      <c r="I12" s="20">
        <v>0</v>
      </c>
      <c r="J12" s="34">
        <v>25432</v>
      </c>
      <c r="K12" s="36">
        <f t="shared" si="3"/>
        <v>0</v>
      </c>
      <c r="L12" s="36">
        <f t="shared" si="4"/>
        <v>25432</v>
      </c>
      <c r="M12" s="34">
        <f t="shared" si="0"/>
        <v>24923.360000000001</v>
      </c>
      <c r="N12" s="36">
        <f t="shared" si="1"/>
        <v>0</v>
      </c>
      <c r="O12" s="36">
        <f t="shared" si="5"/>
        <v>24923.360000000001</v>
      </c>
    </row>
    <row r="13" spans="1:16" ht="20.399999999999999" x14ac:dyDescent="0.3">
      <c r="A13" s="18">
        <f t="shared" si="2"/>
        <v>5</v>
      </c>
      <c r="B13" s="18" t="s">
        <v>39</v>
      </c>
      <c r="C13" s="18" t="s">
        <v>33</v>
      </c>
      <c r="D13" s="22" t="s">
        <v>40</v>
      </c>
      <c r="E13" s="18" t="s">
        <v>35</v>
      </c>
      <c r="F13" s="18">
        <v>4</v>
      </c>
      <c r="G13" s="18">
        <v>1</v>
      </c>
      <c r="H13" s="19">
        <v>166257</v>
      </c>
      <c r="I13" s="20">
        <v>0</v>
      </c>
      <c r="J13" s="34">
        <v>166256</v>
      </c>
      <c r="K13" s="36">
        <f t="shared" si="3"/>
        <v>0</v>
      </c>
      <c r="L13" s="36">
        <f t="shared" si="4"/>
        <v>166256</v>
      </c>
      <c r="M13" s="34">
        <f t="shared" si="0"/>
        <v>162930.88</v>
      </c>
      <c r="N13" s="36">
        <f t="shared" si="1"/>
        <v>0</v>
      </c>
      <c r="O13" s="36">
        <f t="shared" si="5"/>
        <v>162930.88</v>
      </c>
    </row>
    <row r="14" spans="1:16" ht="20.399999999999999" x14ac:dyDescent="0.3">
      <c r="A14" s="18">
        <f t="shared" si="2"/>
        <v>6</v>
      </c>
      <c r="B14" s="18" t="s">
        <v>41</v>
      </c>
      <c r="C14" s="18" t="s">
        <v>33</v>
      </c>
      <c r="D14" s="22" t="s">
        <v>42</v>
      </c>
      <c r="E14" s="18" t="s">
        <v>43</v>
      </c>
      <c r="F14" s="18">
        <v>3</v>
      </c>
      <c r="G14" s="18">
        <v>1</v>
      </c>
      <c r="H14" s="19">
        <v>414643</v>
      </c>
      <c r="I14" s="20">
        <v>0</v>
      </c>
      <c r="J14" s="34">
        <v>414642</v>
      </c>
      <c r="K14" s="36">
        <f t="shared" si="3"/>
        <v>0</v>
      </c>
      <c r="L14" s="36">
        <f t="shared" si="4"/>
        <v>414642</v>
      </c>
      <c r="M14" s="34">
        <f t="shared" si="0"/>
        <v>406349.16</v>
      </c>
      <c r="N14" s="36">
        <f t="shared" si="1"/>
        <v>0</v>
      </c>
      <c r="O14" s="36">
        <f t="shared" si="5"/>
        <v>406349.16</v>
      </c>
    </row>
    <row r="15" spans="1:16" ht="30.6" x14ac:dyDescent="0.3">
      <c r="A15" s="18">
        <f t="shared" si="2"/>
        <v>7</v>
      </c>
      <c r="B15" s="18" t="s">
        <v>44</v>
      </c>
      <c r="C15" s="18" t="s">
        <v>44</v>
      </c>
      <c r="D15" s="22" t="s">
        <v>45</v>
      </c>
      <c r="E15" s="18" t="s">
        <v>46</v>
      </c>
      <c r="F15" s="18">
        <v>1</v>
      </c>
      <c r="G15" s="18">
        <v>1</v>
      </c>
      <c r="H15" s="19">
        <v>23956</v>
      </c>
      <c r="I15" s="20">
        <v>0.19</v>
      </c>
      <c r="J15" s="34">
        <v>23954</v>
      </c>
      <c r="K15" s="36">
        <f t="shared" si="3"/>
        <v>4551.26</v>
      </c>
      <c r="L15" s="36">
        <f t="shared" si="4"/>
        <v>28505.260000000002</v>
      </c>
      <c r="M15" s="34">
        <f t="shared" si="0"/>
        <v>23474.92</v>
      </c>
      <c r="N15" s="36">
        <f t="shared" si="1"/>
        <v>4460.2347999999993</v>
      </c>
      <c r="O15" s="36">
        <f t="shared" si="5"/>
        <v>27935.154799999997</v>
      </c>
    </row>
    <row r="16" spans="1:16" ht="20.399999999999999" x14ac:dyDescent="0.3">
      <c r="A16" s="18">
        <f t="shared" si="2"/>
        <v>8</v>
      </c>
      <c r="B16" s="18" t="s">
        <v>47</v>
      </c>
      <c r="C16" s="18" t="s">
        <v>48</v>
      </c>
      <c r="D16" s="22" t="s">
        <v>49</v>
      </c>
      <c r="E16" s="18" t="s">
        <v>50</v>
      </c>
      <c r="F16" s="18">
        <v>20</v>
      </c>
      <c r="G16" s="18">
        <v>1</v>
      </c>
      <c r="H16" s="19">
        <v>7098</v>
      </c>
      <c r="I16" s="20">
        <v>0.19</v>
      </c>
      <c r="J16" s="34">
        <v>7096</v>
      </c>
      <c r="K16" s="36">
        <f t="shared" si="3"/>
        <v>1348.24</v>
      </c>
      <c r="L16" s="36">
        <f t="shared" si="4"/>
        <v>8444.24</v>
      </c>
      <c r="M16" s="34">
        <f t="shared" si="0"/>
        <v>6954.08</v>
      </c>
      <c r="N16" s="36">
        <f t="shared" si="1"/>
        <v>1321.2752</v>
      </c>
      <c r="O16" s="36">
        <f t="shared" si="5"/>
        <v>8275.3552</v>
      </c>
    </row>
    <row r="17" spans="1:15" s="23" customFormat="1" ht="214.2" x14ac:dyDescent="0.3">
      <c r="A17" s="18">
        <f t="shared" si="2"/>
        <v>9</v>
      </c>
      <c r="B17" s="18" t="s">
        <v>51</v>
      </c>
      <c r="C17" s="18" t="s">
        <v>52</v>
      </c>
      <c r="D17" s="22" t="s">
        <v>53</v>
      </c>
      <c r="E17" s="18" t="s">
        <v>54</v>
      </c>
      <c r="F17" s="18">
        <v>500</v>
      </c>
      <c r="G17" s="18">
        <v>1</v>
      </c>
      <c r="H17" s="19">
        <v>59596</v>
      </c>
      <c r="I17" s="20">
        <v>0</v>
      </c>
      <c r="J17" s="34">
        <v>59594</v>
      </c>
      <c r="K17" s="36">
        <f t="shared" si="3"/>
        <v>0</v>
      </c>
      <c r="L17" s="36">
        <f t="shared" si="4"/>
        <v>59594</v>
      </c>
      <c r="M17" s="34">
        <f t="shared" si="0"/>
        <v>58402.12</v>
      </c>
      <c r="N17" s="36">
        <f t="shared" si="1"/>
        <v>0</v>
      </c>
      <c r="O17" s="36">
        <f t="shared" si="5"/>
        <v>58402.12</v>
      </c>
    </row>
    <row r="18" spans="1:15" ht="30.6" x14ac:dyDescent="0.3">
      <c r="A18" s="18">
        <f t="shared" si="2"/>
        <v>10</v>
      </c>
      <c r="B18" s="18" t="s">
        <v>55</v>
      </c>
      <c r="C18" s="18" t="s">
        <v>56</v>
      </c>
      <c r="D18" s="22" t="s">
        <v>57</v>
      </c>
      <c r="E18" s="18" t="s">
        <v>54</v>
      </c>
      <c r="F18" s="18">
        <v>200</v>
      </c>
      <c r="G18" s="18">
        <v>1</v>
      </c>
      <c r="H18" s="19">
        <v>48125</v>
      </c>
      <c r="I18" s="20">
        <v>0</v>
      </c>
      <c r="J18" s="34">
        <v>48124</v>
      </c>
      <c r="K18" s="36">
        <f t="shared" si="3"/>
        <v>0</v>
      </c>
      <c r="L18" s="36">
        <f t="shared" si="4"/>
        <v>48124</v>
      </c>
      <c r="M18" s="34">
        <f t="shared" si="0"/>
        <v>47161.52</v>
      </c>
      <c r="N18" s="36">
        <f t="shared" si="1"/>
        <v>0</v>
      </c>
      <c r="O18" s="36">
        <f t="shared" si="5"/>
        <v>47161.52</v>
      </c>
    </row>
    <row r="19" spans="1:15" x14ac:dyDescent="0.3">
      <c r="A19" s="18">
        <f t="shared" si="2"/>
        <v>11</v>
      </c>
      <c r="B19" s="18" t="s">
        <v>58</v>
      </c>
      <c r="C19" s="18" t="s">
        <v>59</v>
      </c>
      <c r="D19" s="22" t="s">
        <v>60</v>
      </c>
      <c r="E19" s="18" t="s">
        <v>11</v>
      </c>
      <c r="F19" s="18">
        <v>1</v>
      </c>
      <c r="G19" s="18">
        <v>1</v>
      </c>
      <c r="H19" s="19">
        <v>66020</v>
      </c>
      <c r="I19" s="20">
        <v>0.05</v>
      </c>
      <c r="J19" s="34">
        <v>66018</v>
      </c>
      <c r="K19" s="36">
        <f t="shared" si="3"/>
        <v>3300.9</v>
      </c>
      <c r="L19" s="36">
        <f t="shared" si="4"/>
        <v>69318.899999999994</v>
      </c>
      <c r="M19" s="34">
        <f t="shared" si="0"/>
        <v>64697.64</v>
      </c>
      <c r="N19" s="36">
        <f t="shared" si="1"/>
        <v>3234.8820000000001</v>
      </c>
      <c r="O19" s="36">
        <f t="shared" si="5"/>
        <v>67932.521999999997</v>
      </c>
    </row>
    <row r="20" spans="1:15" ht="20.399999999999999" x14ac:dyDescent="0.3">
      <c r="A20" s="18">
        <f t="shared" si="2"/>
        <v>12</v>
      </c>
      <c r="B20" s="18" t="s">
        <v>61</v>
      </c>
      <c r="C20" s="18" t="s">
        <v>59</v>
      </c>
      <c r="D20" s="22" t="s">
        <v>62</v>
      </c>
      <c r="E20" s="18" t="s">
        <v>11</v>
      </c>
      <c r="F20" s="18">
        <v>1</v>
      </c>
      <c r="G20" s="18">
        <v>1</v>
      </c>
      <c r="H20" s="19">
        <v>75159</v>
      </c>
      <c r="I20" s="20">
        <v>0.05</v>
      </c>
      <c r="J20" s="34">
        <v>75158</v>
      </c>
      <c r="K20" s="36">
        <f t="shared" si="3"/>
        <v>3757.9</v>
      </c>
      <c r="L20" s="36">
        <f t="shared" si="4"/>
        <v>78915.899999999994</v>
      </c>
      <c r="M20" s="34">
        <f t="shared" si="0"/>
        <v>73654.84</v>
      </c>
      <c r="N20" s="36">
        <f t="shared" si="1"/>
        <v>3682.7420000000002</v>
      </c>
      <c r="O20" s="36">
        <f t="shared" si="5"/>
        <v>77337.581999999995</v>
      </c>
    </row>
    <row r="21" spans="1:15" s="23" customFormat="1" ht="132.6" x14ac:dyDescent="0.3">
      <c r="A21" s="18">
        <f t="shared" si="2"/>
        <v>13</v>
      </c>
      <c r="B21" s="18" t="s">
        <v>63</v>
      </c>
      <c r="C21" s="18" t="s">
        <v>64</v>
      </c>
      <c r="D21" s="22" t="s">
        <v>65</v>
      </c>
      <c r="E21" s="18" t="s">
        <v>66</v>
      </c>
      <c r="F21" s="18">
        <v>210</v>
      </c>
      <c r="G21" s="18">
        <v>1</v>
      </c>
      <c r="H21" s="19">
        <v>21496</v>
      </c>
      <c r="I21" s="20">
        <v>0</v>
      </c>
      <c r="J21" s="34">
        <v>21494</v>
      </c>
      <c r="K21" s="36">
        <f t="shared" si="3"/>
        <v>0</v>
      </c>
      <c r="L21" s="36">
        <f t="shared" si="4"/>
        <v>21494</v>
      </c>
      <c r="M21" s="34">
        <f t="shared" si="0"/>
        <v>21064.12</v>
      </c>
      <c r="N21" s="36">
        <f t="shared" si="1"/>
        <v>0</v>
      </c>
      <c r="O21" s="36">
        <f t="shared" si="5"/>
        <v>21064.12</v>
      </c>
    </row>
    <row r="22" spans="1:15" s="23" customFormat="1" ht="61.2" x14ac:dyDescent="0.3">
      <c r="A22" s="18">
        <f t="shared" si="2"/>
        <v>14</v>
      </c>
      <c r="B22" s="18" t="s">
        <v>67</v>
      </c>
      <c r="C22" s="18" t="s">
        <v>68</v>
      </c>
      <c r="D22" s="22" t="s">
        <v>69</v>
      </c>
      <c r="E22" s="18" t="s">
        <v>66</v>
      </c>
      <c r="F22" s="18">
        <v>210</v>
      </c>
      <c r="G22" s="18">
        <v>1</v>
      </c>
      <c r="H22" s="19">
        <v>33000</v>
      </c>
      <c r="I22" s="20">
        <v>0</v>
      </c>
      <c r="J22" s="34">
        <v>32980</v>
      </c>
      <c r="K22" s="36">
        <f t="shared" si="3"/>
        <v>0</v>
      </c>
      <c r="L22" s="36">
        <f t="shared" si="4"/>
        <v>32980</v>
      </c>
      <c r="M22" s="34">
        <f t="shared" si="0"/>
        <v>32320.400000000001</v>
      </c>
      <c r="N22" s="36">
        <f t="shared" si="1"/>
        <v>0</v>
      </c>
      <c r="O22" s="36">
        <f t="shared" si="5"/>
        <v>32320.400000000001</v>
      </c>
    </row>
    <row r="23" spans="1:15" s="23" customFormat="1" ht="20.399999999999999" x14ac:dyDescent="0.3">
      <c r="A23" s="18">
        <f t="shared" si="2"/>
        <v>15</v>
      </c>
      <c r="B23" s="18" t="s">
        <v>70</v>
      </c>
      <c r="C23" s="18" t="s">
        <v>71</v>
      </c>
      <c r="D23" s="22" t="s">
        <v>72</v>
      </c>
      <c r="E23" s="18" t="s">
        <v>11</v>
      </c>
      <c r="F23" s="18">
        <v>200</v>
      </c>
      <c r="G23" s="18">
        <v>1</v>
      </c>
      <c r="H23" s="19">
        <v>3863</v>
      </c>
      <c r="I23" s="20">
        <v>0.19</v>
      </c>
      <c r="J23" s="34">
        <v>3862</v>
      </c>
      <c r="K23" s="36">
        <f t="shared" si="3"/>
        <v>733.78</v>
      </c>
      <c r="L23" s="36">
        <f t="shared" si="4"/>
        <v>4595.78</v>
      </c>
      <c r="M23" s="34">
        <f t="shared" si="0"/>
        <v>3784.76</v>
      </c>
      <c r="N23" s="36">
        <f t="shared" si="1"/>
        <v>719.10440000000006</v>
      </c>
      <c r="O23" s="36">
        <f t="shared" si="5"/>
        <v>4503.8644000000004</v>
      </c>
    </row>
    <row r="24" spans="1:15" s="23" customFormat="1" ht="51" x14ac:dyDescent="0.3">
      <c r="A24" s="18">
        <f t="shared" si="2"/>
        <v>16</v>
      </c>
      <c r="B24" s="18" t="s">
        <v>73</v>
      </c>
      <c r="C24" s="18"/>
      <c r="D24" s="22" t="s">
        <v>74</v>
      </c>
      <c r="E24" s="18" t="s">
        <v>75</v>
      </c>
      <c r="F24" s="18">
        <v>8</v>
      </c>
      <c r="G24" s="18">
        <v>1</v>
      </c>
      <c r="H24" s="19">
        <v>65999</v>
      </c>
      <c r="I24" s="20">
        <v>0</v>
      </c>
      <c r="J24" s="34">
        <v>65998</v>
      </c>
      <c r="K24" s="36">
        <f t="shared" si="3"/>
        <v>0</v>
      </c>
      <c r="L24" s="36">
        <f t="shared" si="4"/>
        <v>65998</v>
      </c>
      <c r="M24" s="34">
        <f t="shared" si="0"/>
        <v>64678.04</v>
      </c>
      <c r="N24" s="36">
        <f t="shared" si="1"/>
        <v>0</v>
      </c>
      <c r="O24" s="36">
        <f t="shared" si="5"/>
        <v>64678.04</v>
      </c>
    </row>
    <row r="25" spans="1:15" s="23" customFormat="1" x14ac:dyDescent="0.3">
      <c r="A25" s="18">
        <f t="shared" si="2"/>
        <v>17</v>
      </c>
      <c r="B25" s="18" t="s">
        <v>76</v>
      </c>
      <c r="C25" s="18" t="s">
        <v>77</v>
      </c>
      <c r="D25" s="22" t="s">
        <v>78</v>
      </c>
      <c r="E25" s="18" t="s">
        <v>11</v>
      </c>
      <c r="F25" s="18">
        <v>50</v>
      </c>
      <c r="G25" s="18">
        <v>1</v>
      </c>
      <c r="H25" s="19">
        <v>48412</v>
      </c>
      <c r="I25" s="20">
        <v>0.19</v>
      </c>
      <c r="J25" s="34">
        <v>48410</v>
      </c>
      <c r="K25" s="36">
        <f t="shared" si="3"/>
        <v>9197.9</v>
      </c>
      <c r="L25" s="36">
        <f t="shared" si="4"/>
        <v>57607.9</v>
      </c>
      <c r="M25" s="34">
        <f t="shared" si="0"/>
        <v>47441.8</v>
      </c>
      <c r="N25" s="36">
        <f t="shared" si="1"/>
        <v>9013.9420000000009</v>
      </c>
      <c r="O25" s="36">
        <f t="shared" si="5"/>
        <v>56455.742000000006</v>
      </c>
    </row>
    <row r="26" spans="1:15" s="23" customFormat="1" ht="102" x14ac:dyDescent="0.3">
      <c r="A26" s="18">
        <f t="shared" si="2"/>
        <v>18</v>
      </c>
      <c r="B26" s="18" t="s">
        <v>79</v>
      </c>
      <c r="C26" s="18" t="s">
        <v>80</v>
      </c>
      <c r="D26" s="22" t="s">
        <v>81</v>
      </c>
      <c r="E26" s="18" t="s">
        <v>82</v>
      </c>
      <c r="F26" s="18">
        <v>1</v>
      </c>
      <c r="G26" s="18">
        <v>1</v>
      </c>
      <c r="H26" s="19">
        <v>837000</v>
      </c>
      <c r="I26" s="20">
        <v>0</v>
      </c>
      <c r="J26" s="34">
        <v>836980</v>
      </c>
      <c r="K26" s="36">
        <f t="shared" si="3"/>
        <v>0</v>
      </c>
      <c r="L26" s="36">
        <f t="shared" si="4"/>
        <v>836980</v>
      </c>
      <c r="M26" s="34">
        <f t="shared" si="0"/>
        <v>820240.4</v>
      </c>
      <c r="N26" s="36">
        <f t="shared" si="1"/>
        <v>0</v>
      </c>
      <c r="O26" s="36">
        <f t="shared" si="5"/>
        <v>820240.4</v>
      </c>
    </row>
    <row r="27" spans="1:15" ht="20.399999999999999" x14ac:dyDescent="0.3">
      <c r="A27" s="18">
        <f t="shared" si="2"/>
        <v>19</v>
      </c>
      <c r="B27" s="18" t="s">
        <v>83</v>
      </c>
      <c r="C27" s="18" t="s">
        <v>84</v>
      </c>
      <c r="D27" s="22" t="s">
        <v>85</v>
      </c>
      <c r="E27" s="18" t="s">
        <v>86</v>
      </c>
      <c r="F27" s="18">
        <v>10</v>
      </c>
      <c r="G27" s="18">
        <v>1</v>
      </c>
      <c r="H27" s="19">
        <v>111476</v>
      </c>
      <c r="I27" s="20">
        <v>0.19</v>
      </c>
      <c r="J27" s="34">
        <v>111474</v>
      </c>
      <c r="K27" s="36">
        <f t="shared" si="3"/>
        <v>21180.06</v>
      </c>
      <c r="L27" s="36">
        <f t="shared" si="4"/>
        <v>132654.06</v>
      </c>
      <c r="M27" s="34">
        <f t="shared" si="0"/>
        <v>109244.52</v>
      </c>
      <c r="N27" s="36">
        <f t="shared" si="1"/>
        <v>20756.4588</v>
      </c>
      <c r="O27" s="36">
        <f t="shared" si="5"/>
        <v>130000.97880000001</v>
      </c>
    </row>
    <row r="28" spans="1:15" ht="20.399999999999999" x14ac:dyDescent="0.3">
      <c r="A28" s="18">
        <f t="shared" si="2"/>
        <v>20</v>
      </c>
      <c r="B28" s="18" t="s">
        <v>87</v>
      </c>
      <c r="C28" s="18" t="s">
        <v>88</v>
      </c>
      <c r="D28" s="22" t="s">
        <v>89</v>
      </c>
      <c r="E28" s="18" t="s">
        <v>43</v>
      </c>
      <c r="F28" s="18">
        <v>6</v>
      </c>
      <c r="G28" s="18">
        <v>1</v>
      </c>
      <c r="H28" s="19">
        <v>94868</v>
      </c>
      <c r="I28" s="20">
        <v>0</v>
      </c>
      <c r="J28" s="34">
        <v>94866</v>
      </c>
      <c r="K28" s="36">
        <f t="shared" si="3"/>
        <v>0</v>
      </c>
      <c r="L28" s="36">
        <f t="shared" si="4"/>
        <v>94866</v>
      </c>
      <c r="M28" s="34">
        <f t="shared" si="0"/>
        <v>92968.68</v>
      </c>
      <c r="N28" s="36">
        <f t="shared" si="1"/>
        <v>0</v>
      </c>
      <c r="O28" s="36">
        <f t="shared" si="5"/>
        <v>92968.68</v>
      </c>
    </row>
    <row r="29" spans="1:15" ht="20.399999999999999" x14ac:dyDescent="0.3">
      <c r="A29" s="18">
        <f t="shared" si="2"/>
        <v>21</v>
      </c>
      <c r="B29" s="18" t="s">
        <v>90</v>
      </c>
      <c r="C29" s="18" t="s">
        <v>88</v>
      </c>
      <c r="D29" s="22" t="s">
        <v>91</v>
      </c>
      <c r="E29" s="18" t="s">
        <v>43</v>
      </c>
      <c r="F29" s="18">
        <v>6</v>
      </c>
      <c r="G29" s="18">
        <v>1</v>
      </c>
      <c r="H29" s="19">
        <v>548597</v>
      </c>
      <c r="I29" s="20">
        <v>0</v>
      </c>
      <c r="J29" s="34">
        <v>548596</v>
      </c>
      <c r="K29" s="36">
        <f t="shared" si="3"/>
        <v>0</v>
      </c>
      <c r="L29" s="36">
        <f t="shared" si="4"/>
        <v>548596</v>
      </c>
      <c r="M29" s="34">
        <f t="shared" si="0"/>
        <v>537624.07999999996</v>
      </c>
      <c r="N29" s="36">
        <f t="shared" si="1"/>
        <v>0</v>
      </c>
      <c r="O29" s="36">
        <f t="shared" si="5"/>
        <v>537624.07999999996</v>
      </c>
    </row>
    <row r="30" spans="1:15" ht="20.399999999999999" x14ac:dyDescent="0.3">
      <c r="A30" s="18">
        <f t="shared" si="2"/>
        <v>22</v>
      </c>
      <c r="B30" s="18" t="s">
        <v>92</v>
      </c>
      <c r="C30" s="18" t="s">
        <v>88</v>
      </c>
      <c r="D30" s="22" t="s">
        <v>93</v>
      </c>
      <c r="E30" s="18" t="s">
        <v>43</v>
      </c>
      <c r="F30" s="18">
        <v>6</v>
      </c>
      <c r="G30" s="18">
        <v>1</v>
      </c>
      <c r="H30" s="19">
        <v>412643</v>
      </c>
      <c r="I30" s="20">
        <v>0</v>
      </c>
      <c r="J30" s="34">
        <v>412642</v>
      </c>
      <c r="K30" s="36">
        <f t="shared" si="3"/>
        <v>0</v>
      </c>
      <c r="L30" s="36">
        <f t="shared" si="4"/>
        <v>412642</v>
      </c>
      <c r="M30" s="34">
        <f t="shared" si="0"/>
        <v>404389.16</v>
      </c>
      <c r="N30" s="36">
        <f t="shared" si="1"/>
        <v>0</v>
      </c>
      <c r="O30" s="36">
        <f t="shared" si="5"/>
        <v>404389.16</v>
      </c>
    </row>
    <row r="31" spans="1:15" ht="20.399999999999999" x14ac:dyDescent="0.3">
      <c r="A31" s="18">
        <f t="shared" si="2"/>
        <v>23</v>
      </c>
      <c r="B31" s="18" t="s">
        <v>94</v>
      </c>
      <c r="C31" s="18" t="s">
        <v>88</v>
      </c>
      <c r="D31" s="22" t="s">
        <v>95</v>
      </c>
      <c r="E31" s="18" t="s">
        <v>43</v>
      </c>
      <c r="F31" s="18">
        <v>6</v>
      </c>
      <c r="G31" s="18">
        <v>1</v>
      </c>
      <c r="H31" s="19">
        <v>114432</v>
      </c>
      <c r="I31" s="20">
        <v>0</v>
      </c>
      <c r="J31" s="34">
        <v>114430</v>
      </c>
      <c r="K31" s="36">
        <f t="shared" si="3"/>
        <v>0</v>
      </c>
      <c r="L31" s="36">
        <f t="shared" si="4"/>
        <v>114430</v>
      </c>
      <c r="M31" s="34">
        <f t="shared" si="0"/>
        <v>112141.4</v>
      </c>
      <c r="N31" s="36">
        <f t="shared" si="1"/>
        <v>0</v>
      </c>
      <c r="O31" s="36">
        <f t="shared" si="5"/>
        <v>112141.4</v>
      </c>
    </row>
    <row r="32" spans="1:15" ht="20.399999999999999" x14ac:dyDescent="0.3">
      <c r="A32" s="18">
        <f t="shared" si="2"/>
        <v>24</v>
      </c>
      <c r="B32" s="18" t="s">
        <v>96</v>
      </c>
      <c r="C32" s="18" t="s">
        <v>88</v>
      </c>
      <c r="D32" s="22" t="s">
        <v>97</v>
      </c>
      <c r="E32" s="18" t="s">
        <v>35</v>
      </c>
      <c r="F32" s="18">
        <v>10</v>
      </c>
      <c r="G32" s="18">
        <v>1</v>
      </c>
      <c r="H32" s="19">
        <v>87042</v>
      </c>
      <c r="I32" s="20">
        <v>0</v>
      </c>
      <c r="J32" s="34">
        <v>87040</v>
      </c>
      <c r="K32" s="36">
        <f t="shared" si="3"/>
        <v>0</v>
      </c>
      <c r="L32" s="36">
        <f t="shared" si="4"/>
        <v>87040</v>
      </c>
      <c r="M32" s="34">
        <f t="shared" si="0"/>
        <v>85299.199999999997</v>
      </c>
      <c r="N32" s="36">
        <f t="shared" si="1"/>
        <v>0</v>
      </c>
      <c r="O32" s="36">
        <f t="shared" si="5"/>
        <v>85299.199999999997</v>
      </c>
    </row>
    <row r="33" spans="1:15" ht="20.399999999999999" x14ac:dyDescent="0.3">
      <c r="A33" s="18">
        <f t="shared" si="2"/>
        <v>25</v>
      </c>
      <c r="B33" s="18" t="s">
        <v>98</v>
      </c>
      <c r="C33" s="18" t="s">
        <v>99</v>
      </c>
      <c r="D33" s="22" t="s">
        <v>100</v>
      </c>
      <c r="E33" s="18" t="s">
        <v>101</v>
      </c>
      <c r="F33" s="18">
        <v>4</v>
      </c>
      <c r="G33" s="18">
        <v>1</v>
      </c>
      <c r="H33" s="19">
        <v>875111</v>
      </c>
      <c r="I33" s="20">
        <v>0.19</v>
      </c>
      <c r="J33" s="34">
        <v>875110</v>
      </c>
      <c r="K33" s="36">
        <f t="shared" si="3"/>
        <v>166270.9</v>
      </c>
      <c r="L33" s="36">
        <f t="shared" si="4"/>
        <v>1041380.9</v>
      </c>
      <c r="M33" s="34">
        <f t="shared" si="0"/>
        <v>857607.8</v>
      </c>
      <c r="N33" s="36">
        <f t="shared" si="1"/>
        <v>162945.48200000002</v>
      </c>
      <c r="O33" s="36">
        <f t="shared" si="5"/>
        <v>1020553.2820000001</v>
      </c>
    </row>
    <row r="34" spans="1:15" s="23" customFormat="1" ht="20.399999999999999" x14ac:dyDescent="0.3">
      <c r="A34" s="18">
        <f t="shared" si="2"/>
        <v>26</v>
      </c>
      <c r="B34" s="18" t="s">
        <v>102</v>
      </c>
      <c r="C34" s="18" t="s">
        <v>103</v>
      </c>
      <c r="D34" s="22" t="s">
        <v>104</v>
      </c>
      <c r="E34" s="18" t="s">
        <v>105</v>
      </c>
      <c r="F34" s="18">
        <v>4</v>
      </c>
      <c r="G34" s="18">
        <v>1</v>
      </c>
      <c r="H34" s="19">
        <v>837460</v>
      </c>
      <c r="I34" s="20">
        <v>0.19</v>
      </c>
      <c r="J34" s="34">
        <v>837458</v>
      </c>
      <c r="K34" s="36">
        <f t="shared" si="3"/>
        <v>159117.01999999999</v>
      </c>
      <c r="L34" s="36">
        <f t="shared" si="4"/>
        <v>996575.02</v>
      </c>
      <c r="M34" s="34">
        <f t="shared" si="0"/>
        <v>820708.84</v>
      </c>
      <c r="N34" s="36">
        <f t="shared" si="1"/>
        <v>155934.6796</v>
      </c>
      <c r="O34" s="36">
        <f t="shared" si="5"/>
        <v>976643.5196</v>
      </c>
    </row>
    <row r="35" spans="1:15" s="23" customFormat="1" ht="51" x14ac:dyDescent="0.3">
      <c r="A35" s="18">
        <f t="shared" si="2"/>
        <v>27</v>
      </c>
      <c r="B35" s="18" t="s">
        <v>106</v>
      </c>
      <c r="C35" s="18" t="s">
        <v>107</v>
      </c>
      <c r="D35" s="22" t="s">
        <v>108</v>
      </c>
      <c r="E35" s="18" t="s">
        <v>54</v>
      </c>
      <c r="F35" s="18">
        <v>25</v>
      </c>
      <c r="G35" s="18">
        <v>1</v>
      </c>
      <c r="H35" s="19">
        <v>230778</v>
      </c>
      <c r="I35" s="20">
        <v>0</v>
      </c>
      <c r="J35" s="34">
        <v>230776</v>
      </c>
      <c r="K35" s="36">
        <f t="shared" si="3"/>
        <v>0</v>
      </c>
      <c r="L35" s="36">
        <f t="shared" si="4"/>
        <v>230776</v>
      </c>
      <c r="M35" s="34">
        <f t="shared" si="0"/>
        <v>226160.48</v>
      </c>
      <c r="N35" s="36">
        <f t="shared" si="1"/>
        <v>0</v>
      </c>
      <c r="O35" s="36">
        <f t="shared" si="5"/>
        <v>226160.48</v>
      </c>
    </row>
    <row r="36" spans="1:15" s="23" customFormat="1" ht="30.6" x14ac:dyDescent="0.3">
      <c r="A36" s="18">
        <f t="shared" si="2"/>
        <v>28</v>
      </c>
      <c r="B36" s="16" t="s">
        <v>109</v>
      </c>
      <c r="C36" s="16" t="s">
        <v>110</v>
      </c>
      <c r="D36" s="17" t="s">
        <v>111</v>
      </c>
      <c r="E36" s="16" t="s">
        <v>27</v>
      </c>
      <c r="F36" s="18">
        <v>100</v>
      </c>
      <c r="G36" s="18">
        <v>1</v>
      </c>
      <c r="H36" s="19">
        <v>30749</v>
      </c>
      <c r="I36" s="20">
        <v>0</v>
      </c>
      <c r="J36" s="34">
        <v>30748</v>
      </c>
      <c r="K36" s="36">
        <f t="shared" si="3"/>
        <v>0</v>
      </c>
      <c r="L36" s="36">
        <f t="shared" si="4"/>
        <v>30748</v>
      </c>
      <c r="M36" s="34">
        <f t="shared" si="0"/>
        <v>30133.040000000001</v>
      </c>
      <c r="N36" s="36">
        <f t="shared" si="1"/>
        <v>0</v>
      </c>
      <c r="O36" s="36">
        <f t="shared" si="5"/>
        <v>30133.040000000001</v>
      </c>
    </row>
    <row r="37" spans="1:15" s="23" customFormat="1" ht="20.399999999999999" x14ac:dyDescent="0.3">
      <c r="A37" s="18">
        <f t="shared" si="2"/>
        <v>29</v>
      </c>
      <c r="B37" s="18" t="s">
        <v>112</v>
      </c>
      <c r="C37" s="18" t="s">
        <v>84</v>
      </c>
      <c r="D37" s="22" t="s">
        <v>113</v>
      </c>
      <c r="E37" s="18" t="s">
        <v>114</v>
      </c>
      <c r="F37" s="18">
        <v>200</v>
      </c>
      <c r="G37" s="18">
        <v>1</v>
      </c>
      <c r="H37" s="19">
        <v>10782</v>
      </c>
      <c r="I37" s="20">
        <v>0.19</v>
      </c>
      <c r="J37" s="34">
        <v>10780</v>
      </c>
      <c r="K37" s="36">
        <f t="shared" si="3"/>
        <v>2048.1999999999998</v>
      </c>
      <c r="L37" s="36">
        <f t="shared" si="4"/>
        <v>12828.2</v>
      </c>
      <c r="M37" s="34">
        <f t="shared" si="0"/>
        <v>10564.4</v>
      </c>
      <c r="N37" s="36">
        <f t="shared" si="1"/>
        <v>2007.2359999999999</v>
      </c>
      <c r="O37" s="36">
        <f t="shared" si="5"/>
        <v>12571.635999999999</v>
      </c>
    </row>
    <row r="38" spans="1:15" s="23" customFormat="1" ht="20.399999999999999" x14ac:dyDescent="0.3">
      <c r="A38" s="18">
        <f t="shared" si="2"/>
        <v>30</v>
      </c>
      <c r="B38" s="18" t="s">
        <v>115</v>
      </c>
      <c r="C38" s="18" t="s">
        <v>116</v>
      </c>
      <c r="D38" s="22" t="s">
        <v>117</v>
      </c>
      <c r="E38" s="18" t="s">
        <v>114</v>
      </c>
      <c r="F38" s="18"/>
      <c r="G38" s="18">
        <v>1</v>
      </c>
      <c r="H38" s="19">
        <v>5969</v>
      </c>
      <c r="I38" s="20">
        <v>0.19</v>
      </c>
      <c r="J38" s="34">
        <v>5968</v>
      </c>
      <c r="K38" s="36">
        <f t="shared" si="3"/>
        <v>1133.92</v>
      </c>
      <c r="L38" s="36">
        <f t="shared" si="4"/>
        <v>7101.92</v>
      </c>
      <c r="M38" s="34">
        <f t="shared" si="0"/>
        <v>5848.64</v>
      </c>
      <c r="N38" s="36">
        <f t="shared" si="1"/>
        <v>1111.2416000000001</v>
      </c>
      <c r="O38" s="36">
        <f t="shared" si="5"/>
        <v>6959.8816000000006</v>
      </c>
    </row>
    <row r="39" spans="1:15" s="23" customFormat="1" ht="20.399999999999999" x14ac:dyDescent="0.3">
      <c r="A39" s="18">
        <f t="shared" si="2"/>
        <v>31</v>
      </c>
      <c r="B39" s="18" t="s">
        <v>118</v>
      </c>
      <c r="C39" s="18" t="s">
        <v>84</v>
      </c>
      <c r="D39" s="22" t="s">
        <v>119</v>
      </c>
      <c r="E39" s="18" t="s">
        <v>120</v>
      </c>
      <c r="F39" s="18">
        <v>200</v>
      </c>
      <c r="G39" s="18">
        <v>1</v>
      </c>
      <c r="H39" s="19">
        <v>13217</v>
      </c>
      <c r="I39" s="20">
        <v>0.19</v>
      </c>
      <c r="J39" s="34">
        <v>13216</v>
      </c>
      <c r="K39" s="36">
        <f t="shared" si="3"/>
        <v>2511.04</v>
      </c>
      <c r="L39" s="36">
        <f t="shared" si="4"/>
        <v>15727.04</v>
      </c>
      <c r="M39" s="34">
        <f t="shared" si="0"/>
        <v>12951.68</v>
      </c>
      <c r="N39" s="36">
        <f t="shared" si="1"/>
        <v>2460.8191999999999</v>
      </c>
      <c r="O39" s="36">
        <f t="shared" si="5"/>
        <v>15412.4992</v>
      </c>
    </row>
    <row r="40" spans="1:15" s="23" customFormat="1" ht="20.399999999999999" x14ac:dyDescent="0.3">
      <c r="A40" s="18">
        <f t="shared" si="2"/>
        <v>32</v>
      </c>
      <c r="B40" s="18" t="s">
        <v>121</v>
      </c>
      <c r="C40" s="18" t="s">
        <v>122</v>
      </c>
      <c r="D40" s="22" t="s">
        <v>123</v>
      </c>
      <c r="E40" s="18" t="s">
        <v>27</v>
      </c>
      <c r="F40" s="18">
        <v>20000</v>
      </c>
      <c r="G40" s="18">
        <v>1</v>
      </c>
      <c r="H40" s="19">
        <v>305</v>
      </c>
      <c r="I40" s="20">
        <v>0</v>
      </c>
      <c r="J40" s="34">
        <v>304</v>
      </c>
      <c r="K40" s="36">
        <f t="shared" si="3"/>
        <v>0</v>
      </c>
      <c r="L40" s="36">
        <f t="shared" si="4"/>
        <v>304</v>
      </c>
      <c r="M40" s="34">
        <f t="shared" si="0"/>
        <v>297.92</v>
      </c>
      <c r="N40" s="36">
        <f t="shared" si="1"/>
        <v>0</v>
      </c>
      <c r="O40" s="36">
        <f t="shared" si="5"/>
        <v>297.92</v>
      </c>
    </row>
    <row r="41" spans="1:15" s="23" customFormat="1" ht="20.399999999999999" x14ac:dyDescent="0.3">
      <c r="A41" s="18">
        <f t="shared" si="2"/>
        <v>33</v>
      </c>
      <c r="B41" s="18" t="s">
        <v>124</v>
      </c>
      <c r="C41" s="18" t="s">
        <v>125</v>
      </c>
      <c r="D41" s="22" t="s">
        <v>126</v>
      </c>
      <c r="E41" s="18" t="s">
        <v>127</v>
      </c>
      <c r="F41" s="18"/>
      <c r="G41" s="18">
        <v>1</v>
      </c>
      <c r="H41" s="19">
        <v>316819</v>
      </c>
      <c r="I41" s="20">
        <v>0</v>
      </c>
      <c r="J41" s="34">
        <v>316818</v>
      </c>
      <c r="K41" s="36">
        <f t="shared" si="3"/>
        <v>0</v>
      </c>
      <c r="L41" s="36">
        <f t="shared" si="4"/>
        <v>316818</v>
      </c>
      <c r="M41" s="34">
        <f t="shared" si="0"/>
        <v>310481.64</v>
      </c>
      <c r="N41" s="36">
        <f t="shared" si="1"/>
        <v>0</v>
      </c>
      <c r="O41" s="36">
        <f t="shared" si="5"/>
        <v>310481.64</v>
      </c>
    </row>
    <row r="42" spans="1:15" ht="20.399999999999999" x14ac:dyDescent="0.3">
      <c r="A42" s="18">
        <f t="shared" si="2"/>
        <v>34</v>
      </c>
      <c r="B42" s="18" t="s">
        <v>128</v>
      </c>
      <c r="C42" s="18" t="s">
        <v>129</v>
      </c>
      <c r="D42" s="22" t="s">
        <v>130</v>
      </c>
      <c r="E42" s="18" t="s">
        <v>127</v>
      </c>
      <c r="F42" s="18">
        <v>2</v>
      </c>
      <c r="G42" s="18">
        <v>1</v>
      </c>
      <c r="H42" s="19">
        <v>277690</v>
      </c>
      <c r="I42" s="20">
        <v>0</v>
      </c>
      <c r="J42" s="34">
        <v>277688</v>
      </c>
      <c r="K42" s="36">
        <f t="shared" si="3"/>
        <v>0</v>
      </c>
      <c r="L42" s="36">
        <f t="shared" si="4"/>
        <v>277688</v>
      </c>
      <c r="M42" s="34">
        <f t="shared" si="0"/>
        <v>272134.24</v>
      </c>
      <c r="N42" s="36">
        <f t="shared" si="1"/>
        <v>0</v>
      </c>
      <c r="O42" s="36">
        <f t="shared" si="5"/>
        <v>272134.24</v>
      </c>
    </row>
    <row r="43" spans="1:15" ht="20.399999999999999" x14ac:dyDescent="0.3">
      <c r="A43" s="18">
        <f t="shared" si="2"/>
        <v>35</v>
      </c>
      <c r="B43" s="18" t="s">
        <v>131</v>
      </c>
      <c r="C43" s="18" t="s">
        <v>132</v>
      </c>
      <c r="D43" s="22" t="s">
        <v>133</v>
      </c>
      <c r="E43" s="18" t="s">
        <v>127</v>
      </c>
      <c r="F43" s="18"/>
      <c r="G43" s="18">
        <v>1</v>
      </c>
      <c r="H43" s="19">
        <v>163301</v>
      </c>
      <c r="I43" s="20">
        <v>0</v>
      </c>
      <c r="J43" s="34">
        <v>163300</v>
      </c>
      <c r="K43" s="36">
        <f t="shared" si="3"/>
        <v>0</v>
      </c>
      <c r="L43" s="36">
        <f t="shared" si="4"/>
        <v>163300</v>
      </c>
      <c r="M43" s="34">
        <f t="shared" si="0"/>
        <v>160034</v>
      </c>
      <c r="N43" s="36">
        <f t="shared" si="1"/>
        <v>0</v>
      </c>
      <c r="O43" s="36">
        <f t="shared" si="5"/>
        <v>160034</v>
      </c>
    </row>
    <row r="44" spans="1:15" ht="20.399999999999999" x14ac:dyDescent="0.3">
      <c r="A44" s="18">
        <f t="shared" si="2"/>
        <v>36</v>
      </c>
      <c r="B44" s="18" t="s">
        <v>134</v>
      </c>
      <c r="C44" s="18" t="s">
        <v>135</v>
      </c>
      <c r="D44" s="22" t="s">
        <v>136</v>
      </c>
      <c r="E44" s="18" t="s">
        <v>127</v>
      </c>
      <c r="F44" s="18"/>
      <c r="G44" s="18">
        <v>1</v>
      </c>
      <c r="H44" s="19">
        <v>210213</v>
      </c>
      <c r="I44" s="20">
        <v>0</v>
      </c>
      <c r="J44" s="34">
        <v>210212</v>
      </c>
      <c r="K44" s="36">
        <f t="shared" si="3"/>
        <v>0</v>
      </c>
      <c r="L44" s="36">
        <f t="shared" si="4"/>
        <v>210212</v>
      </c>
      <c r="M44" s="34">
        <f t="shared" si="0"/>
        <v>206007.76</v>
      </c>
      <c r="N44" s="36">
        <f t="shared" si="1"/>
        <v>0</v>
      </c>
      <c r="O44" s="36">
        <f t="shared" si="5"/>
        <v>206007.76</v>
      </c>
    </row>
    <row r="45" spans="1:15" ht="20.399999999999999" x14ac:dyDescent="0.3">
      <c r="A45" s="18">
        <f t="shared" si="2"/>
        <v>37</v>
      </c>
      <c r="B45" s="18" t="s">
        <v>137</v>
      </c>
      <c r="C45" s="18" t="s">
        <v>138</v>
      </c>
      <c r="D45" s="22" t="s">
        <v>139</v>
      </c>
      <c r="E45" s="18" t="s">
        <v>127</v>
      </c>
      <c r="F45" s="18">
        <v>2</v>
      </c>
      <c r="G45" s="18">
        <v>1</v>
      </c>
      <c r="H45" s="19">
        <v>315819</v>
      </c>
      <c r="I45" s="20">
        <v>0</v>
      </c>
      <c r="J45" s="34">
        <v>315818</v>
      </c>
      <c r="K45" s="36">
        <f t="shared" si="3"/>
        <v>0</v>
      </c>
      <c r="L45" s="36">
        <f t="shared" si="4"/>
        <v>315818</v>
      </c>
      <c r="M45" s="34">
        <f t="shared" si="0"/>
        <v>309501.64</v>
      </c>
      <c r="N45" s="36">
        <f t="shared" si="1"/>
        <v>0</v>
      </c>
      <c r="O45" s="36">
        <f t="shared" si="5"/>
        <v>309501.64</v>
      </c>
    </row>
    <row r="46" spans="1:15" s="23" customFormat="1" ht="20.399999999999999" x14ac:dyDescent="0.3">
      <c r="A46" s="18">
        <f t="shared" si="2"/>
        <v>38</v>
      </c>
      <c r="B46" s="18" t="s">
        <v>140</v>
      </c>
      <c r="C46" s="16" t="s">
        <v>141</v>
      </c>
      <c r="D46" s="17" t="s">
        <v>142</v>
      </c>
      <c r="E46" s="18" t="s">
        <v>11</v>
      </c>
      <c r="F46" s="18">
        <v>400</v>
      </c>
      <c r="G46" s="18">
        <v>1</v>
      </c>
      <c r="H46" s="19">
        <v>19087</v>
      </c>
      <c r="I46" s="20">
        <v>0</v>
      </c>
      <c r="J46" s="34">
        <v>19086</v>
      </c>
      <c r="K46" s="36">
        <f t="shared" si="3"/>
        <v>0</v>
      </c>
      <c r="L46" s="36">
        <f t="shared" si="4"/>
        <v>19086</v>
      </c>
      <c r="M46" s="34">
        <f t="shared" si="0"/>
        <v>18704.28</v>
      </c>
      <c r="N46" s="36">
        <f t="shared" si="1"/>
        <v>0</v>
      </c>
      <c r="O46" s="36">
        <f t="shared" si="5"/>
        <v>18704.28</v>
      </c>
    </row>
    <row r="47" spans="1:15" s="23" customFormat="1" ht="81.599999999999994" x14ac:dyDescent="0.3">
      <c r="A47" s="18">
        <f t="shared" si="2"/>
        <v>39</v>
      </c>
      <c r="B47" s="18" t="s">
        <v>143</v>
      </c>
      <c r="C47" s="18" t="s">
        <v>144</v>
      </c>
      <c r="D47" s="22" t="s">
        <v>145</v>
      </c>
      <c r="E47" s="18" t="s">
        <v>146</v>
      </c>
      <c r="F47" s="18">
        <v>1</v>
      </c>
      <c r="G47" s="18">
        <v>1</v>
      </c>
      <c r="H47" s="19">
        <v>255473</v>
      </c>
      <c r="I47" s="20">
        <v>0</v>
      </c>
      <c r="J47" s="34">
        <v>255472</v>
      </c>
      <c r="K47" s="36">
        <f t="shared" si="3"/>
        <v>0</v>
      </c>
      <c r="L47" s="36">
        <f t="shared" si="4"/>
        <v>255472</v>
      </c>
      <c r="M47" s="34">
        <f t="shared" si="0"/>
        <v>250362.56</v>
      </c>
      <c r="N47" s="36">
        <f t="shared" si="1"/>
        <v>0</v>
      </c>
      <c r="O47" s="36">
        <f t="shared" si="5"/>
        <v>250362.56</v>
      </c>
    </row>
    <row r="48" spans="1:15" s="23" customFormat="1" ht="132.6" x14ac:dyDescent="0.3">
      <c r="A48" s="18">
        <f t="shared" si="2"/>
        <v>40</v>
      </c>
      <c r="B48" s="18" t="s">
        <v>147</v>
      </c>
      <c r="C48" s="18" t="s">
        <v>148</v>
      </c>
      <c r="D48" s="22" t="s">
        <v>149</v>
      </c>
      <c r="E48" s="18">
        <v>1</v>
      </c>
      <c r="F48" s="18">
        <v>10000</v>
      </c>
      <c r="G48" s="18">
        <v>1</v>
      </c>
      <c r="H48" s="19">
        <v>797</v>
      </c>
      <c r="I48" s="20">
        <v>0</v>
      </c>
      <c r="J48" s="34">
        <v>796</v>
      </c>
      <c r="K48" s="36">
        <f t="shared" si="3"/>
        <v>0</v>
      </c>
      <c r="L48" s="36">
        <f t="shared" si="4"/>
        <v>796</v>
      </c>
      <c r="M48" s="34">
        <f t="shared" si="0"/>
        <v>780.08</v>
      </c>
      <c r="N48" s="36">
        <f t="shared" si="1"/>
        <v>0</v>
      </c>
      <c r="O48" s="36">
        <f t="shared" si="5"/>
        <v>780.08</v>
      </c>
    </row>
    <row r="49" spans="1:15" s="26" customFormat="1" ht="251.25" customHeight="1" x14ac:dyDescent="0.3">
      <c r="A49" s="18">
        <f t="shared" si="2"/>
        <v>41</v>
      </c>
      <c r="B49" s="24" t="s">
        <v>150</v>
      </c>
      <c r="C49" s="24" t="s">
        <v>151</v>
      </c>
      <c r="D49" s="25" t="s">
        <v>152</v>
      </c>
      <c r="E49" s="24" t="s">
        <v>27</v>
      </c>
      <c r="F49" s="24"/>
      <c r="G49" s="24">
        <v>1</v>
      </c>
      <c r="H49" s="19">
        <v>2700000</v>
      </c>
      <c r="I49" s="20">
        <v>0.19</v>
      </c>
      <c r="J49" s="34">
        <v>2698000</v>
      </c>
      <c r="K49" s="36">
        <f t="shared" si="3"/>
        <v>512620</v>
      </c>
      <c r="L49" s="36">
        <f t="shared" si="4"/>
        <v>3210620</v>
      </c>
      <c r="M49" s="34">
        <f t="shared" si="0"/>
        <v>2644040</v>
      </c>
      <c r="N49" s="36">
        <f t="shared" si="1"/>
        <v>502367.60000000003</v>
      </c>
      <c r="O49" s="36">
        <f t="shared" si="5"/>
        <v>3146407.6</v>
      </c>
    </row>
    <row r="50" spans="1:15" s="23" customFormat="1" ht="114.6" customHeight="1" x14ac:dyDescent="0.3">
      <c r="A50" s="18">
        <f t="shared" si="2"/>
        <v>42</v>
      </c>
      <c r="B50" s="18" t="s">
        <v>153</v>
      </c>
      <c r="C50" s="18" t="s">
        <v>154</v>
      </c>
      <c r="D50" s="22" t="s">
        <v>155</v>
      </c>
      <c r="E50" s="18" t="s">
        <v>156</v>
      </c>
      <c r="F50" s="18">
        <v>1</v>
      </c>
      <c r="G50" s="18">
        <v>1</v>
      </c>
      <c r="H50" s="19">
        <v>20524400</v>
      </c>
      <c r="I50" s="20">
        <v>0.19</v>
      </c>
      <c r="J50" s="34">
        <v>20524398</v>
      </c>
      <c r="K50" s="36">
        <f t="shared" si="3"/>
        <v>3899635.62</v>
      </c>
      <c r="L50" s="36">
        <f t="shared" si="4"/>
        <v>24424033.620000001</v>
      </c>
      <c r="M50" s="34">
        <f t="shared" si="0"/>
        <v>20113910.039999999</v>
      </c>
      <c r="N50" s="36">
        <f t="shared" si="1"/>
        <v>3821642.9076</v>
      </c>
      <c r="O50" s="36">
        <f t="shared" si="5"/>
        <v>23935552.9476</v>
      </c>
    </row>
    <row r="51" spans="1:15" ht="20.399999999999999" x14ac:dyDescent="0.3">
      <c r="A51" s="18">
        <f t="shared" si="2"/>
        <v>43</v>
      </c>
      <c r="B51" s="18" t="s">
        <v>157</v>
      </c>
      <c r="C51" s="18" t="s">
        <v>105</v>
      </c>
      <c r="D51" s="22" t="s">
        <v>158</v>
      </c>
      <c r="E51" s="18" t="s">
        <v>159</v>
      </c>
      <c r="F51" s="18">
        <v>10</v>
      </c>
      <c r="G51" s="18">
        <v>1</v>
      </c>
      <c r="H51" s="19">
        <v>669768</v>
      </c>
      <c r="I51" s="20">
        <v>0.05</v>
      </c>
      <c r="J51" s="34">
        <v>669766</v>
      </c>
      <c r="K51" s="36">
        <f t="shared" si="3"/>
        <v>33488.300000000003</v>
      </c>
      <c r="L51" s="36">
        <f t="shared" si="4"/>
        <v>703254.3</v>
      </c>
      <c r="M51" s="34">
        <f t="shared" si="0"/>
        <v>656370.68000000005</v>
      </c>
      <c r="N51" s="36">
        <f t="shared" si="1"/>
        <v>32818.534000000007</v>
      </c>
      <c r="O51" s="36">
        <f t="shared" si="5"/>
        <v>689189.21400000004</v>
      </c>
    </row>
    <row r="52" spans="1:15" ht="20.399999999999999" x14ac:dyDescent="0.3">
      <c r="A52" s="18">
        <f t="shared" si="2"/>
        <v>44</v>
      </c>
      <c r="B52" s="18" t="s">
        <v>160</v>
      </c>
      <c r="C52" s="18" t="s">
        <v>161</v>
      </c>
      <c r="D52" s="22" t="s">
        <v>162</v>
      </c>
      <c r="E52" s="18" t="s">
        <v>11</v>
      </c>
      <c r="F52" s="18">
        <v>25</v>
      </c>
      <c r="G52" s="18">
        <v>1</v>
      </c>
      <c r="H52" s="19">
        <v>91911</v>
      </c>
      <c r="I52" s="20">
        <v>0.19</v>
      </c>
      <c r="J52" s="34">
        <v>91910</v>
      </c>
      <c r="K52" s="36">
        <f t="shared" si="3"/>
        <v>17462.900000000001</v>
      </c>
      <c r="L52" s="36">
        <f t="shared" si="4"/>
        <v>109372.9</v>
      </c>
      <c r="M52" s="34">
        <f t="shared" si="0"/>
        <v>90071.8</v>
      </c>
      <c r="N52" s="36">
        <f t="shared" si="1"/>
        <v>17113.642</v>
      </c>
      <c r="O52" s="36">
        <f t="shared" si="5"/>
        <v>107185.44200000001</v>
      </c>
    </row>
    <row r="53" spans="1:15" x14ac:dyDescent="0.3">
      <c r="A53" s="18">
        <f t="shared" si="2"/>
        <v>45</v>
      </c>
      <c r="B53" s="18" t="s">
        <v>163</v>
      </c>
      <c r="C53" s="18" t="s">
        <v>163</v>
      </c>
      <c r="D53" s="22" t="s">
        <v>164</v>
      </c>
      <c r="E53" s="18" t="s">
        <v>11</v>
      </c>
      <c r="F53" s="18">
        <v>10</v>
      </c>
      <c r="G53" s="18">
        <v>1</v>
      </c>
      <c r="H53" s="19">
        <v>54547</v>
      </c>
      <c r="I53" s="20">
        <v>0.19</v>
      </c>
      <c r="J53" s="34">
        <v>54546</v>
      </c>
      <c r="K53" s="36">
        <f t="shared" si="3"/>
        <v>10363.74</v>
      </c>
      <c r="L53" s="36">
        <f t="shared" si="4"/>
        <v>64909.74</v>
      </c>
      <c r="M53" s="34">
        <f t="shared" si="0"/>
        <v>53455.08</v>
      </c>
      <c r="N53" s="36">
        <f t="shared" si="1"/>
        <v>10156.465200000001</v>
      </c>
      <c r="O53" s="36">
        <f t="shared" si="5"/>
        <v>63611.5452</v>
      </c>
    </row>
    <row r="54" spans="1:15" s="23" customFormat="1" ht="30.6" x14ac:dyDescent="0.3">
      <c r="A54" s="18">
        <f t="shared" si="2"/>
        <v>46</v>
      </c>
      <c r="B54" s="18" t="s">
        <v>165</v>
      </c>
      <c r="C54" s="18" t="s">
        <v>166</v>
      </c>
      <c r="D54" s="22" t="s">
        <v>167</v>
      </c>
      <c r="E54" s="18" t="s">
        <v>105</v>
      </c>
      <c r="F54" s="18">
        <v>4</v>
      </c>
      <c r="G54" s="18">
        <v>1</v>
      </c>
      <c r="H54" s="19">
        <v>746027</v>
      </c>
      <c r="I54" s="20">
        <v>0.19</v>
      </c>
      <c r="J54" s="34">
        <v>746026</v>
      </c>
      <c r="K54" s="36">
        <f t="shared" si="3"/>
        <v>141744.94</v>
      </c>
      <c r="L54" s="36">
        <f t="shared" si="4"/>
        <v>887770.94</v>
      </c>
      <c r="M54" s="34">
        <f t="shared" si="0"/>
        <v>731105.48</v>
      </c>
      <c r="N54" s="36">
        <f t="shared" si="1"/>
        <v>138910.04120000001</v>
      </c>
      <c r="O54" s="36">
        <f t="shared" si="5"/>
        <v>870015.52119999996</v>
      </c>
    </row>
    <row r="55" spans="1:15" ht="20.399999999999999" x14ac:dyDescent="0.3">
      <c r="A55" s="18">
        <f t="shared" si="2"/>
        <v>47</v>
      </c>
      <c r="B55" s="18" t="s">
        <v>168</v>
      </c>
      <c r="C55" s="18" t="s">
        <v>169</v>
      </c>
      <c r="D55" s="22" t="s">
        <v>170</v>
      </c>
      <c r="E55" s="18" t="s">
        <v>35</v>
      </c>
      <c r="F55" s="18">
        <v>20</v>
      </c>
      <c r="G55" s="18">
        <v>1</v>
      </c>
      <c r="H55" s="19">
        <v>21021</v>
      </c>
      <c r="I55" s="20">
        <v>0.05</v>
      </c>
      <c r="J55" s="34">
        <v>21020</v>
      </c>
      <c r="K55" s="36">
        <f t="shared" si="3"/>
        <v>1051</v>
      </c>
      <c r="L55" s="36">
        <f t="shared" si="4"/>
        <v>22071</v>
      </c>
      <c r="M55" s="34">
        <f t="shared" si="0"/>
        <v>20599.599999999999</v>
      </c>
      <c r="N55" s="36">
        <f t="shared" si="1"/>
        <v>1029.98</v>
      </c>
      <c r="O55" s="36">
        <f t="shared" si="5"/>
        <v>21629.579999999998</v>
      </c>
    </row>
    <row r="56" spans="1:15" ht="20.399999999999999" x14ac:dyDescent="0.3">
      <c r="A56" s="18">
        <f t="shared" si="2"/>
        <v>48</v>
      </c>
      <c r="B56" s="18" t="s">
        <v>171</v>
      </c>
      <c r="C56" s="18" t="s">
        <v>166</v>
      </c>
      <c r="D56" s="22" t="s">
        <v>172</v>
      </c>
      <c r="E56" s="18" t="s">
        <v>27</v>
      </c>
      <c r="F56" s="18">
        <v>30</v>
      </c>
      <c r="G56" s="18">
        <v>1</v>
      </c>
      <c r="H56" s="19">
        <v>146293</v>
      </c>
      <c r="I56" s="20">
        <v>0.19</v>
      </c>
      <c r="J56" s="34">
        <v>146292</v>
      </c>
      <c r="K56" s="36">
        <f t="shared" si="3"/>
        <v>27795.48</v>
      </c>
      <c r="L56" s="36">
        <f t="shared" si="4"/>
        <v>174087.48</v>
      </c>
      <c r="M56" s="34">
        <f t="shared" si="0"/>
        <v>143366.16</v>
      </c>
      <c r="N56" s="36">
        <f t="shared" si="1"/>
        <v>27239.570400000001</v>
      </c>
      <c r="O56" s="36">
        <f t="shared" si="5"/>
        <v>170605.7304</v>
      </c>
    </row>
    <row r="57" spans="1:15" ht="34.5" customHeight="1" x14ac:dyDescent="0.3">
      <c r="A57" s="18">
        <f t="shared" si="2"/>
        <v>49</v>
      </c>
      <c r="B57" s="18" t="s">
        <v>173</v>
      </c>
      <c r="C57" s="18" t="s">
        <v>174</v>
      </c>
      <c r="D57" s="22" t="s">
        <v>175</v>
      </c>
      <c r="E57" s="18" t="s">
        <v>27</v>
      </c>
      <c r="F57" s="18">
        <v>1</v>
      </c>
      <c r="G57" s="18">
        <v>1</v>
      </c>
      <c r="H57" s="19">
        <v>1244711</v>
      </c>
      <c r="I57" s="20">
        <v>0.19</v>
      </c>
      <c r="J57" s="34">
        <v>1244710</v>
      </c>
      <c r="K57" s="36">
        <f t="shared" si="3"/>
        <v>236494.9</v>
      </c>
      <c r="L57" s="36">
        <f t="shared" si="4"/>
        <v>1481204.9</v>
      </c>
      <c r="M57" s="34">
        <f t="shared" si="0"/>
        <v>1219815.8</v>
      </c>
      <c r="N57" s="36">
        <f t="shared" si="1"/>
        <v>231765.00200000001</v>
      </c>
      <c r="O57" s="36">
        <f t="shared" si="5"/>
        <v>1451580.8020000001</v>
      </c>
    </row>
    <row r="58" spans="1:15" ht="30.6" x14ac:dyDescent="0.3">
      <c r="A58" s="18">
        <f t="shared" si="2"/>
        <v>50</v>
      </c>
      <c r="B58" s="18" t="s">
        <v>176</v>
      </c>
      <c r="C58" s="18" t="s">
        <v>177</v>
      </c>
      <c r="D58" s="22" t="s">
        <v>178</v>
      </c>
      <c r="E58" s="18" t="s">
        <v>179</v>
      </c>
      <c r="F58" s="18" t="s">
        <v>180</v>
      </c>
      <c r="G58" s="18">
        <v>1</v>
      </c>
      <c r="H58" s="19">
        <v>205000</v>
      </c>
      <c r="I58" s="27">
        <v>0</v>
      </c>
      <c r="J58" s="36">
        <v>205000</v>
      </c>
      <c r="K58" s="36">
        <f t="shared" si="3"/>
        <v>0</v>
      </c>
      <c r="L58" s="36">
        <f t="shared" si="4"/>
        <v>205000</v>
      </c>
      <c r="M58" s="34">
        <f t="shared" si="0"/>
        <v>200900</v>
      </c>
      <c r="N58" s="36">
        <f t="shared" si="1"/>
        <v>0</v>
      </c>
      <c r="O58" s="36">
        <f t="shared" si="5"/>
        <v>200900</v>
      </c>
    </row>
    <row r="59" spans="1:15" ht="46.35" customHeight="1" x14ac:dyDescent="0.3">
      <c r="A59" s="18">
        <f t="shared" si="2"/>
        <v>51</v>
      </c>
      <c r="B59" s="18" t="s">
        <v>181</v>
      </c>
      <c r="C59" s="18" t="s">
        <v>182</v>
      </c>
      <c r="D59" s="22" t="s">
        <v>183</v>
      </c>
      <c r="E59" s="18" t="s">
        <v>184</v>
      </c>
      <c r="F59" s="18"/>
      <c r="G59" s="18">
        <v>1</v>
      </c>
      <c r="H59" s="19">
        <v>573943</v>
      </c>
      <c r="I59" s="20">
        <v>0.19</v>
      </c>
      <c r="J59" s="34">
        <v>573942</v>
      </c>
      <c r="K59" s="36">
        <f t="shared" si="3"/>
        <v>109048.98</v>
      </c>
      <c r="L59" s="36">
        <f t="shared" si="4"/>
        <v>682990.98</v>
      </c>
      <c r="M59" s="34">
        <f t="shared" si="0"/>
        <v>562463.16</v>
      </c>
      <c r="N59" s="36">
        <f t="shared" si="1"/>
        <v>106868.0004</v>
      </c>
      <c r="O59" s="36">
        <f t="shared" si="5"/>
        <v>669331.16040000005</v>
      </c>
    </row>
    <row r="60" spans="1:15" s="23" customFormat="1" ht="80.849999999999994" customHeight="1" x14ac:dyDescent="0.3">
      <c r="A60" s="18">
        <f t="shared" si="2"/>
        <v>52</v>
      </c>
      <c r="B60" s="18" t="s">
        <v>185</v>
      </c>
      <c r="C60" s="18" t="s">
        <v>186</v>
      </c>
      <c r="D60" s="22" t="s">
        <v>187</v>
      </c>
      <c r="E60" s="18" t="s">
        <v>188</v>
      </c>
      <c r="F60" s="18">
        <v>10</v>
      </c>
      <c r="G60" s="18">
        <v>1</v>
      </c>
      <c r="H60" s="19">
        <v>263038</v>
      </c>
      <c r="I60" s="20">
        <v>0</v>
      </c>
      <c r="J60" s="34">
        <v>263036</v>
      </c>
      <c r="K60" s="36">
        <f t="shared" si="3"/>
        <v>0</v>
      </c>
      <c r="L60" s="36">
        <f t="shared" si="4"/>
        <v>263036</v>
      </c>
      <c r="M60" s="34">
        <f t="shared" si="0"/>
        <v>257775.28</v>
      </c>
      <c r="N60" s="36">
        <f t="shared" si="1"/>
        <v>0</v>
      </c>
      <c r="O60" s="36">
        <f t="shared" si="5"/>
        <v>257775.28</v>
      </c>
    </row>
    <row r="61" spans="1:15" s="23" customFormat="1" ht="57.6" customHeight="1" x14ac:dyDescent="0.3">
      <c r="A61" s="18">
        <f t="shared" si="2"/>
        <v>53</v>
      </c>
      <c r="B61" s="18" t="s">
        <v>189</v>
      </c>
      <c r="C61" s="18" t="s">
        <v>190</v>
      </c>
      <c r="D61" s="22" t="s">
        <v>191</v>
      </c>
      <c r="E61" s="18" t="s">
        <v>192</v>
      </c>
      <c r="F61" s="18">
        <v>150</v>
      </c>
      <c r="G61" s="18">
        <v>1</v>
      </c>
      <c r="H61" s="19">
        <v>27773</v>
      </c>
      <c r="I61" s="20">
        <v>0</v>
      </c>
      <c r="J61" s="34">
        <v>27772</v>
      </c>
      <c r="K61" s="36">
        <f t="shared" si="3"/>
        <v>0</v>
      </c>
      <c r="L61" s="36">
        <f t="shared" si="4"/>
        <v>27772</v>
      </c>
      <c r="M61" s="34">
        <f t="shared" si="0"/>
        <v>27216.560000000001</v>
      </c>
      <c r="N61" s="36">
        <f t="shared" si="1"/>
        <v>0</v>
      </c>
      <c r="O61" s="36">
        <f t="shared" si="5"/>
        <v>27216.560000000001</v>
      </c>
    </row>
    <row r="62" spans="1:15" s="23" customFormat="1" ht="39.6" customHeight="1" x14ac:dyDescent="0.3">
      <c r="A62" s="18">
        <f t="shared" si="2"/>
        <v>54</v>
      </c>
      <c r="B62" s="18" t="s">
        <v>193</v>
      </c>
      <c r="C62" s="18" t="s">
        <v>194</v>
      </c>
      <c r="D62" s="22" t="s">
        <v>195</v>
      </c>
      <c r="E62" s="18" t="s">
        <v>196</v>
      </c>
      <c r="F62" s="18">
        <v>40</v>
      </c>
      <c r="G62" s="18">
        <v>1</v>
      </c>
      <c r="H62" s="19">
        <v>174400</v>
      </c>
      <c r="I62" s="20">
        <v>0</v>
      </c>
      <c r="J62" s="34">
        <v>174398</v>
      </c>
      <c r="K62" s="36">
        <f t="shared" si="3"/>
        <v>0</v>
      </c>
      <c r="L62" s="36">
        <f t="shared" si="4"/>
        <v>174398</v>
      </c>
      <c r="M62" s="34">
        <f t="shared" si="0"/>
        <v>170910.04</v>
      </c>
      <c r="N62" s="36">
        <f t="shared" si="1"/>
        <v>0</v>
      </c>
      <c r="O62" s="36">
        <f t="shared" si="5"/>
        <v>170910.04</v>
      </c>
    </row>
    <row r="63" spans="1:15" s="23" customFormat="1" ht="103.5" customHeight="1" x14ac:dyDescent="0.3">
      <c r="A63" s="18">
        <f t="shared" si="2"/>
        <v>55</v>
      </c>
      <c r="B63" s="18" t="s">
        <v>197</v>
      </c>
      <c r="C63" s="18" t="s">
        <v>198</v>
      </c>
      <c r="D63" s="22" t="s">
        <v>199</v>
      </c>
      <c r="E63" s="18" t="s">
        <v>188</v>
      </c>
      <c r="F63" s="18">
        <v>5</v>
      </c>
      <c r="G63" s="18">
        <v>1</v>
      </c>
      <c r="H63" s="19">
        <v>71390</v>
      </c>
      <c r="I63" s="20">
        <v>0</v>
      </c>
      <c r="J63" s="34">
        <v>71388</v>
      </c>
      <c r="K63" s="36">
        <f t="shared" si="3"/>
        <v>0</v>
      </c>
      <c r="L63" s="36">
        <f t="shared" si="4"/>
        <v>71388</v>
      </c>
      <c r="M63" s="34">
        <f t="shared" si="0"/>
        <v>69960.240000000005</v>
      </c>
      <c r="N63" s="36">
        <f t="shared" si="1"/>
        <v>0</v>
      </c>
      <c r="O63" s="36">
        <f t="shared" si="5"/>
        <v>69960.240000000005</v>
      </c>
    </row>
    <row r="64" spans="1:15" ht="92.1" customHeight="1" x14ac:dyDescent="0.3">
      <c r="A64" s="18">
        <f t="shared" si="2"/>
        <v>56</v>
      </c>
      <c r="B64" s="18" t="s">
        <v>200</v>
      </c>
      <c r="C64" s="18" t="s">
        <v>201</v>
      </c>
      <c r="D64" s="22" t="s">
        <v>202</v>
      </c>
      <c r="E64" s="18" t="s">
        <v>203</v>
      </c>
      <c r="F64" s="18">
        <v>12</v>
      </c>
      <c r="G64" s="18">
        <v>1</v>
      </c>
      <c r="H64" s="19">
        <v>259125</v>
      </c>
      <c r="I64" s="20">
        <v>0</v>
      </c>
      <c r="J64" s="34">
        <v>259124</v>
      </c>
      <c r="K64" s="36">
        <f t="shared" si="3"/>
        <v>0</v>
      </c>
      <c r="L64" s="36">
        <f t="shared" si="4"/>
        <v>259124</v>
      </c>
      <c r="M64" s="34">
        <f t="shared" si="0"/>
        <v>253941.52</v>
      </c>
      <c r="N64" s="36">
        <f t="shared" si="1"/>
        <v>0</v>
      </c>
      <c r="O64" s="36">
        <f t="shared" si="5"/>
        <v>253941.52</v>
      </c>
    </row>
    <row r="65" spans="1:15" ht="102" x14ac:dyDescent="0.3">
      <c r="A65" s="18">
        <f t="shared" si="2"/>
        <v>57</v>
      </c>
      <c r="B65" s="18" t="s">
        <v>204</v>
      </c>
      <c r="C65" s="18" t="s">
        <v>205</v>
      </c>
      <c r="D65" s="22" t="s">
        <v>206</v>
      </c>
      <c r="E65" s="18" t="s">
        <v>207</v>
      </c>
      <c r="F65" s="18">
        <v>30</v>
      </c>
      <c r="G65" s="18">
        <v>1</v>
      </c>
      <c r="H65" s="19">
        <v>40991</v>
      </c>
      <c r="I65" s="20">
        <v>0</v>
      </c>
      <c r="J65" s="34">
        <v>40990</v>
      </c>
      <c r="K65" s="36">
        <f t="shared" si="3"/>
        <v>0</v>
      </c>
      <c r="L65" s="36">
        <f t="shared" si="4"/>
        <v>40990</v>
      </c>
      <c r="M65" s="34">
        <f t="shared" si="0"/>
        <v>40170.199999999997</v>
      </c>
      <c r="N65" s="36">
        <f t="shared" si="1"/>
        <v>0</v>
      </c>
      <c r="O65" s="36">
        <f t="shared" si="5"/>
        <v>40170.199999999997</v>
      </c>
    </row>
    <row r="66" spans="1:15" ht="20.399999999999999" x14ac:dyDescent="0.3">
      <c r="A66" s="18">
        <f t="shared" si="2"/>
        <v>58</v>
      </c>
      <c r="B66" s="18" t="s">
        <v>208</v>
      </c>
      <c r="C66" s="18" t="s">
        <v>209</v>
      </c>
      <c r="D66" s="22" t="s">
        <v>210</v>
      </c>
      <c r="E66" s="18" t="s">
        <v>211</v>
      </c>
      <c r="F66" s="18">
        <v>1</v>
      </c>
      <c r="G66" s="18">
        <v>1</v>
      </c>
      <c r="H66" s="19">
        <v>249342</v>
      </c>
      <c r="I66" s="20">
        <v>0</v>
      </c>
      <c r="J66" s="34">
        <v>249340</v>
      </c>
      <c r="K66" s="36">
        <f t="shared" si="3"/>
        <v>0</v>
      </c>
      <c r="L66" s="36">
        <f t="shared" si="4"/>
        <v>249340</v>
      </c>
      <c r="M66" s="34">
        <f t="shared" si="0"/>
        <v>244353.2</v>
      </c>
      <c r="N66" s="36">
        <f t="shared" si="1"/>
        <v>0</v>
      </c>
      <c r="O66" s="36">
        <f t="shared" si="5"/>
        <v>244353.2</v>
      </c>
    </row>
    <row r="67" spans="1:15" ht="51" x14ac:dyDescent="0.3">
      <c r="A67" s="18">
        <f t="shared" si="2"/>
        <v>59</v>
      </c>
      <c r="B67" s="18" t="s">
        <v>208</v>
      </c>
      <c r="C67" s="18" t="s">
        <v>212</v>
      </c>
      <c r="D67" s="22" t="s">
        <v>213</v>
      </c>
      <c r="E67" s="18" t="s">
        <v>214</v>
      </c>
      <c r="F67" s="18">
        <v>10</v>
      </c>
      <c r="G67" s="18">
        <v>1</v>
      </c>
      <c r="H67" s="19">
        <v>53781</v>
      </c>
      <c r="I67" s="20">
        <v>0</v>
      </c>
      <c r="J67" s="34">
        <v>53780</v>
      </c>
      <c r="K67" s="36">
        <f t="shared" si="3"/>
        <v>0</v>
      </c>
      <c r="L67" s="36">
        <f t="shared" si="4"/>
        <v>53780</v>
      </c>
      <c r="M67" s="34">
        <f t="shared" si="0"/>
        <v>52704.4</v>
      </c>
      <c r="N67" s="36">
        <f t="shared" si="1"/>
        <v>0</v>
      </c>
      <c r="O67" s="36">
        <f t="shared" si="5"/>
        <v>52704.4</v>
      </c>
    </row>
    <row r="68" spans="1:15" ht="102" x14ac:dyDescent="0.3">
      <c r="A68" s="18">
        <f t="shared" si="2"/>
        <v>60</v>
      </c>
      <c r="B68" s="18" t="s">
        <v>215</v>
      </c>
      <c r="C68" s="18" t="s">
        <v>216</v>
      </c>
      <c r="D68" s="22" t="s">
        <v>217</v>
      </c>
      <c r="E68" s="18" t="s">
        <v>31</v>
      </c>
      <c r="F68" s="18">
        <v>10</v>
      </c>
      <c r="G68" s="18">
        <v>1</v>
      </c>
      <c r="H68" s="19">
        <v>127128</v>
      </c>
      <c r="I68" s="20">
        <v>0</v>
      </c>
      <c r="J68" s="34">
        <v>127126</v>
      </c>
      <c r="K68" s="36">
        <f t="shared" si="3"/>
        <v>0</v>
      </c>
      <c r="L68" s="36">
        <f t="shared" si="4"/>
        <v>127126</v>
      </c>
      <c r="M68" s="34">
        <f t="shared" si="0"/>
        <v>124583.48</v>
      </c>
      <c r="N68" s="36">
        <f t="shared" si="1"/>
        <v>0</v>
      </c>
      <c r="O68" s="36">
        <f t="shared" si="5"/>
        <v>124583.48</v>
      </c>
    </row>
    <row r="69" spans="1:15" ht="102" x14ac:dyDescent="0.3">
      <c r="A69" s="18">
        <f t="shared" si="2"/>
        <v>61</v>
      </c>
      <c r="B69" s="18" t="s">
        <v>218</v>
      </c>
      <c r="C69" s="18" t="s">
        <v>219</v>
      </c>
      <c r="D69" s="22" t="s">
        <v>220</v>
      </c>
      <c r="E69" s="18" t="s">
        <v>46</v>
      </c>
      <c r="F69" s="18">
        <v>4</v>
      </c>
      <c r="G69" s="18">
        <v>1</v>
      </c>
      <c r="H69" s="19">
        <v>191648</v>
      </c>
      <c r="I69" s="20">
        <v>0</v>
      </c>
      <c r="J69" s="34">
        <v>191646</v>
      </c>
      <c r="K69" s="36">
        <f t="shared" si="3"/>
        <v>0</v>
      </c>
      <c r="L69" s="36">
        <f t="shared" si="4"/>
        <v>191646</v>
      </c>
      <c r="M69" s="34">
        <f t="shared" si="0"/>
        <v>187813.08</v>
      </c>
      <c r="N69" s="36">
        <f t="shared" si="1"/>
        <v>0</v>
      </c>
      <c r="O69" s="36">
        <f t="shared" si="5"/>
        <v>187813.08</v>
      </c>
    </row>
    <row r="70" spans="1:15" ht="112.2" x14ac:dyDescent="0.3">
      <c r="A70" s="18">
        <f t="shared" si="2"/>
        <v>62</v>
      </c>
      <c r="B70" s="18" t="s">
        <v>218</v>
      </c>
      <c r="C70" s="18" t="s">
        <v>221</v>
      </c>
      <c r="D70" s="22" t="s">
        <v>222</v>
      </c>
      <c r="E70" s="18" t="s">
        <v>46</v>
      </c>
      <c r="F70" s="18">
        <v>20</v>
      </c>
      <c r="G70" s="18">
        <v>1</v>
      </c>
      <c r="H70" s="19">
        <v>191648</v>
      </c>
      <c r="I70" s="20">
        <v>0</v>
      </c>
      <c r="J70" s="34">
        <v>191646</v>
      </c>
      <c r="K70" s="36">
        <f t="shared" si="3"/>
        <v>0</v>
      </c>
      <c r="L70" s="36">
        <f t="shared" si="4"/>
        <v>191646</v>
      </c>
      <c r="M70" s="34">
        <f t="shared" si="0"/>
        <v>187813.08</v>
      </c>
      <c r="N70" s="36">
        <f t="shared" si="1"/>
        <v>0</v>
      </c>
      <c r="O70" s="36">
        <f t="shared" si="5"/>
        <v>187813.08</v>
      </c>
    </row>
    <row r="71" spans="1:15" ht="40.799999999999997" x14ac:dyDescent="0.3">
      <c r="A71" s="18">
        <f t="shared" si="2"/>
        <v>63</v>
      </c>
      <c r="B71" s="18" t="s">
        <v>223</v>
      </c>
      <c r="C71" s="18" t="s">
        <v>224</v>
      </c>
      <c r="D71" s="43" t="s">
        <v>225</v>
      </c>
      <c r="E71" s="18" t="s">
        <v>226</v>
      </c>
      <c r="F71" s="18">
        <v>16</v>
      </c>
      <c r="G71" s="18">
        <v>1</v>
      </c>
      <c r="H71" s="19">
        <v>31304</v>
      </c>
      <c r="I71" s="20">
        <v>0</v>
      </c>
      <c r="J71" s="34">
        <v>31302</v>
      </c>
      <c r="K71" s="36">
        <f t="shared" si="3"/>
        <v>0</v>
      </c>
      <c r="L71" s="36">
        <f t="shared" si="4"/>
        <v>31302</v>
      </c>
      <c r="M71" s="34">
        <f t="shared" si="0"/>
        <v>30675.96</v>
      </c>
      <c r="N71" s="36">
        <f t="shared" si="1"/>
        <v>0</v>
      </c>
      <c r="O71" s="36">
        <f t="shared" si="5"/>
        <v>30675.96</v>
      </c>
    </row>
    <row r="72" spans="1:15" ht="40.799999999999997" x14ac:dyDescent="0.3">
      <c r="A72" s="18">
        <f t="shared" si="2"/>
        <v>64</v>
      </c>
      <c r="B72" s="18" t="s">
        <v>227</v>
      </c>
      <c r="C72" s="18" t="s">
        <v>228</v>
      </c>
      <c r="D72" s="22" t="s">
        <v>229</v>
      </c>
      <c r="E72" s="18" t="s">
        <v>230</v>
      </c>
      <c r="F72" s="18">
        <v>4</v>
      </c>
      <c r="G72" s="18">
        <v>1</v>
      </c>
      <c r="H72" s="19">
        <v>105606</v>
      </c>
      <c r="I72" s="20">
        <v>0.19</v>
      </c>
      <c r="J72" s="34">
        <v>105604</v>
      </c>
      <c r="K72" s="36">
        <f t="shared" si="3"/>
        <v>20064.760000000002</v>
      </c>
      <c r="L72" s="36">
        <f t="shared" si="4"/>
        <v>125668.76000000001</v>
      </c>
      <c r="M72" s="34">
        <f t="shared" si="0"/>
        <v>103491.92</v>
      </c>
      <c r="N72" s="36">
        <f t="shared" si="1"/>
        <v>19663.464800000002</v>
      </c>
      <c r="O72" s="36">
        <f t="shared" si="5"/>
        <v>123155.3848</v>
      </c>
    </row>
    <row r="73" spans="1:15" ht="61.2" x14ac:dyDescent="0.3">
      <c r="A73" s="18">
        <f t="shared" si="2"/>
        <v>65</v>
      </c>
      <c r="B73" s="18" t="s">
        <v>231</v>
      </c>
      <c r="C73" s="18" t="s">
        <v>232</v>
      </c>
      <c r="D73" s="22" t="s">
        <v>233</v>
      </c>
      <c r="E73" s="18" t="s">
        <v>234</v>
      </c>
      <c r="F73" s="18">
        <v>30</v>
      </c>
      <c r="G73" s="18">
        <v>1</v>
      </c>
      <c r="H73" s="19">
        <v>87998</v>
      </c>
      <c r="I73" s="20">
        <v>0.19</v>
      </c>
      <c r="J73" s="34">
        <v>87996</v>
      </c>
      <c r="K73" s="36">
        <f t="shared" si="3"/>
        <v>16719.240000000002</v>
      </c>
      <c r="L73" s="36">
        <f t="shared" si="4"/>
        <v>104715.24</v>
      </c>
      <c r="M73" s="34">
        <f t="shared" si="0"/>
        <v>86236.08</v>
      </c>
      <c r="N73" s="36">
        <f t="shared" si="1"/>
        <v>16384.855200000002</v>
      </c>
      <c r="O73" s="36">
        <f t="shared" si="5"/>
        <v>102620.93520000001</v>
      </c>
    </row>
    <row r="74" spans="1:15" ht="30.6" x14ac:dyDescent="0.3">
      <c r="A74" s="18">
        <f t="shared" si="2"/>
        <v>66</v>
      </c>
      <c r="B74" s="18" t="s">
        <v>235</v>
      </c>
      <c r="C74" s="18" t="s">
        <v>236</v>
      </c>
      <c r="D74" s="22" t="s">
        <v>237</v>
      </c>
      <c r="E74" s="18" t="s">
        <v>238</v>
      </c>
      <c r="F74" s="18">
        <v>20</v>
      </c>
      <c r="G74" s="18">
        <v>1</v>
      </c>
      <c r="H74" s="19">
        <v>61607</v>
      </c>
      <c r="I74" s="20">
        <v>0.19</v>
      </c>
      <c r="J74" s="34">
        <v>61606</v>
      </c>
      <c r="K74" s="36">
        <f t="shared" si="3"/>
        <v>11705.14</v>
      </c>
      <c r="L74" s="36">
        <f t="shared" si="4"/>
        <v>73311.14</v>
      </c>
      <c r="M74" s="34">
        <f t="shared" ref="M74:M137" si="6">+(J74-(J74*$P$7))</f>
        <v>60373.88</v>
      </c>
      <c r="N74" s="36">
        <f t="shared" ref="N74:N137" si="7">+M74*I74</f>
        <v>11471.037199999999</v>
      </c>
      <c r="O74" s="36">
        <f t="shared" si="5"/>
        <v>71844.917199999996</v>
      </c>
    </row>
    <row r="75" spans="1:15" ht="71.400000000000006" x14ac:dyDescent="0.3">
      <c r="A75" s="18">
        <f t="shared" ref="A75:A138" si="8">+A74+1</f>
        <v>67</v>
      </c>
      <c r="B75" s="18" t="s">
        <v>239</v>
      </c>
      <c r="C75" s="18" t="s">
        <v>240</v>
      </c>
      <c r="D75" s="22" t="s">
        <v>241</v>
      </c>
      <c r="E75" s="18" t="s">
        <v>242</v>
      </c>
      <c r="F75" s="18">
        <v>4</v>
      </c>
      <c r="G75" s="18">
        <v>1</v>
      </c>
      <c r="H75" s="19">
        <v>61607</v>
      </c>
      <c r="I75" s="20">
        <v>0.19</v>
      </c>
      <c r="J75" s="34">
        <v>61606</v>
      </c>
      <c r="K75" s="36">
        <f t="shared" ref="K75:K138" si="9">+J75*I75</f>
        <v>11705.14</v>
      </c>
      <c r="L75" s="36">
        <f t="shared" ref="L75:L138" si="10">+J75+K75</f>
        <v>73311.14</v>
      </c>
      <c r="M75" s="34">
        <f t="shared" si="6"/>
        <v>60373.88</v>
      </c>
      <c r="N75" s="36">
        <f t="shared" si="7"/>
        <v>11471.037199999999</v>
      </c>
      <c r="O75" s="36">
        <f t="shared" ref="O75:O138" si="11">+M75+N75</f>
        <v>71844.917199999996</v>
      </c>
    </row>
    <row r="76" spans="1:15" ht="71.400000000000006" x14ac:dyDescent="0.3">
      <c r="A76" s="18">
        <f t="shared" si="8"/>
        <v>68</v>
      </c>
      <c r="B76" s="18" t="s">
        <v>239</v>
      </c>
      <c r="C76" s="18" t="s">
        <v>243</v>
      </c>
      <c r="D76" s="22" t="s">
        <v>241</v>
      </c>
      <c r="E76" s="18" t="s">
        <v>242</v>
      </c>
      <c r="F76" s="18">
        <v>4</v>
      </c>
      <c r="G76" s="18">
        <v>1</v>
      </c>
      <c r="H76" s="19">
        <v>61607</v>
      </c>
      <c r="I76" s="20">
        <v>0.19</v>
      </c>
      <c r="J76" s="34">
        <v>61606</v>
      </c>
      <c r="K76" s="36">
        <f t="shared" si="9"/>
        <v>11705.14</v>
      </c>
      <c r="L76" s="36">
        <f t="shared" si="10"/>
        <v>73311.14</v>
      </c>
      <c r="M76" s="34">
        <f t="shared" si="6"/>
        <v>60373.88</v>
      </c>
      <c r="N76" s="36">
        <f t="shared" si="7"/>
        <v>11471.037199999999</v>
      </c>
      <c r="O76" s="36">
        <f t="shared" si="11"/>
        <v>71844.917199999996</v>
      </c>
    </row>
    <row r="77" spans="1:15" ht="40.799999999999997" x14ac:dyDescent="0.3">
      <c r="A77" s="18">
        <f t="shared" si="8"/>
        <v>69</v>
      </c>
      <c r="B77" s="18" t="s">
        <v>244</v>
      </c>
      <c r="C77" s="18" t="s">
        <v>245</v>
      </c>
      <c r="D77" s="22" t="s">
        <v>246</v>
      </c>
      <c r="E77" s="18" t="s">
        <v>247</v>
      </c>
      <c r="F77" s="18">
        <v>1</v>
      </c>
      <c r="G77" s="18">
        <v>1</v>
      </c>
      <c r="H77" s="19">
        <v>80672</v>
      </c>
      <c r="I77" s="20">
        <v>0</v>
      </c>
      <c r="J77" s="34">
        <v>80671</v>
      </c>
      <c r="K77" s="36">
        <f t="shared" si="9"/>
        <v>0</v>
      </c>
      <c r="L77" s="36">
        <f t="shared" si="10"/>
        <v>80671</v>
      </c>
      <c r="M77" s="34">
        <f t="shared" si="6"/>
        <v>79057.58</v>
      </c>
      <c r="N77" s="36">
        <f t="shared" si="7"/>
        <v>0</v>
      </c>
      <c r="O77" s="36">
        <f t="shared" si="11"/>
        <v>79057.58</v>
      </c>
    </row>
    <row r="78" spans="1:15" s="23" customFormat="1" ht="71.400000000000006" x14ac:dyDescent="0.3">
      <c r="A78" s="18">
        <f t="shared" si="8"/>
        <v>70</v>
      </c>
      <c r="B78" s="18" t="s">
        <v>248</v>
      </c>
      <c r="C78" s="18" t="s">
        <v>249</v>
      </c>
      <c r="D78" s="22" t="s">
        <v>250</v>
      </c>
      <c r="E78" s="18" t="s">
        <v>188</v>
      </c>
      <c r="F78" s="18">
        <v>2</v>
      </c>
      <c r="G78" s="18">
        <v>1</v>
      </c>
      <c r="H78" s="19">
        <v>80672</v>
      </c>
      <c r="I78" s="20">
        <v>0</v>
      </c>
      <c r="J78" s="34">
        <v>80671</v>
      </c>
      <c r="K78" s="36">
        <f t="shared" si="9"/>
        <v>0</v>
      </c>
      <c r="L78" s="36">
        <f t="shared" si="10"/>
        <v>80671</v>
      </c>
      <c r="M78" s="34">
        <f t="shared" si="6"/>
        <v>79057.58</v>
      </c>
      <c r="N78" s="36">
        <f t="shared" si="7"/>
        <v>0</v>
      </c>
      <c r="O78" s="36">
        <f t="shared" si="11"/>
        <v>79057.58</v>
      </c>
    </row>
    <row r="79" spans="1:15" s="23" customFormat="1" ht="30.6" x14ac:dyDescent="0.3">
      <c r="A79" s="18">
        <f t="shared" si="8"/>
        <v>71</v>
      </c>
      <c r="B79" s="18" t="s">
        <v>251</v>
      </c>
      <c r="C79" s="18" t="s">
        <v>252</v>
      </c>
      <c r="D79" s="22" t="s">
        <v>253</v>
      </c>
      <c r="E79" s="18" t="s">
        <v>254</v>
      </c>
      <c r="F79" s="18">
        <v>5</v>
      </c>
      <c r="G79" s="18">
        <v>1</v>
      </c>
      <c r="H79" s="19">
        <v>149605</v>
      </c>
      <c r="I79" s="20">
        <v>0</v>
      </c>
      <c r="J79" s="34">
        <v>149604</v>
      </c>
      <c r="K79" s="36">
        <f t="shared" si="9"/>
        <v>0</v>
      </c>
      <c r="L79" s="36">
        <f t="shared" si="10"/>
        <v>149604</v>
      </c>
      <c r="M79" s="34">
        <f t="shared" si="6"/>
        <v>146611.92000000001</v>
      </c>
      <c r="N79" s="36">
        <f t="shared" si="7"/>
        <v>0</v>
      </c>
      <c r="O79" s="36">
        <f t="shared" si="11"/>
        <v>146611.92000000001</v>
      </c>
    </row>
    <row r="80" spans="1:15" s="23" customFormat="1" x14ac:dyDescent="0.3">
      <c r="A80" s="18">
        <f t="shared" si="8"/>
        <v>72</v>
      </c>
      <c r="B80" s="18" t="s">
        <v>255</v>
      </c>
      <c r="C80" s="18" t="s">
        <v>256</v>
      </c>
      <c r="D80" s="22" t="s">
        <v>257</v>
      </c>
      <c r="E80" s="18" t="s">
        <v>258</v>
      </c>
      <c r="F80" s="18">
        <v>10</v>
      </c>
      <c r="G80" s="18">
        <v>1</v>
      </c>
      <c r="H80" s="19">
        <v>107563</v>
      </c>
      <c r="I80" s="20">
        <v>0</v>
      </c>
      <c r="J80" s="34">
        <v>107562</v>
      </c>
      <c r="K80" s="36">
        <f t="shared" si="9"/>
        <v>0</v>
      </c>
      <c r="L80" s="36">
        <f t="shared" si="10"/>
        <v>107562</v>
      </c>
      <c r="M80" s="34">
        <f t="shared" si="6"/>
        <v>105410.76</v>
      </c>
      <c r="N80" s="36">
        <f t="shared" si="7"/>
        <v>0</v>
      </c>
      <c r="O80" s="36">
        <f t="shared" si="11"/>
        <v>105410.76</v>
      </c>
    </row>
    <row r="81" spans="1:15" s="23" customFormat="1" ht="61.2" x14ac:dyDescent="0.3">
      <c r="A81" s="18">
        <f t="shared" si="8"/>
        <v>73</v>
      </c>
      <c r="B81" s="18" t="s">
        <v>259</v>
      </c>
      <c r="C81" s="18" t="s">
        <v>260</v>
      </c>
      <c r="D81" s="22" t="s">
        <v>261</v>
      </c>
      <c r="E81" s="18" t="s">
        <v>262</v>
      </c>
      <c r="F81" s="18">
        <v>12</v>
      </c>
      <c r="G81" s="18">
        <v>1</v>
      </c>
      <c r="H81" s="19">
        <v>175996</v>
      </c>
      <c r="I81" s="20">
        <v>0</v>
      </c>
      <c r="J81" s="34">
        <v>175994</v>
      </c>
      <c r="K81" s="36">
        <f t="shared" si="9"/>
        <v>0</v>
      </c>
      <c r="L81" s="36">
        <f t="shared" si="10"/>
        <v>175994</v>
      </c>
      <c r="M81" s="34">
        <f t="shared" si="6"/>
        <v>172474.12</v>
      </c>
      <c r="N81" s="36">
        <f t="shared" si="7"/>
        <v>0</v>
      </c>
      <c r="O81" s="36">
        <f t="shared" si="11"/>
        <v>172474.12</v>
      </c>
    </row>
    <row r="82" spans="1:15" s="23" customFormat="1" ht="40.799999999999997" x14ac:dyDescent="0.3">
      <c r="A82" s="18">
        <f t="shared" si="8"/>
        <v>74</v>
      </c>
      <c r="B82" s="18" t="s">
        <v>263</v>
      </c>
      <c r="C82" s="18" t="s">
        <v>264</v>
      </c>
      <c r="D82" s="28" t="s">
        <v>265</v>
      </c>
      <c r="E82" s="18" t="s">
        <v>262</v>
      </c>
      <c r="F82" s="18">
        <v>50</v>
      </c>
      <c r="G82" s="18">
        <v>1</v>
      </c>
      <c r="H82" s="19">
        <v>17109</v>
      </c>
      <c r="I82" s="20">
        <v>0</v>
      </c>
      <c r="J82" s="34">
        <v>17108</v>
      </c>
      <c r="K82" s="36">
        <f t="shared" si="9"/>
        <v>0</v>
      </c>
      <c r="L82" s="36">
        <f t="shared" si="10"/>
        <v>17108</v>
      </c>
      <c r="M82" s="34">
        <f t="shared" si="6"/>
        <v>16765.84</v>
      </c>
      <c r="N82" s="36">
        <f t="shared" si="7"/>
        <v>0</v>
      </c>
      <c r="O82" s="36">
        <f t="shared" si="11"/>
        <v>16765.84</v>
      </c>
    </row>
    <row r="83" spans="1:15" s="23" customFormat="1" ht="20.399999999999999" x14ac:dyDescent="0.3">
      <c r="A83" s="18">
        <f t="shared" si="8"/>
        <v>75</v>
      </c>
      <c r="B83" s="18" t="s">
        <v>266</v>
      </c>
      <c r="C83" s="18" t="s">
        <v>267</v>
      </c>
      <c r="D83" s="22" t="s">
        <v>268</v>
      </c>
      <c r="E83" s="18" t="s">
        <v>211</v>
      </c>
      <c r="F83" s="18">
        <v>4</v>
      </c>
      <c r="G83" s="18">
        <v>1</v>
      </c>
      <c r="H83" s="19">
        <v>297254</v>
      </c>
      <c r="I83" s="20">
        <v>0.19</v>
      </c>
      <c r="J83" s="34">
        <v>297252</v>
      </c>
      <c r="K83" s="36">
        <f t="shared" si="9"/>
        <v>56477.88</v>
      </c>
      <c r="L83" s="36">
        <f t="shared" si="10"/>
        <v>353729.88</v>
      </c>
      <c r="M83" s="34">
        <f t="shared" si="6"/>
        <v>291306.96000000002</v>
      </c>
      <c r="N83" s="36">
        <f t="shared" si="7"/>
        <v>55348.322400000005</v>
      </c>
      <c r="O83" s="36">
        <f t="shared" si="11"/>
        <v>346655.28240000003</v>
      </c>
    </row>
    <row r="84" spans="1:15" s="23" customFormat="1" x14ac:dyDescent="0.3">
      <c r="A84" s="18">
        <f t="shared" si="8"/>
        <v>76</v>
      </c>
      <c r="B84" s="18" t="s">
        <v>269</v>
      </c>
      <c r="C84" s="18" t="s">
        <v>270</v>
      </c>
      <c r="D84" s="22"/>
      <c r="E84" s="18" t="s">
        <v>271</v>
      </c>
      <c r="F84" s="18">
        <v>4</v>
      </c>
      <c r="G84" s="18">
        <v>1</v>
      </c>
      <c r="H84" s="19">
        <v>75303</v>
      </c>
      <c r="I84" s="20">
        <v>0</v>
      </c>
      <c r="J84" s="34">
        <v>75302</v>
      </c>
      <c r="K84" s="36">
        <f t="shared" si="9"/>
        <v>0</v>
      </c>
      <c r="L84" s="36">
        <f t="shared" si="10"/>
        <v>75302</v>
      </c>
      <c r="M84" s="34">
        <f t="shared" si="6"/>
        <v>73795.960000000006</v>
      </c>
      <c r="N84" s="36">
        <f t="shared" si="7"/>
        <v>0</v>
      </c>
      <c r="O84" s="36">
        <f t="shared" si="11"/>
        <v>73795.960000000006</v>
      </c>
    </row>
    <row r="85" spans="1:15" s="23" customFormat="1" ht="20.399999999999999" x14ac:dyDescent="0.3">
      <c r="A85" s="18">
        <f t="shared" si="8"/>
        <v>77</v>
      </c>
      <c r="B85" s="18" t="s">
        <v>272</v>
      </c>
      <c r="C85" s="18" t="s">
        <v>273</v>
      </c>
      <c r="D85" s="22" t="s">
        <v>274</v>
      </c>
      <c r="E85" s="18" t="s">
        <v>11</v>
      </c>
      <c r="F85" s="18">
        <v>4</v>
      </c>
      <c r="G85" s="18">
        <v>1</v>
      </c>
      <c r="H85" s="19">
        <v>6848</v>
      </c>
      <c r="I85" s="20">
        <v>0.19</v>
      </c>
      <c r="J85" s="34">
        <v>6846</v>
      </c>
      <c r="K85" s="36">
        <f t="shared" si="9"/>
        <v>1300.74</v>
      </c>
      <c r="L85" s="36">
        <f t="shared" si="10"/>
        <v>8146.74</v>
      </c>
      <c r="M85" s="34">
        <f t="shared" si="6"/>
        <v>6709.08</v>
      </c>
      <c r="N85" s="36">
        <f t="shared" si="7"/>
        <v>1274.7252000000001</v>
      </c>
      <c r="O85" s="36">
        <f t="shared" si="11"/>
        <v>7983.8051999999998</v>
      </c>
    </row>
    <row r="86" spans="1:15" s="23" customFormat="1" ht="91.8" x14ac:dyDescent="0.3">
      <c r="A86" s="18">
        <f t="shared" si="8"/>
        <v>78</v>
      </c>
      <c r="B86" s="18" t="s">
        <v>275</v>
      </c>
      <c r="C86" s="18" t="s">
        <v>275</v>
      </c>
      <c r="D86" s="22" t="s">
        <v>276</v>
      </c>
      <c r="E86" s="18" t="s">
        <v>277</v>
      </c>
      <c r="F86" s="18">
        <v>2</v>
      </c>
      <c r="G86" s="18">
        <v>1</v>
      </c>
      <c r="H86" s="19">
        <v>170627</v>
      </c>
      <c r="I86" s="20">
        <v>0</v>
      </c>
      <c r="J86" s="34">
        <v>170626</v>
      </c>
      <c r="K86" s="36">
        <f t="shared" si="9"/>
        <v>0</v>
      </c>
      <c r="L86" s="36">
        <f t="shared" si="10"/>
        <v>170626</v>
      </c>
      <c r="M86" s="34">
        <f t="shared" si="6"/>
        <v>167213.48000000001</v>
      </c>
      <c r="N86" s="36">
        <f t="shared" si="7"/>
        <v>0</v>
      </c>
      <c r="O86" s="36">
        <f t="shared" si="11"/>
        <v>167213.48000000001</v>
      </c>
    </row>
    <row r="87" spans="1:15" s="23" customFormat="1" ht="20.399999999999999" x14ac:dyDescent="0.3">
      <c r="A87" s="18">
        <f t="shared" si="8"/>
        <v>79</v>
      </c>
      <c r="B87" s="18" t="s">
        <v>278</v>
      </c>
      <c r="C87" s="18" t="s">
        <v>279</v>
      </c>
      <c r="D87" s="22" t="s">
        <v>280</v>
      </c>
      <c r="E87" s="18" t="s">
        <v>281</v>
      </c>
      <c r="F87" s="18">
        <v>12</v>
      </c>
      <c r="G87" s="18">
        <v>1</v>
      </c>
      <c r="H87" s="19">
        <v>53781</v>
      </c>
      <c r="I87" s="20">
        <v>0</v>
      </c>
      <c r="J87" s="34">
        <v>53780</v>
      </c>
      <c r="K87" s="36">
        <f t="shared" si="9"/>
        <v>0</v>
      </c>
      <c r="L87" s="36">
        <f t="shared" si="10"/>
        <v>53780</v>
      </c>
      <c r="M87" s="34">
        <f t="shared" si="6"/>
        <v>52704.4</v>
      </c>
      <c r="N87" s="36">
        <f t="shared" si="7"/>
        <v>0</v>
      </c>
      <c r="O87" s="36">
        <f t="shared" si="11"/>
        <v>52704.4</v>
      </c>
    </row>
    <row r="88" spans="1:15" s="23" customFormat="1" ht="20.399999999999999" x14ac:dyDescent="0.3">
      <c r="A88" s="18">
        <f t="shared" si="8"/>
        <v>80</v>
      </c>
      <c r="B88" s="18" t="s">
        <v>282</v>
      </c>
      <c r="C88" s="18" t="s">
        <v>283</v>
      </c>
      <c r="D88" s="22" t="s">
        <v>284</v>
      </c>
      <c r="E88" s="18" t="s">
        <v>285</v>
      </c>
      <c r="F88" s="18">
        <v>36</v>
      </c>
      <c r="G88" s="18">
        <v>1</v>
      </c>
      <c r="H88" s="19">
        <v>157431</v>
      </c>
      <c r="I88" s="20">
        <v>0</v>
      </c>
      <c r="J88" s="34">
        <v>157430</v>
      </c>
      <c r="K88" s="36">
        <f t="shared" si="9"/>
        <v>0</v>
      </c>
      <c r="L88" s="36">
        <f t="shared" si="10"/>
        <v>157430</v>
      </c>
      <c r="M88" s="34">
        <f t="shared" si="6"/>
        <v>154281.4</v>
      </c>
      <c r="N88" s="36">
        <f t="shared" si="7"/>
        <v>0</v>
      </c>
      <c r="O88" s="36">
        <f t="shared" si="11"/>
        <v>154281.4</v>
      </c>
    </row>
    <row r="89" spans="1:15" s="23" customFormat="1" ht="40.799999999999997" x14ac:dyDescent="0.3">
      <c r="A89" s="18">
        <f t="shared" si="8"/>
        <v>81</v>
      </c>
      <c r="B89" s="18" t="s">
        <v>286</v>
      </c>
      <c r="C89" s="18" t="s">
        <v>287</v>
      </c>
      <c r="D89" s="22" t="s">
        <v>288</v>
      </c>
      <c r="E89" s="18" t="s">
        <v>11</v>
      </c>
      <c r="F89" s="18">
        <v>2</v>
      </c>
      <c r="G89" s="18">
        <v>1</v>
      </c>
      <c r="H89" s="19">
        <v>227821</v>
      </c>
      <c r="I89" s="20">
        <v>0.19</v>
      </c>
      <c r="J89" s="34">
        <v>227820</v>
      </c>
      <c r="K89" s="36">
        <f t="shared" si="9"/>
        <v>43285.8</v>
      </c>
      <c r="L89" s="36">
        <f t="shared" si="10"/>
        <v>271105.8</v>
      </c>
      <c r="M89" s="34">
        <f t="shared" si="6"/>
        <v>223263.6</v>
      </c>
      <c r="N89" s="36">
        <f t="shared" si="7"/>
        <v>42420.084000000003</v>
      </c>
      <c r="O89" s="36">
        <f t="shared" si="11"/>
        <v>265683.68400000001</v>
      </c>
    </row>
    <row r="90" spans="1:15" s="23" customFormat="1" ht="51" x14ac:dyDescent="0.3">
      <c r="A90" s="18">
        <f t="shared" si="8"/>
        <v>82</v>
      </c>
      <c r="B90" s="18" t="s">
        <v>289</v>
      </c>
      <c r="C90" s="18" t="s">
        <v>290</v>
      </c>
      <c r="D90" s="22" t="s">
        <v>291</v>
      </c>
      <c r="E90" s="18" t="s">
        <v>292</v>
      </c>
      <c r="F90" s="18">
        <v>60</v>
      </c>
      <c r="G90" s="29">
        <v>1</v>
      </c>
      <c r="H90" s="19">
        <v>189692</v>
      </c>
      <c r="I90" s="20">
        <v>0</v>
      </c>
      <c r="J90" s="34">
        <v>189690</v>
      </c>
      <c r="K90" s="36">
        <f t="shared" si="9"/>
        <v>0</v>
      </c>
      <c r="L90" s="36">
        <f t="shared" si="10"/>
        <v>189690</v>
      </c>
      <c r="M90" s="34">
        <f t="shared" si="6"/>
        <v>185896.2</v>
      </c>
      <c r="N90" s="36">
        <f t="shared" si="7"/>
        <v>0</v>
      </c>
      <c r="O90" s="36">
        <f t="shared" si="11"/>
        <v>185896.2</v>
      </c>
    </row>
    <row r="91" spans="1:15" s="23" customFormat="1" ht="20.399999999999999" x14ac:dyDescent="0.3">
      <c r="A91" s="18">
        <f t="shared" si="8"/>
        <v>83</v>
      </c>
      <c r="B91" s="18" t="s">
        <v>293</v>
      </c>
      <c r="C91" s="18" t="s">
        <v>294</v>
      </c>
      <c r="D91" s="22" t="s">
        <v>295</v>
      </c>
      <c r="E91" s="18" t="s">
        <v>296</v>
      </c>
      <c r="F91" s="18">
        <v>3</v>
      </c>
      <c r="G91" s="18">
        <v>1</v>
      </c>
      <c r="H91" s="19">
        <v>73992</v>
      </c>
      <c r="I91" s="20">
        <v>0.19</v>
      </c>
      <c r="J91" s="34">
        <v>73990</v>
      </c>
      <c r="K91" s="36">
        <f t="shared" si="9"/>
        <v>14058.1</v>
      </c>
      <c r="L91" s="36">
        <f t="shared" si="10"/>
        <v>88048.1</v>
      </c>
      <c r="M91" s="34">
        <f t="shared" si="6"/>
        <v>72510.2</v>
      </c>
      <c r="N91" s="36">
        <f t="shared" si="7"/>
        <v>13776.938</v>
      </c>
      <c r="O91" s="36">
        <f t="shared" si="11"/>
        <v>86287.137999999992</v>
      </c>
    </row>
    <row r="92" spans="1:15" s="23" customFormat="1" ht="30.6" x14ac:dyDescent="0.3">
      <c r="A92" s="18">
        <f t="shared" si="8"/>
        <v>84</v>
      </c>
      <c r="B92" s="18" t="s">
        <v>297</v>
      </c>
      <c r="C92" s="18" t="s">
        <v>298</v>
      </c>
      <c r="D92" s="22" t="s">
        <v>299</v>
      </c>
      <c r="E92" s="18" t="s">
        <v>11</v>
      </c>
      <c r="F92" s="18">
        <v>4</v>
      </c>
      <c r="G92" s="18">
        <v>1</v>
      </c>
      <c r="H92" s="19">
        <v>937675</v>
      </c>
      <c r="I92" s="20">
        <v>0.19</v>
      </c>
      <c r="J92" s="34">
        <v>937674</v>
      </c>
      <c r="K92" s="36">
        <f t="shared" si="9"/>
        <v>178158.06</v>
      </c>
      <c r="L92" s="36">
        <f t="shared" si="10"/>
        <v>1115832.06</v>
      </c>
      <c r="M92" s="34">
        <f t="shared" si="6"/>
        <v>918920.52</v>
      </c>
      <c r="N92" s="36">
        <f t="shared" si="7"/>
        <v>174594.8988</v>
      </c>
      <c r="O92" s="36">
        <f t="shared" si="11"/>
        <v>1093515.4188000001</v>
      </c>
    </row>
    <row r="93" spans="1:15" s="23" customFormat="1" ht="20.399999999999999" x14ac:dyDescent="0.3">
      <c r="A93" s="18">
        <f t="shared" si="8"/>
        <v>85</v>
      </c>
      <c r="B93" s="18" t="s">
        <v>300</v>
      </c>
      <c r="C93" s="18" t="s">
        <v>301</v>
      </c>
      <c r="D93" s="22" t="s">
        <v>302</v>
      </c>
      <c r="E93" s="18" t="s">
        <v>303</v>
      </c>
      <c r="F93" s="18">
        <v>2</v>
      </c>
      <c r="G93" s="18">
        <v>1</v>
      </c>
      <c r="H93" s="19">
        <v>39130</v>
      </c>
      <c r="I93" s="20">
        <v>0.19</v>
      </c>
      <c r="J93" s="34">
        <v>39128</v>
      </c>
      <c r="K93" s="36">
        <f t="shared" si="9"/>
        <v>7434.32</v>
      </c>
      <c r="L93" s="36">
        <f t="shared" si="10"/>
        <v>46562.32</v>
      </c>
      <c r="M93" s="34">
        <f t="shared" si="6"/>
        <v>38345.440000000002</v>
      </c>
      <c r="N93" s="36">
        <f t="shared" si="7"/>
        <v>7285.6336000000001</v>
      </c>
      <c r="O93" s="36">
        <f t="shared" si="11"/>
        <v>45631.073600000003</v>
      </c>
    </row>
    <row r="94" spans="1:15" s="23" customFormat="1" ht="30.6" x14ac:dyDescent="0.3">
      <c r="A94" s="18">
        <f t="shared" si="8"/>
        <v>86</v>
      </c>
      <c r="B94" s="18" t="s">
        <v>304</v>
      </c>
      <c r="C94" s="18" t="s">
        <v>305</v>
      </c>
      <c r="D94" s="22" t="s">
        <v>306</v>
      </c>
      <c r="E94" s="18" t="s">
        <v>11</v>
      </c>
      <c r="F94" s="18">
        <v>200</v>
      </c>
      <c r="G94" s="18">
        <v>1</v>
      </c>
      <c r="H94" s="19">
        <v>8804</v>
      </c>
      <c r="I94" s="20">
        <v>0.19</v>
      </c>
      <c r="J94" s="34">
        <v>8802</v>
      </c>
      <c r="K94" s="36">
        <f t="shared" si="9"/>
        <v>1672.38</v>
      </c>
      <c r="L94" s="36">
        <f t="shared" si="10"/>
        <v>10474.380000000001</v>
      </c>
      <c r="M94" s="34">
        <f t="shared" si="6"/>
        <v>8625.9599999999991</v>
      </c>
      <c r="N94" s="36">
        <f t="shared" si="7"/>
        <v>1638.9323999999999</v>
      </c>
      <c r="O94" s="36">
        <f t="shared" si="11"/>
        <v>10264.892399999999</v>
      </c>
    </row>
    <row r="95" spans="1:15" s="23" customFormat="1" ht="71.400000000000006" x14ac:dyDescent="0.3">
      <c r="A95" s="18">
        <f t="shared" si="8"/>
        <v>87</v>
      </c>
      <c r="B95" s="18" t="s">
        <v>307</v>
      </c>
      <c r="C95" s="18" t="s">
        <v>308</v>
      </c>
      <c r="D95" s="22" t="s">
        <v>309</v>
      </c>
      <c r="E95" s="18" t="s">
        <v>11</v>
      </c>
      <c r="F95" s="18"/>
      <c r="G95" s="18">
        <v>1</v>
      </c>
      <c r="H95" s="19">
        <v>665855</v>
      </c>
      <c r="I95" s="20">
        <v>0.19</v>
      </c>
      <c r="J95" s="34">
        <v>665854</v>
      </c>
      <c r="K95" s="36">
        <f t="shared" si="9"/>
        <v>126512.26</v>
      </c>
      <c r="L95" s="36">
        <f t="shared" si="10"/>
        <v>792366.26</v>
      </c>
      <c r="M95" s="34">
        <f t="shared" si="6"/>
        <v>652536.92000000004</v>
      </c>
      <c r="N95" s="36">
        <f t="shared" si="7"/>
        <v>123982.0148</v>
      </c>
      <c r="O95" s="36">
        <f t="shared" si="11"/>
        <v>776518.93480000005</v>
      </c>
    </row>
    <row r="96" spans="1:15" ht="204" x14ac:dyDescent="0.3">
      <c r="A96" s="18">
        <f t="shared" si="8"/>
        <v>88</v>
      </c>
      <c r="B96" s="18" t="s">
        <v>310</v>
      </c>
      <c r="C96" s="18" t="s">
        <v>311</v>
      </c>
      <c r="D96" s="22" t="s">
        <v>312</v>
      </c>
      <c r="E96" s="18" t="s">
        <v>11</v>
      </c>
      <c r="F96" s="18"/>
      <c r="G96" s="18">
        <v>1</v>
      </c>
      <c r="H96" s="19">
        <v>144236</v>
      </c>
      <c r="I96" s="20">
        <v>0.19</v>
      </c>
      <c r="J96" s="34">
        <v>144234</v>
      </c>
      <c r="K96" s="36">
        <f t="shared" si="9"/>
        <v>27404.46</v>
      </c>
      <c r="L96" s="36">
        <f t="shared" si="10"/>
        <v>171638.46</v>
      </c>
      <c r="M96" s="34">
        <f t="shared" si="6"/>
        <v>141349.32</v>
      </c>
      <c r="N96" s="36">
        <f t="shared" si="7"/>
        <v>26856.370800000001</v>
      </c>
      <c r="O96" s="36">
        <f t="shared" si="11"/>
        <v>168205.69080000001</v>
      </c>
    </row>
    <row r="97" spans="1:15" ht="20.399999999999999" x14ac:dyDescent="0.3">
      <c r="A97" s="18">
        <f t="shared" si="8"/>
        <v>89</v>
      </c>
      <c r="B97" s="18" t="s">
        <v>313</v>
      </c>
      <c r="C97" s="18" t="s">
        <v>313</v>
      </c>
      <c r="D97" s="22" t="s">
        <v>314</v>
      </c>
      <c r="E97" s="18" t="s">
        <v>11</v>
      </c>
      <c r="F97" s="18">
        <v>2</v>
      </c>
      <c r="G97" s="18">
        <v>1</v>
      </c>
      <c r="H97" s="19">
        <v>144236</v>
      </c>
      <c r="I97" s="20">
        <v>0.19</v>
      </c>
      <c r="J97" s="34">
        <v>144234</v>
      </c>
      <c r="K97" s="36">
        <f t="shared" si="9"/>
        <v>27404.46</v>
      </c>
      <c r="L97" s="36">
        <f t="shared" si="10"/>
        <v>171638.46</v>
      </c>
      <c r="M97" s="34">
        <f t="shared" si="6"/>
        <v>141349.32</v>
      </c>
      <c r="N97" s="36">
        <f t="shared" si="7"/>
        <v>26856.370800000001</v>
      </c>
      <c r="O97" s="36">
        <f t="shared" si="11"/>
        <v>168205.69080000001</v>
      </c>
    </row>
    <row r="98" spans="1:15" ht="61.2" x14ac:dyDescent="0.3">
      <c r="A98" s="18">
        <f t="shared" si="8"/>
        <v>90</v>
      </c>
      <c r="B98" s="18" t="s">
        <v>315</v>
      </c>
      <c r="C98" s="18" t="s">
        <v>316</v>
      </c>
      <c r="D98" s="22" t="s">
        <v>317</v>
      </c>
      <c r="E98" s="18" t="s">
        <v>318</v>
      </c>
      <c r="F98" s="18">
        <v>2</v>
      </c>
      <c r="G98" s="18">
        <v>1</v>
      </c>
      <c r="H98" s="19">
        <v>535814</v>
      </c>
      <c r="I98" s="20">
        <v>0</v>
      </c>
      <c r="J98" s="34">
        <v>535812</v>
      </c>
      <c r="K98" s="36">
        <f t="shared" si="9"/>
        <v>0</v>
      </c>
      <c r="L98" s="36">
        <f t="shared" si="10"/>
        <v>535812</v>
      </c>
      <c r="M98" s="34">
        <f t="shared" si="6"/>
        <v>525095.76</v>
      </c>
      <c r="N98" s="36">
        <f t="shared" si="7"/>
        <v>0</v>
      </c>
      <c r="O98" s="36">
        <f t="shared" si="11"/>
        <v>525095.76</v>
      </c>
    </row>
    <row r="99" spans="1:15" ht="102" x14ac:dyDescent="0.3">
      <c r="A99" s="18">
        <f t="shared" si="8"/>
        <v>91</v>
      </c>
      <c r="B99" s="18" t="s">
        <v>319</v>
      </c>
      <c r="C99" s="18" t="s">
        <v>320</v>
      </c>
      <c r="D99" s="22" t="s">
        <v>321</v>
      </c>
      <c r="E99" s="18" t="s">
        <v>322</v>
      </c>
      <c r="F99" s="18">
        <v>180</v>
      </c>
      <c r="G99" s="18">
        <v>1</v>
      </c>
      <c r="H99" s="19">
        <v>47147</v>
      </c>
      <c r="I99" s="20">
        <v>0</v>
      </c>
      <c r="J99" s="34">
        <v>47146</v>
      </c>
      <c r="K99" s="36">
        <f t="shared" si="9"/>
        <v>0</v>
      </c>
      <c r="L99" s="36">
        <f t="shared" si="10"/>
        <v>47146</v>
      </c>
      <c r="M99" s="34">
        <f t="shared" si="6"/>
        <v>46203.08</v>
      </c>
      <c r="N99" s="36">
        <f t="shared" si="7"/>
        <v>0</v>
      </c>
      <c r="O99" s="36">
        <f t="shared" si="11"/>
        <v>46203.08</v>
      </c>
    </row>
    <row r="100" spans="1:15" ht="40.799999999999997" x14ac:dyDescent="0.3">
      <c r="A100" s="18">
        <f t="shared" si="8"/>
        <v>92</v>
      </c>
      <c r="B100" s="18" t="s">
        <v>323</v>
      </c>
      <c r="C100" s="18" t="s">
        <v>324</v>
      </c>
      <c r="D100" s="22" t="s">
        <v>325</v>
      </c>
      <c r="E100" s="18" t="s">
        <v>11</v>
      </c>
      <c r="F100" s="18">
        <v>10000</v>
      </c>
      <c r="G100" s="18">
        <v>1</v>
      </c>
      <c r="H100" s="19">
        <v>297</v>
      </c>
      <c r="I100" s="20">
        <v>0</v>
      </c>
      <c r="J100" s="34">
        <v>296</v>
      </c>
      <c r="K100" s="36">
        <f t="shared" si="9"/>
        <v>0</v>
      </c>
      <c r="L100" s="36">
        <f t="shared" si="10"/>
        <v>296</v>
      </c>
      <c r="M100" s="34">
        <f t="shared" si="6"/>
        <v>290.08</v>
      </c>
      <c r="N100" s="36">
        <f t="shared" si="7"/>
        <v>0</v>
      </c>
      <c r="O100" s="36">
        <f t="shared" si="11"/>
        <v>290.08</v>
      </c>
    </row>
    <row r="101" spans="1:15" ht="40.799999999999997" x14ac:dyDescent="0.3">
      <c r="A101" s="18">
        <f t="shared" si="8"/>
        <v>93</v>
      </c>
      <c r="B101" s="18" t="s">
        <v>323</v>
      </c>
      <c r="C101" s="18" t="s">
        <v>323</v>
      </c>
      <c r="D101" s="22" t="s">
        <v>325</v>
      </c>
      <c r="E101" s="18" t="s">
        <v>11</v>
      </c>
      <c r="F101" s="18">
        <v>5000</v>
      </c>
      <c r="G101" s="18">
        <v>1</v>
      </c>
      <c r="H101" s="19">
        <v>297</v>
      </c>
      <c r="I101" s="20">
        <v>0</v>
      </c>
      <c r="J101" s="34">
        <v>296</v>
      </c>
      <c r="K101" s="36">
        <f t="shared" si="9"/>
        <v>0</v>
      </c>
      <c r="L101" s="36">
        <f t="shared" si="10"/>
        <v>296</v>
      </c>
      <c r="M101" s="34">
        <f t="shared" si="6"/>
        <v>290.08</v>
      </c>
      <c r="N101" s="36">
        <f t="shared" si="7"/>
        <v>0</v>
      </c>
      <c r="O101" s="36">
        <f t="shared" si="11"/>
        <v>290.08</v>
      </c>
    </row>
    <row r="102" spans="1:15" ht="61.2" x14ac:dyDescent="0.3">
      <c r="A102" s="18">
        <f t="shared" si="8"/>
        <v>94</v>
      </c>
      <c r="B102" s="18" t="s">
        <v>326</v>
      </c>
      <c r="C102" s="18" t="s">
        <v>327</v>
      </c>
      <c r="D102" s="22" t="s">
        <v>328</v>
      </c>
      <c r="E102" s="18" t="s">
        <v>329</v>
      </c>
      <c r="F102" s="18">
        <v>12</v>
      </c>
      <c r="G102" s="18">
        <v>1</v>
      </c>
      <c r="H102" s="19">
        <v>141050</v>
      </c>
      <c r="I102" s="20">
        <v>0</v>
      </c>
      <c r="J102" s="34">
        <v>141048</v>
      </c>
      <c r="K102" s="36">
        <f t="shared" si="9"/>
        <v>0</v>
      </c>
      <c r="L102" s="36">
        <f t="shared" si="10"/>
        <v>141048</v>
      </c>
      <c r="M102" s="34">
        <f t="shared" si="6"/>
        <v>138227.04</v>
      </c>
      <c r="N102" s="36">
        <f t="shared" si="7"/>
        <v>0</v>
      </c>
      <c r="O102" s="36">
        <f t="shared" si="11"/>
        <v>138227.04</v>
      </c>
    </row>
    <row r="103" spans="1:15" ht="30.6" x14ac:dyDescent="0.3">
      <c r="A103" s="18">
        <f t="shared" si="8"/>
        <v>95</v>
      </c>
      <c r="B103" s="18" t="s">
        <v>330</v>
      </c>
      <c r="C103" s="18" t="s">
        <v>331</v>
      </c>
      <c r="D103" s="22" t="s">
        <v>332</v>
      </c>
      <c r="E103" s="18" t="s">
        <v>333</v>
      </c>
      <c r="F103" s="18">
        <v>12</v>
      </c>
      <c r="G103" s="18">
        <v>1</v>
      </c>
      <c r="H103" s="19">
        <v>81172</v>
      </c>
      <c r="I103" s="20">
        <v>0</v>
      </c>
      <c r="J103" s="34">
        <v>81170</v>
      </c>
      <c r="K103" s="36">
        <f t="shared" si="9"/>
        <v>0</v>
      </c>
      <c r="L103" s="36">
        <f t="shared" si="10"/>
        <v>81170</v>
      </c>
      <c r="M103" s="34">
        <f t="shared" si="6"/>
        <v>79546.600000000006</v>
      </c>
      <c r="N103" s="36">
        <f t="shared" si="7"/>
        <v>0</v>
      </c>
      <c r="O103" s="36">
        <f t="shared" si="11"/>
        <v>79546.600000000006</v>
      </c>
    </row>
    <row r="104" spans="1:15" ht="61.2" x14ac:dyDescent="0.3">
      <c r="A104" s="18">
        <f t="shared" si="8"/>
        <v>96</v>
      </c>
      <c r="B104" s="18" t="s">
        <v>334</v>
      </c>
      <c r="C104" s="18" t="s">
        <v>335</v>
      </c>
      <c r="D104" s="22" t="s">
        <v>336</v>
      </c>
      <c r="E104" s="18" t="s">
        <v>337</v>
      </c>
      <c r="F104" s="18">
        <v>6</v>
      </c>
      <c r="G104" s="18">
        <v>1</v>
      </c>
      <c r="H104" s="19">
        <v>34400</v>
      </c>
      <c r="I104" s="20">
        <v>0</v>
      </c>
      <c r="J104" s="34">
        <v>34390</v>
      </c>
      <c r="K104" s="36">
        <f t="shared" si="9"/>
        <v>0</v>
      </c>
      <c r="L104" s="36">
        <f t="shared" si="10"/>
        <v>34390</v>
      </c>
      <c r="M104" s="34">
        <f t="shared" si="6"/>
        <v>33702.199999999997</v>
      </c>
      <c r="N104" s="36">
        <f t="shared" si="7"/>
        <v>0</v>
      </c>
      <c r="O104" s="36">
        <f t="shared" si="11"/>
        <v>33702.199999999997</v>
      </c>
    </row>
    <row r="105" spans="1:15" ht="40.799999999999997" x14ac:dyDescent="0.3">
      <c r="A105" s="18">
        <f t="shared" si="8"/>
        <v>97</v>
      </c>
      <c r="B105" s="18" t="s">
        <v>338</v>
      </c>
      <c r="C105" s="18" t="s">
        <v>339</v>
      </c>
      <c r="D105" s="22" t="s">
        <v>340</v>
      </c>
      <c r="E105" s="18" t="s">
        <v>188</v>
      </c>
      <c r="F105" s="18">
        <v>8</v>
      </c>
      <c r="G105" s="18">
        <v>1</v>
      </c>
      <c r="H105" s="19">
        <v>103650</v>
      </c>
      <c r="I105" s="20">
        <v>0</v>
      </c>
      <c r="J105" s="34">
        <v>103648</v>
      </c>
      <c r="K105" s="36">
        <f t="shared" si="9"/>
        <v>0</v>
      </c>
      <c r="L105" s="36">
        <f t="shared" si="10"/>
        <v>103648</v>
      </c>
      <c r="M105" s="34">
        <f t="shared" si="6"/>
        <v>101575.03999999999</v>
      </c>
      <c r="N105" s="36">
        <f t="shared" si="7"/>
        <v>0</v>
      </c>
      <c r="O105" s="36">
        <f t="shared" si="11"/>
        <v>101575.03999999999</v>
      </c>
    </row>
    <row r="106" spans="1:15" ht="61.2" x14ac:dyDescent="0.3">
      <c r="A106" s="18">
        <f t="shared" si="8"/>
        <v>98</v>
      </c>
      <c r="B106" s="18" t="s">
        <v>341</v>
      </c>
      <c r="C106" s="18" t="s">
        <v>342</v>
      </c>
      <c r="D106" s="22" t="s">
        <v>343</v>
      </c>
      <c r="E106" s="18" t="s">
        <v>188</v>
      </c>
      <c r="F106" s="18">
        <v>5</v>
      </c>
      <c r="G106" s="18">
        <v>1</v>
      </c>
      <c r="H106" s="19">
        <v>613074</v>
      </c>
      <c r="I106" s="20">
        <v>0</v>
      </c>
      <c r="J106" s="34">
        <v>613072</v>
      </c>
      <c r="K106" s="36">
        <f t="shared" si="9"/>
        <v>0</v>
      </c>
      <c r="L106" s="36">
        <f t="shared" si="10"/>
        <v>613072</v>
      </c>
      <c r="M106" s="34">
        <f t="shared" si="6"/>
        <v>600810.56000000006</v>
      </c>
      <c r="N106" s="36">
        <f t="shared" si="7"/>
        <v>0</v>
      </c>
      <c r="O106" s="36">
        <f t="shared" si="11"/>
        <v>600810.56000000006</v>
      </c>
    </row>
    <row r="107" spans="1:15" ht="102" x14ac:dyDescent="0.3">
      <c r="A107" s="18">
        <f t="shared" si="8"/>
        <v>99</v>
      </c>
      <c r="B107" s="18" t="s">
        <v>204</v>
      </c>
      <c r="C107" s="18" t="s">
        <v>344</v>
      </c>
      <c r="D107" s="22" t="s">
        <v>206</v>
      </c>
      <c r="E107" s="18" t="s">
        <v>345</v>
      </c>
      <c r="F107" s="18">
        <v>15</v>
      </c>
      <c r="G107" s="18">
        <v>1</v>
      </c>
      <c r="H107" s="19">
        <v>39250</v>
      </c>
      <c r="I107" s="20">
        <v>0</v>
      </c>
      <c r="J107" s="34">
        <v>39248</v>
      </c>
      <c r="K107" s="36">
        <f t="shared" si="9"/>
        <v>0</v>
      </c>
      <c r="L107" s="36">
        <f t="shared" si="10"/>
        <v>39248</v>
      </c>
      <c r="M107" s="34">
        <f t="shared" si="6"/>
        <v>38463.040000000001</v>
      </c>
      <c r="N107" s="36">
        <f t="shared" si="7"/>
        <v>0</v>
      </c>
      <c r="O107" s="36">
        <f t="shared" si="11"/>
        <v>38463.040000000001</v>
      </c>
    </row>
    <row r="108" spans="1:15" ht="40.799999999999997" x14ac:dyDescent="0.3">
      <c r="A108" s="18">
        <f t="shared" si="8"/>
        <v>100</v>
      </c>
      <c r="B108" s="18" t="s">
        <v>346</v>
      </c>
      <c r="C108" s="18" t="s">
        <v>347</v>
      </c>
      <c r="D108" s="22" t="s">
        <v>348</v>
      </c>
      <c r="E108" s="18" t="s">
        <v>349</v>
      </c>
      <c r="F108" s="18">
        <v>100</v>
      </c>
      <c r="G108" s="18">
        <v>1</v>
      </c>
      <c r="H108" s="19">
        <v>8040</v>
      </c>
      <c r="I108" s="20">
        <v>0</v>
      </c>
      <c r="J108" s="34">
        <v>8038</v>
      </c>
      <c r="K108" s="36">
        <f t="shared" si="9"/>
        <v>0</v>
      </c>
      <c r="L108" s="36">
        <f t="shared" si="10"/>
        <v>8038</v>
      </c>
      <c r="M108" s="34">
        <f t="shared" si="6"/>
        <v>7877.24</v>
      </c>
      <c r="N108" s="36">
        <f t="shared" si="7"/>
        <v>0</v>
      </c>
      <c r="O108" s="36">
        <f t="shared" si="11"/>
        <v>7877.24</v>
      </c>
    </row>
    <row r="109" spans="1:15" ht="61.2" x14ac:dyDescent="0.3">
      <c r="A109" s="18">
        <f t="shared" si="8"/>
        <v>101</v>
      </c>
      <c r="B109" s="18" t="s">
        <v>350</v>
      </c>
      <c r="C109" s="18" t="s">
        <v>351</v>
      </c>
      <c r="D109" s="22" t="s">
        <v>352</v>
      </c>
      <c r="E109" s="18" t="s">
        <v>353</v>
      </c>
      <c r="F109" s="18">
        <v>2</v>
      </c>
      <c r="G109" s="18">
        <v>1</v>
      </c>
      <c r="H109" s="19">
        <v>35217</v>
      </c>
      <c r="I109" s="20">
        <v>0</v>
      </c>
      <c r="J109" s="34">
        <v>35216</v>
      </c>
      <c r="K109" s="36">
        <f t="shared" si="9"/>
        <v>0</v>
      </c>
      <c r="L109" s="36">
        <f t="shared" si="10"/>
        <v>35216</v>
      </c>
      <c r="M109" s="34">
        <f t="shared" si="6"/>
        <v>34511.68</v>
      </c>
      <c r="N109" s="36">
        <f t="shared" si="7"/>
        <v>0</v>
      </c>
      <c r="O109" s="36">
        <f t="shared" si="11"/>
        <v>34511.68</v>
      </c>
    </row>
    <row r="110" spans="1:15" ht="61.2" x14ac:dyDescent="0.3">
      <c r="A110" s="18">
        <f t="shared" si="8"/>
        <v>102</v>
      </c>
      <c r="B110" s="18" t="s">
        <v>354</v>
      </c>
      <c r="C110" s="18" t="s">
        <v>355</v>
      </c>
      <c r="D110" s="22" t="s">
        <v>356</v>
      </c>
      <c r="E110" s="18" t="s">
        <v>353</v>
      </c>
      <c r="F110" s="18">
        <v>2</v>
      </c>
      <c r="G110" s="18">
        <v>1</v>
      </c>
      <c r="H110" s="19">
        <v>726859</v>
      </c>
      <c r="I110" s="20">
        <v>0</v>
      </c>
      <c r="J110" s="34">
        <v>726858</v>
      </c>
      <c r="K110" s="36">
        <f t="shared" si="9"/>
        <v>0</v>
      </c>
      <c r="L110" s="36">
        <f t="shared" si="10"/>
        <v>726858</v>
      </c>
      <c r="M110" s="34">
        <f t="shared" si="6"/>
        <v>712320.84</v>
      </c>
      <c r="N110" s="36">
        <f t="shared" si="7"/>
        <v>0</v>
      </c>
      <c r="O110" s="36">
        <f t="shared" si="11"/>
        <v>712320.84</v>
      </c>
    </row>
    <row r="111" spans="1:15" ht="40.799999999999997" x14ac:dyDescent="0.3">
      <c r="A111" s="18">
        <f t="shared" si="8"/>
        <v>103</v>
      </c>
      <c r="B111" s="18" t="s">
        <v>357</v>
      </c>
      <c r="C111" s="18" t="s">
        <v>357</v>
      </c>
      <c r="D111" s="22" t="s">
        <v>358</v>
      </c>
      <c r="E111" s="18" t="s">
        <v>359</v>
      </c>
      <c r="F111" s="18">
        <v>100</v>
      </c>
      <c r="G111" s="18">
        <v>1</v>
      </c>
      <c r="H111" s="19">
        <v>13408</v>
      </c>
      <c r="I111" s="20">
        <v>0</v>
      </c>
      <c r="J111" s="34">
        <v>13406</v>
      </c>
      <c r="K111" s="36">
        <f t="shared" si="9"/>
        <v>0</v>
      </c>
      <c r="L111" s="36">
        <f t="shared" si="10"/>
        <v>13406</v>
      </c>
      <c r="M111" s="34">
        <f t="shared" si="6"/>
        <v>13137.88</v>
      </c>
      <c r="N111" s="36">
        <f t="shared" si="7"/>
        <v>0</v>
      </c>
      <c r="O111" s="36">
        <f t="shared" si="11"/>
        <v>13137.88</v>
      </c>
    </row>
    <row r="112" spans="1:15" ht="51" x14ac:dyDescent="0.3">
      <c r="A112" s="18">
        <f t="shared" si="8"/>
        <v>104</v>
      </c>
      <c r="B112" s="18" t="s">
        <v>360</v>
      </c>
      <c r="C112" s="18" t="s">
        <v>361</v>
      </c>
      <c r="D112" s="22" t="s">
        <v>362</v>
      </c>
      <c r="E112" s="18" t="s">
        <v>363</v>
      </c>
      <c r="F112" s="18">
        <v>3</v>
      </c>
      <c r="G112" s="18">
        <v>1</v>
      </c>
      <c r="H112" s="19">
        <v>57694</v>
      </c>
      <c r="I112" s="20">
        <v>0</v>
      </c>
      <c r="J112" s="34">
        <v>57692</v>
      </c>
      <c r="K112" s="36">
        <f t="shared" si="9"/>
        <v>0</v>
      </c>
      <c r="L112" s="36">
        <f t="shared" si="10"/>
        <v>57692</v>
      </c>
      <c r="M112" s="34">
        <f t="shared" si="6"/>
        <v>56538.16</v>
      </c>
      <c r="N112" s="36">
        <f t="shared" si="7"/>
        <v>0</v>
      </c>
      <c r="O112" s="36">
        <f t="shared" si="11"/>
        <v>56538.16</v>
      </c>
    </row>
    <row r="113" spans="1:15" ht="51" x14ac:dyDescent="0.3">
      <c r="A113" s="18">
        <f t="shared" si="8"/>
        <v>105</v>
      </c>
      <c r="B113" s="18" t="s">
        <v>364</v>
      </c>
      <c r="C113" s="18" t="s">
        <v>365</v>
      </c>
      <c r="D113" s="22" t="s">
        <v>366</v>
      </c>
      <c r="E113" s="18" t="s">
        <v>367</v>
      </c>
      <c r="F113" s="18">
        <v>1</v>
      </c>
      <c r="G113" s="18">
        <v>1</v>
      </c>
      <c r="H113" s="19">
        <v>607171</v>
      </c>
      <c r="I113" s="20">
        <v>0</v>
      </c>
      <c r="J113" s="34">
        <v>607170</v>
      </c>
      <c r="K113" s="36">
        <f t="shared" si="9"/>
        <v>0</v>
      </c>
      <c r="L113" s="36">
        <f t="shared" si="10"/>
        <v>607170</v>
      </c>
      <c r="M113" s="34">
        <f t="shared" si="6"/>
        <v>595026.6</v>
      </c>
      <c r="N113" s="36">
        <f t="shared" si="7"/>
        <v>0</v>
      </c>
      <c r="O113" s="36">
        <f t="shared" si="11"/>
        <v>595026.6</v>
      </c>
    </row>
    <row r="114" spans="1:15" ht="61.2" x14ac:dyDescent="0.3">
      <c r="A114" s="18">
        <f t="shared" si="8"/>
        <v>106</v>
      </c>
      <c r="B114" s="18" t="s">
        <v>368</v>
      </c>
      <c r="C114" s="18" t="s">
        <v>369</v>
      </c>
      <c r="D114" s="22" t="s">
        <v>370</v>
      </c>
      <c r="E114" s="18" t="s">
        <v>188</v>
      </c>
      <c r="F114" s="18">
        <v>1</v>
      </c>
      <c r="G114" s="18">
        <v>1</v>
      </c>
      <c r="H114" s="19">
        <v>125171</v>
      </c>
      <c r="I114" s="20">
        <v>0</v>
      </c>
      <c r="J114" s="34">
        <v>125170</v>
      </c>
      <c r="K114" s="36">
        <f t="shared" si="9"/>
        <v>0</v>
      </c>
      <c r="L114" s="36">
        <f t="shared" si="10"/>
        <v>125170</v>
      </c>
      <c r="M114" s="34">
        <f t="shared" si="6"/>
        <v>122666.6</v>
      </c>
      <c r="N114" s="36">
        <f t="shared" si="7"/>
        <v>0</v>
      </c>
      <c r="O114" s="36">
        <f t="shared" si="11"/>
        <v>122666.6</v>
      </c>
    </row>
    <row r="115" spans="1:15" ht="30.6" x14ac:dyDescent="0.3">
      <c r="A115" s="18">
        <f t="shared" si="8"/>
        <v>107</v>
      </c>
      <c r="B115" s="18" t="s">
        <v>371</v>
      </c>
      <c r="C115" s="18" t="s">
        <v>372</v>
      </c>
      <c r="D115" s="22" t="s">
        <v>373</v>
      </c>
      <c r="E115" s="18" t="s">
        <v>353</v>
      </c>
      <c r="F115" s="18">
        <v>1</v>
      </c>
      <c r="G115" s="18">
        <v>1</v>
      </c>
      <c r="H115" s="19">
        <v>81172</v>
      </c>
      <c r="I115" s="20">
        <v>0</v>
      </c>
      <c r="J115" s="34">
        <v>81170</v>
      </c>
      <c r="K115" s="36">
        <f t="shared" si="9"/>
        <v>0</v>
      </c>
      <c r="L115" s="36">
        <f t="shared" si="10"/>
        <v>81170</v>
      </c>
      <c r="M115" s="34">
        <f t="shared" si="6"/>
        <v>79546.600000000006</v>
      </c>
      <c r="N115" s="36">
        <f t="shared" si="7"/>
        <v>0</v>
      </c>
      <c r="O115" s="36">
        <f t="shared" si="11"/>
        <v>79546.600000000006</v>
      </c>
    </row>
    <row r="116" spans="1:15" ht="71.400000000000006" x14ac:dyDescent="0.3">
      <c r="A116" s="18">
        <f t="shared" si="8"/>
        <v>108</v>
      </c>
      <c r="B116" s="18" t="s">
        <v>374</v>
      </c>
      <c r="C116" s="18" t="s">
        <v>375</v>
      </c>
      <c r="D116" s="22" t="s">
        <v>376</v>
      </c>
      <c r="E116" s="18" t="s">
        <v>188</v>
      </c>
      <c r="F116" s="18">
        <v>1</v>
      </c>
      <c r="G116" s="18">
        <v>1</v>
      </c>
      <c r="H116" s="19">
        <v>161344</v>
      </c>
      <c r="I116" s="20">
        <v>0</v>
      </c>
      <c r="J116" s="34">
        <v>161342</v>
      </c>
      <c r="K116" s="36">
        <f t="shared" si="9"/>
        <v>0</v>
      </c>
      <c r="L116" s="36">
        <f t="shared" si="10"/>
        <v>161342</v>
      </c>
      <c r="M116" s="34">
        <f t="shared" si="6"/>
        <v>158115.16</v>
      </c>
      <c r="N116" s="36">
        <f t="shared" si="7"/>
        <v>0</v>
      </c>
      <c r="O116" s="36">
        <f t="shared" si="11"/>
        <v>158115.16</v>
      </c>
    </row>
    <row r="117" spans="1:15" ht="61.2" x14ac:dyDescent="0.3">
      <c r="A117" s="18">
        <f t="shared" si="8"/>
        <v>109</v>
      </c>
      <c r="B117" s="18" t="s">
        <v>377</v>
      </c>
      <c r="C117" s="18" t="s">
        <v>378</v>
      </c>
      <c r="D117" s="22" t="s">
        <v>379</v>
      </c>
      <c r="E117" s="18" t="s">
        <v>380</v>
      </c>
      <c r="F117" s="18">
        <v>2</v>
      </c>
      <c r="G117" s="18">
        <v>1</v>
      </c>
      <c r="H117" s="19">
        <v>594509</v>
      </c>
      <c r="I117" s="20">
        <v>0</v>
      </c>
      <c r="J117" s="34">
        <v>594508</v>
      </c>
      <c r="K117" s="36">
        <f t="shared" si="9"/>
        <v>0</v>
      </c>
      <c r="L117" s="36">
        <f t="shared" si="10"/>
        <v>594508</v>
      </c>
      <c r="M117" s="34">
        <f t="shared" si="6"/>
        <v>582617.84</v>
      </c>
      <c r="N117" s="36">
        <f t="shared" si="7"/>
        <v>0</v>
      </c>
      <c r="O117" s="36">
        <f t="shared" si="11"/>
        <v>582617.84</v>
      </c>
    </row>
    <row r="118" spans="1:15" ht="30.6" x14ac:dyDescent="0.3">
      <c r="A118" s="18">
        <f t="shared" si="8"/>
        <v>110</v>
      </c>
      <c r="B118" s="18" t="s">
        <v>381</v>
      </c>
      <c r="C118" s="18" t="s">
        <v>382</v>
      </c>
      <c r="D118" s="22" t="s">
        <v>383</v>
      </c>
      <c r="E118" s="18" t="s">
        <v>188</v>
      </c>
      <c r="F118" s="18">
        <v>1</v>
      </c>
      <c r="G118" s="18">
        <v>1</v>
      </c>
      <c r="H118" s="19">
        <v>91911</v>
      </c>
      <c r="I118" s="20">
        <v>0</v>
      </c>
      <c r="J118" s="34">
        <v>91910</v>
      </c>
      <c r="K118" s="36">
        <f t="shared" si="9"/>
        <v>0</v>
      </c>
      <c r="L118" s="36">
        <f t="shared" si="10"/>
        <v>91910</v>
      </c>
      <c r="M118" s="34">
        <f t="shared" si="6"/>
        <v>90071.8</v>
      </c>
      <c r="N118" s="36">
        <f t="shared" si="7"/>
        <v>0</v>
      </c>
      <c r="O118" s="36">
        <f t="shared" si="11"/>
        <v>90071.8</v>
      </c>
    </row>
    <row r="119" spans="1:15" ht="71.400000000000006" x14ac:dyDescent="0.3">
      <c r="A119" s="18">
        <f t="shared" si="8"/>
        <v>111</v>
      </c>
      <c r="B119" s="18" t="s">
        <v>384</v>
      </c>
      <c r="C119" s="18" t="s">
        <v>385</v>
      </c>
      <c r="D119" s="22" t="s">
        <v>386</v>
      </c>
      <c r="E119" s="18" t="s">
        <v>387</v>
      </c>
      <c r="F119" s="18">
        <v>1</v>
      </c>
      <c r="G119" s="18">
        <v>1</v>
      </c>
      <c r="H119" s="19">
        <v>154518</v>
      </c>
      <c r="I119" s="20">
        <v>0</v>
      </c>
      <c r="J119" s="34">
        <v>154516</v>
      </c>
      <c r="K119" s="36">
        <f t="shared" si="9"/>
        <v>0</v>
      </c>
      <c r="L119" s="36">
        <f t="shared" si="10"/>
        <v>154516</v>
      </c>
      <c r="M119" s="34">
        <f t="shared" si="6"/>
        <v>151425.68</v>
      </c>
      <c r="N119" s="36">
        <f t="shared" si="7"/>
        <v>0</v>
      </c>
      <c r="O119" s="36">
        <f t="shared" si="11"/>
        <v>151425.68</v>
      </c>
    </row>
    <row r="120" spans="1:15" ht="71.400000000000006" x14ac:dyDescent="0.3">
      <c r="A120" s="18">
        <f t="shared" si="8"/>
        <v>112</v>
      </c>
      <c r="B120" s="18" t="s">
        <v>384</v>
      </c>
      <c r="C120" s="18" t="s">
        <v>388</v>
      </c>
      <c r="D120" s="22" t="s">
        <v>389</v>
      </c>
      <c r="E120" s="18" t="s">
        <v>387</v>
      </c>
      <c r="F120" s="18">
        <v>1</v>
      </c>
      <c r="G120" s="18">
        <v>1</v>
      </c>
      <c r="H120" s="19">
        <v>163301</v>
      </c>
      <c r="I120" s="20">
        <v>0</v>
      </c>
      <c r="J120" s="34">
        <v>163300</v>
      </c>
      <c r="K120" s="36">
        <f t="shared" si="9"/>
        <v>0</v>
      </c>
      <c r="L120" s="36">
        <f t="shared" si="10"/>
        <v>163300</v>
      </c>
      <c r="M120" s="34">
        <f t="shared" si="6"/>
        <v>160034</v>
      </c>
      <c r="N120" s="36">
        <f t="shared" si="7"/>
        <v>0</v>
      </c>
      <c r="O120" s="36">
        <f t="shared" si="11"/>
        <v>160034</v>
      </c>
    </row>
    <row r="121" spans="1:15" ht="30.6" x14ac:dyDescent="0.3">
      <c r="A121" s="18">
        <f t="shared" si="8"/>
        <v>113</v>
      </c>
      <c r="B121" s="18" t="s">
        <v>390</v>
      </c>
      <c r="C121" s="18" t="s">
        <v>391</v>
      </c>
      <c r="D121" s="22" t="s">
        <v>392</v>
      </c>
      <c r="E121" s="18" t="s">
        <v>238</v>
      </c>
      <c r="F121" s="18">
        <v>10</v>
      </c>
      <c r="G121" s="18">
        <v>1</v>
      </c>
      <c r="H121" s="19">
        <v>47912</v>
      </c>
      <c r="I121" s="20">
        <v>0.19</v>
      </c>
      <c r="J121" s="34">
        <v>47910</v>
      </c>
      <c r="K121" s="36">
        <f t="shared" si="9"/>
        <v>9102.9</v>
      </c>
      <c r="L121" s="36">
        <f t="shared" si="10"/>
        <v>57012.9</v>
      </c>
      <c r="M121" s="34">
        <f t="shared" si="6"/>
        <v>46951.8</v>
      </c>
      <c r="N121" s="36">
        <f t="shared" si="7"/>
        <v>8920.8420000000006</v>
      </c>
      <c r="O121" s="36">
        <f t="shared" si="11"/>
        <v>55872.642000000007</v>
      </c>
    </row>
    <row r="122" spans="1:15" ht="20.399999999999999" x14ac:dyDescent="0.3">
      <c r="A122" s="18">
        <f t="shared" si="8"/>
        <v>114</v>
      </c>
      <c r="B122" s="18" t="s">
        <v>393</v>
      </c>
      <c r="C122" s="18" t="s">
        <v>394</v>
      </c>
      <c r="D122" s="22" t="s">
        <v>395</v>
      </c>
      <c r="E122" s="18" t="s">
        <v>203</v>
      </c>
      <c r="F122" s="18">
        <v>1</v>
      </c>
      <c r="G122" s="18">
        <v>1</v>
      </c>
      <c r="H122" s="19">
        <v>85085</v>
      </c>
      <c r="I122" s="20">
        <v>0</v>
      </c>
      <c r="J122" s="34">
        <v>85084</v>
      </c>
      <c r="K122" s="36">
        <f t="shared" si="9"/>
        <v>0</v>
      </c>
      <c r="L122" s="36">
        <f t="shared" si="10"/>
        <v>85084</v>
      </c>
      <c r="M122" s="34">
        <f t="shared" si="6"/>
        <v>83382.320000000007</v>
      </c>
      <c r="N122" s="36">
        <f t="shared" si="7"/>
        <v>0</v>
      </c>
      <c r="O122" s="36">
        <f t="shared" si="11"/>
        <v>83382.320000000007</v>
      </c>
    </row>
    <row r="123" spans="1:15" ht="40.799999999999997" x14ac:dyDescent="0.3">
      <c r="A123" s="18">
        <f t="shared" si="8"/>
        <v>115</v>
      </c>
      <c r="B123" s="18" t="s">
        <v>396</v>
      </c>
      <c r="C123" s="18" t="s">
        <v>397</v>
      </c>
      <c r="D123" s="22" t="s">
        <v>398</v>
      </c>
      <c r="E123" s="18" t="s">
        <v>399</v>
      </c>
      <c r="F123" s="18">
        <v>1</v>
      </c>
      <c r="G123" s="18">
        <v>1</v>
      </c>
      <c r="H123" s="19">
        <v>73346</v>
      </c>
      <c r="I123" s="20">
        <v>0.19</v>
      </c>
      <c r="J123" s="34">
        <v>73344</v>
      </c>
      <c r="K123" s="36">
        <f t="shared" si="9"/>
        <v>13935.36</v>
      </c>
      <c r="L123" s="36">
        <f t="shared" si="10"/>
        <v>87279.360000000001</v>
      </c>
      <c r="M123" s="34">
        <f t="shared" si="6"/>
        <v>71877.119999999995</v>
      </c>
      <c r="N123" s="36">
        <f t="shared" si="7"/>
        <v>13656.6528</v>
      </c>
      <c r="O123" s="36">
        <f t="shared" si="11"/>
        <v>85533.772799999992</v>
      </c>
    </row>
    <row r="124" spans="1:15" ht="71.400000000000006" x14ac:dyDescent="0.3">
      <c r="A124" s="18">
        <f t="shared" si="8"/>
        <v>116</v>
      </c>
      <c r="B124" s="18" t="s">
        <v>239</v>
      </c>
      <c r="C124" s="18" t="s">
        <v>400</v>
      </c>
      <c r="D124" s="22" t="s">
        <v>241</v>
      </c>
      <c r="E124" s="18" t="s">
        <v>242</v>
      </c>
      <c r="F124" s="18">
        <v>3</v>
      </c>
      <c r="G124" s="18">
        <v>1</v>
      </c>
      <c r="H124" s="19">
        <v>79216</v>
      </c>
      <c r="I124" s="20">
        <v>0.19</v>
      </c>
      <c r="J124" s="34">
        <v>79214</v>
      </c>
      <c r="K124" s="36">
        <f t="shared" si="9"/>
        <v>15050.66</v>
      </c>
      <c r="L124" s="36">
        <f t="shared" si="10"/>
        <v>94264.66</v>
      </c>
      <c r="M124" s="34">
        <f t="shared" si="6"/>
        <v>77629.72</v>
      </c>
      <c r="N124" s="36">
        <f t="shared" si="7"/>
        <v>14749.6468</v>
      </c>
      <c r="O124" s="36">
        <f t="shared" si="11"/>
        <v>92379.366800000003</v>
      </c>
    </row>
    <row r="125" spans="1:15" ht="71.400000000000006" x14ac:dyDescent="0.3">
      <c r="A125" s="18">
        <f t="shared" si="8"/>
        <v>117</v>
      </c>
      <c r="B125" s="18" t="s">
        <v>239</v>
      </c>
      <c r="C125" s="18" t="s">
        <v>401</v>
      </c>
      <c r="D125" s="22" t="s">
        <v>241</v>
      </c>
      <c r="E125" s="18" t="s">
        <v>46</v>
      </c>
      <c r="F125" s="18">
        <v>4</v>
      </c>
      <c r="G125" s="18">
        <v>1</v>
      </c>
      <c r="H125" s="19">
        <v>79216</v>
      </c>
      <c r="I125" s="20">
        <v>0.19</v>
      </c>
      <c r="J125" s="34">
        <v>79214</v>
      </c>
      <c r="K125" s="36">
        <f t="shared" si="9"/>
        <v>15050.66</v>
      </c>
      <c r="L125" s="36">
        <f t="shared" si="10"/>
        <v>94264.66</v>
      </c>
      <c r="M125" s="34">
        <f t="shared" si="6"/>
        <v>77629.72</v>
      </c>
      <c r="N125" s="36">
        <f t="shared" si="7"/>
        <v>14749.6468</v>
      </c>
      <c r="O125" s="36">
        <f t="shared" si="11"/>
        <v>92379.366800000003</v>
      </c>
    </row>
    <row r="126" spans="1:15" ht="30.6" x14ac:dyDescent="0.3">
      <c r="A126" s="18">
        <f t="shared" si="8"/>
        <v>118</v>
      </c>
      <c r="B126" s="18" t="s">
        <v>402</v>
      </c>
      <c r="C126" s="18" t="s">
        <v>403</v>
      </c>
      <c r="D126" s="22" t="s">
        <v>404</v>
      </c>
      <c r="E126" s="18" t="s">
        <v>46</v>
      </c>
      <c r="F126" s="18">
        <v>4</v>
      </c>
      <c r="G126" s="18">
        <v>1</v>
      </c>
      <c r="H126" s="19">
        <v>37211</v>
      </c>
      <c r="I126" s="20">
        <v>0.19</v>
      </c>
      <c r="J126" s="34">
        <v>37210</v>
      </c>
      <c r="K126" s="36">
        <f t="shared" si="9"/>
        <v>7069.9</v>
      </c>
      <c r="L126" s="36">
        <f t="shared" si="10"/>
        <v>44279.9</v>
      </c>
      <c r="M126" s="34">
        <f t="shared" si="6"/>
        <v>36465.800000000003</v>
      </c>
      <c r="N126" s="36">
        <f t="shared" si="7"/>
        <v>6928.5020000000004</v>
      </c>
      <c r="O126" s="36">
        <f t="shared" si="11"/>
        <v>43394.302000000003</v>
      </c>
    </row>
    <row r="127" spans="1:15" ht="30.6" x14ac:dyDescent="0.3">
      <c r="A127" s="18">
        <f t="shared" si="8"/>
        <v>119</v>
      </c>
      <c r="B127" s="18" t="s">
        <v>405</v>
      </c>
      <c r="C127" s="18" t="s">
        <v>405</v>
      </c>
      <c r="D127" s="22" t="s">
        <v>406</v>
      </c>
      <c r="E127" s="18" t="s">
        <v>31</v>
      </c>
      <c r="F127" s="18">
        <v>200</v>
      </c>
      <c r="G127" s="18">
        <v>1</v>
      </c>
      <c r="H127" s="19">
        <v>19374</v>
      </c>
      <c r="I127" s="20">
        <v>0</v>
      </c>
      <c r="J127" s="34">
        <v>19372</v>
      </c>
      <c r="K127" s="36">
        <f t="shared" si="9"/>
        <v>0</v>
      </c>
      <c r="L127" s="36">
        <f t="shared" si="10"/>
        <v>19372</v>
      </c>
      <c r="M127" s="34">
        <f t="shared" si="6"/>
        <v>18984.560000000001</v>
      </c>
      <c r="N127" s="36">
        <f t="shared" si="7"/>
        <v>0</v>
      </c>
      <c r="O127" s="36">
        <f t="shared" si="11"/>
        <v>18984.560000000001</v>
      </c>
    </row>
    <row r="128" spans="1:15" s="30" customFormat="1" ht="81.599999999999994" x14ac:dyDescent="0.3">
      <c r="A128" s="18">
        <f t="shared" si="8"/>
        <v>120</v>
      </c>
      <c r="B128" s="24" t="s">
        <v>407</v>
      </c>
      <c r="C128" s="24" t="s">
        <v>408</v>
      </c>
      <c r="D128" s="22" t="s">
        <v>409</v>
      </c>
      <c r="E128" s="24" t="s">
        <v>203</v>
      </c>
      <c r="F128" s="24">
        <v>2</v>
      </c>
      <c r="G128" s="24">
        <v>1</v>
      </c>
      <c r="H128" s="19">
        <v>325602</v>
      </c>
      <c r="I128" s="20">
        <v>0</v>
      </c>
      <c r="J128" s="34">
        <v>325600</v>
      </c>
      <c r="K128" s="36">
        <f t="shared" si="9"/>
        <v>0</v>
      </c>
      <c r="L128" s="36">
        <f t="shared" si="10"/>
        <v>325600</v>
      </c>
      <c r="M128" s="34">
        <f t="shared" si="6"/>
        <v>319088</v>
      </c>
      <c r="N128" s="36">
        <f t="shared" si="7"/>
        <v>0</v>
      </c>
      <c r="O128" s="36">
        <f t="shared" si="11"/>
        <v>319088</v>
      </c>
    </row>
    <row r="129" spans="1:15" ht="30.6" x14ac:dyDescent="0.3">
      <c r="A129" s="18">
        <f t="shared" si="8"/>
        <v>121</v>
      </c>
      <c r="B129" s="18" t="s">
        <v>410</v>
      </c>
      <c r="C129" s="18" t="s">
        <v>411</v>
      </c>
      <c r="D129" s="22" t="s">
        <v>412</v>
      </c>
      <c r="E129" s="18" t="s">
        <v>413</v>
      </c>
      <c r="F129" s="18">
        <v>2</v>
      </c>
      <c r="G129" s="18">
        <v>1</v>
      </c>
      <c r="H129" s="19">
        <v>102737</v>
      </c>
      <c r="I129" s="20">
        <v>0</v>
      </c>
      <c r="J129" s="34">
        <v>102736</v>
      </c>
      <c r="K129" s="36">
        <f t="shared" si="9"/>
        <v>0</v>
      </c>
      <c r="L129" s="36">
        <f t="shared" si="10"/>
        <v>102736</v>
      </c>
      <c r="M129" s="34">
        <f t="shared" si="6"/>
        <v>100681.28</v>
      </c>
      <c r="N129" s="36">
        <f t="shared" si="7"/>
        <v>0</v>
      </c>
      <c r="O129" s="36">
        <f t="shared" si="11"/>
        <v>100681.28</v>
      </c>
    </row>
    <row r="130" spans="1:15" ht="40.799999999999997" x14ac:dyDescent="0.3">
      <c r="A130" s="18">
        <f t="shared" si="8"/>
        <v>122</v>
      </c>
      <c r="B130" s="18" t="s">
        <v>414</v>
      </c>
      <c r="C130" s="18" t="s">
        <v>415</v>
      </c>
      <c r="D130" s="22" t="s">
        <v>416</v>
      </c>
      <c r="E130" s="18" t="s">
        <v>308</v>
      </c>
      <c r="F130" s="18">
        <v>2</v>
      </c>
      <c r="G130" s="18">
        <v>1</v>
      </c>
      <c r="H130" s="19">
        <v>44126</v>
      </c>
      <c r="I130" s="20">
        <v>0</v>
      </c>
      <c r="J130" s="34">
        <v>44124</v>
      </c>
      <c r="K130" s="36">
        <f t="shared" si="9"/>
        <v>0</v>
      </c>
      <c r="L130" s="36">
        <f t="shared" si="10"/>
        <v>44124</v>
      </c>
      <c r="M130" s="34">
        <f t="shared" si="6"/>
        <v>43241.52</v>
      </c>
      <c r="N130" s="36">
        <f t="shared" si="7"/>
        <v>0</v>
      </c>
      <c r="O130" s="36">
        <f t="shared" si="11"/>
        <v>43241.52</v>
      </c>
    </row>
    <row r="131" spans="1:15" ht="112.2" x14ac:dyDescent="0.3">
      <c r="A131" s="18">
        <f t="shared" si="8"/>
        <v>123</v>
      </c>
      <c r="B131" s="18" t="s">
        <v>417</v>
      </c>
      <c r="C131" s="18" t="s">
        <v>418</v>
      </c>
      <c r="D131" s="22" t="s">
        <v>419</v>
      </c>
      <c r="E131" s="18" t="s">
        <v>420</v>
      </c>
      <c r="F131" s="18">
        <v>30</v>
      </c>
      <c r="G131" s="18">
        <v>1</v>
      </c>
      <c r="H131" s="19">
        <v>73346</v>
      </c>
      <c r="I131" s="20">
        <v>0</v>
      </c>
      <c r="J131" s="34">
        <v>73344</v>
      </c>
      <c r="K131" s="36">
        <f t="shared" si="9"/>
        <v>0</v>
      </c>
      <c r="L131" s="36">
        <f t="shared" si="10"/>
        <v>73344</v>
      </c>
      <c r="M131" s="34">
        <f t="shared" si="6"/>
        <v>71877.119999999995</v>
      </c>
      <c r="N131" s="36">
        <f t="shared" si="7"/>
        <v>0</v>
      </c>
      <c r="O131" s="36">
        <f t="shared" si="11"/>
        <v>71877.119999999995</v>
      </c>
    </row>
    <row r="132" spans="1:15" ht="102" x14ac:dyDescent="0.3">
      <c r="A132" s="18">
        <f t="shared" si="8"/>
        <v>124</v>
      </c>
      <c r="B132" s="18" t="s">
        <v>417</v>
      </c>
      <c r="C132" s="18" t="s">
        <v>421</v>
      </c>
      <c r="D132" s="22" t="s">
        <v>422</v>
      </c>
      <c r="E132" s="18" t="s">
        <v>420</v>
      </c>
      <c r="F132" s="18">
        <v>15</v>
      </c>
      <c r="G132" s="18">
        <v>1</v>
      </c>
      <c r="H132" s="19">
        <v>69433</v>
      </c>
      <c r="I132" s="20">
        <v>0</v>
      </c>
      <c r="J132" s="34">
        <v>69432</v>
      </c>
      <c r="K132" s="36">
        <f t="shared" si="9"/>
        <v>0</v>
      </c>
      <c r="L132" s="36">
        <f t="shared" si="10"/>
        <v>69432</v>
      </c>
      <c r="M132" s="34">
        <f t="shared" si="6"/>
        <v>68043.360000000001</v>
      </c>
      <c r="N132" s="36">
        <f t="shared" si="7"/>
        <v>0</v>
      </c>
      <c r="O132" s="36">
        <f t="shared" si="11"/>
        <v>68043.360000000001</v>
      </c>
    </row>
    <row r="133" spans="1:15" ht="122.4" x14ac:dyDescent="0.3">
      <c r="A133" s="18">
        <f t="shared" si="8"/>
        <v>125</v>
      </c>
      <c r="B133" s="18" t="s">
        <v>417</v>
      </c>
      <c r="C133" s="18" t="s">
        <v>423</v>
      </c>
      <c r="D133" s="22" t="s">
        <v>424</v>
      </c>
      <c r="E133" s="18" t="s">
        <v>420</v>
      </c>
      <c r="F133" s="18">
        <v>20</v>
      </c>
      <c r="G133" s="18">
        <v>1</v>
      </c>
      <c r="H133" s="19">
        <v>92911</v>
      </c>
      <c r="I133" s="20">
        <v>0</v>
      </c>
      <c r="J133" s="34">
        <v>92910</v>
      </c>
      <c r="K133" s="36">
        <f t="shared" si="9"/>
        <v>0</v>
      </c>
      <c r="L133" s="36">
        <f t="shared" si="10"/>
        <v>92910</v>
      </c>
      <c r="M133" s="34">
        <f t="shared" si="6"/>
        <v>91051.8</v>
      </c>
      <c r="N133" s="36">
        <f t="shared" si="7"/>
        <v>0</v>
      </c>
      <c r="O133" s="36">
        <f t="shared" si="11"/>
        <v>91051.8</v>
      </c>
    </row>
    <row r="134" spans="1:15" ht="112.2" x14ac:dyDescent="0.3">
      <c r="A134" s="18">
        <f t="shared" si="8"/>
        <v>126</v>
      </c>
      <c r="B134" s="18" t="s">
        <v>417</v>
      </c>
      <c r="C134" s="18" t="s">
        <v>425</v>
      </c>
      <c r="D134" s="22" t="s">
        <v>426</v>
      </c>
      <c r="E134" s="18" t="s">
        <v>420</v>
      </c>
      <c r="F134" s="18">
        <v>10</v>
      </c>
      <c r="G134" s="18">
        <v>1</v>
      </c>
      <c r="H134" s="19">
        <v>69433</v>
      </c>
      <c r="I134" s="20">
        <v>0</v>
      </c>
      <c r="J134" s="34">
        <v>69432</v>
      </c>
      <c r="K134" s="36">
        <f t="shared" si="9"/>
        <v>0</v>
      </c>
      <c r="L134" s="36">
        <f t="shared" si="10"/>
        <v>69432</v>
      </c>
      <c r="M134" s="34">
        <f t="shared" si="6"/>
        <v>68043.360000000001</v>
      </c>
      <c r="N134" s="36">
        <f t="shared" si="7"/>
        <v>0</v>
      </c>
      <c r="O134" s="36">
        <f t="shared" si="11"/>
        <v>68043.360000000001</v>
      </c>
    </row>
    <row r="135" spans="1:15" ht="163.19999999999999" x14ac:dyDescent="0.3">
      <c r="A135" s="18">
        <f t="shared" si="8"/>
        <v>127</v>
      </c>
      <c r="B135" s="18" t="s">
        <v>417</v>
      </c>
      <c r="C135" s="18" t="s">
        <v>427</v>
      </c>
      <c r="D135" s="22" t="s">
        <v>428</v>
      </c>
      <c r="E135" s="18" t="s">
        <v>429</v>
      </c>
      <c r="F135" s="18">
        <v>10</v>
      </c>
      <c r="G135" s="18">
        <v>1</v>
      </c>
      <c r="H135" s="19">
        <v>107563</v>
      </c>
      <c r="I135" s="20">
        <v>0</v>
      </c>
      <c r="J135" s="34">
        <v>107562</v>
      </c>
      <c r="K135" s="36">
        <f t="shared" si="9"/>
        <v>0</v>
      </c>
      <c r="L135" s="36">
        <f t="shared" si="10"/>
        <v>107562</v>
      </c>
      <c r="M135" s="34">
        <f t="shared" si="6"/>
        <v>105410.76</v>
      </c>
      <c r="N135" s="36">
        <f t="shared" si="7"/>
        <v>0</v>
      </c>
      <c r="O135" s="36">
        <f t="shared" si="11"/>
        <v>105410.76</v>
      </c>
    </row>
    <row r="136" spans="1:15" ht="91.8" x14ac:dyDescent="0.3">
      <c r="A136" s="18">
        <f t="shared" si="8"/>
        <v>128</v>
      </c>
      <c r="B136" s="18" t="s">
        <v>417</v>
      </c>
      <c r="C136" s="18" t="s">
        <v>430</v>
      </c>
      <c r="D136" s="22" t="s">
        <v>431</v>
      </c>
      <c r="E136" s="18" t="s">
        <v>429</v>
      </c>
      <c r="F136" s="18">
        <v>10</v>
      </c>
      <c r="G136" s="18">
        <v>1</v>
      </c>
      <c r="H136" s="19">
        <v>77259</v>
      </c>
      <c r="I136" s="20">
        <v>0</v>
      </c>
      <c r="J136" s="34">
        <v>77258</v>
      </c>
      <c r="K136" s="36">
        <f t="shared" si="9"/>
        <v>0</v>
      </c>
      <c r="L136" s="36">
        <f t="shared" si="10"/>
        <v>77258</v>
      </c>
      <c r="M136" s="34">
        <f t="shared" si="6"/>
        <v>75712.84</v>
      </c>
      <c r="N136" s="36">
        <f t="shared" si="7"/>
        <v>0</v>
      </c>
      <c r="O136" s="36">
        <f t="shared" si="11"/>
        <v>75712.84</v>
      </c>
    </row>
    <row r="137" spans="1:15" ht="112.2" x14ac:dyDescent="0.3">
      <c r="A137" s="18">
        <f t="shared" si="8"/>
        <v>129</v>
      </c>
      <c r="B137" s="18" t="s">
        <v>417</v>
      </c>
      <c r="C137" s="18" t="s">
        <v>432</v>
      </c>
      <c r="D137" s="22" t="s">
        <v>433</v>
      </c>
      <c r="E137" s="18" t="s">
        <v>429</v>
      </c>
      <c r="F137" s="18">
        <v>10</v>
      </c>
      <c r="G137" s="18">
        <v>1</v>
      </c>
      <c r="H137" s="19">
        <v>73346</v>
      </c>
      <c r="I137" s="20">
        <v>0</v>
      </c>
      <c r="J137" s="34">
        <v>73344</v>
      </c>
      <c r="K137" s="36">
        <f t="shared" si="9"/>
        <v>0</v>
      </c>
      <c r="L137" s="36">
        <f t="shared" si="10"/>
        <v>73344</v>
      </c>
      <c r="M137" s="34">
        <f t="shared" si="6"/>
        <v>71877.119999999995</v>
      </c>
      <c r="N137" s="36">
        <f t="shared" si="7"/>
        <v>0</v>
      </c>
      <c r="O137" s="36">
        <f t="shared" si="11"/>
        <v>71877.119999999995</v>
      </c>
    </row>
    <row r="138" spans="1:15" ht="122.4" x14ac:dyDescent="0.3">
      <c r="A138" s="18">
        <f t="shared" si="8"/>
        <v>130</v>
      </c>
      <c r="B138" s="18" t="s">
        <v>417</v>
      </c>
      <c r="C138" s="18" t="s">
        <v>434</v>
      </c>
      <c r="D138" s="22" t="s">
        <v>435</v>
      </c>
      <c r="E138" s="18" t="s">
        <v>420</v>
      </c>
      <c r="F138" s="18">
        <v>10</v>
      </c>
      <c r="G138" s="18">
        <v>1</v>
      </c>
      <c r="H138" s="19">
        <v>73346</v>
      </c>
      <c r="I138" s="20">
        <v>0</v>
      </c>
      <c r="J138" s="34">
        <v>73344</v>
      </c>
      <c r="K138" s="36">
        <f t="shared" si="9"/>
        <v>0</v>
      </c>
      <c r="L138" s="36">
        <f t="shared" si="10"/>
        <v>73344</v>
      </c>
      <c r="M138" s="34">
        <f t="shared" ref="M138:M183" si="12">+(J138-(J138*$P$7))</f>
        <v>71877.119999999995</v>
      </c>
      <c r="N138" s="36">
        <f t="shared" ref="N138:N183" si="13">+M138*I138</f>
        <v>0</v>
      </c>
      <c r="O138" s="36">
        <f t="shared" si="11"/>
        <v>71877.119999999995</v>
      </c>
    </row>
    <row r="139" spans="1:15" ht="51" x14ac:dyDescent="0.3">
      <c r="A139" s="18">
        <f t="shared" ref="A139:A183" si="14">+A138+1</f>
        <v>131</v>
      </c>
      <c r="B139" s="18" t="s">
        <v>436</v>
      </c>
      <c r="C139" s="18" t="s">
        <v>437</v>
      </c>
      <c r="D139" s="22" t="s">
        <v>438</v>
      </c>
      <c r="E139" s="18" t="s">
        <v>203</v>
      </c>
      <c r="F139" s="18">
        <v>1</v>
      </c>
      <c r="G139" s="18">
        <v>1</v>
      </c>
      <c r="H139" s="19">
        <v>86041</v>
      </c>
      <c r="I139" s="20">
        <v>0</v>
      </c>
      <c r="J139" s="34">
        <v>86040</v>
      </c>
      <c r="K139" s="36">
        <f t="shared" ref="K139:K183" si="15">+J139*I139</f>
        <v>0</v>
      </c>
      <c r="L139" s="36">
        <f t="shared" ref="L139:L183" si="16">+J139+K139</f>
        <v>86040</v>
      </c>
      <c r="M139" s="34">
        <f t="shared" si="12"/>
        <v>84319.2</v>
      </c>
      <c r="N139" s="36">
        <f t="shared" si="13"/>
        <v>0</v>
      </c>
      <c r="O139" s="36">
        <f t="shared" ref="O139:O183" si="17">+M139+N139</f>
        <v>84319.2</v>
      </c>
    </row>
    <row r="140" spans="1:15" s="26" customFormat="1" ht="61.2" x14ac:dyDescent="0.3">
      <c r="A140" s="18">
        <f t="shared" si="14"/>
        <v>132</v>
      </c>
      <c r="B140" s="24" t="s">
        <v>439</v>
      </c>
      <c r="C140" s="24" t="s">
        <v>440</v>
      </c>
      <c r="D140" s="31" t="s">
        <v>441</v>
      </c>
      <c r="E140" s="24" t="s">
        <v>442</v>
      </c>
      <c r="F140" s="24">
        <v>40</v>
      </c>
      <c r="G140" s="24">
        <v>1</v>
      </c>
      <c r="H140" s="19">
        <v>11356</v>
      </c>
      <c r="I140" s="20">
        <v>0</v>
      </c>
      <c r="J140" s="34">
        <v>11354</v>
      </c>
      <c r="K140" s="36">
        <f t="shared" si="15"/>
        <v>0</v>
      </c>
      <c r="L140" s="36">
        <f t="shared" si="16"/>
        <v>11354</v>
      </c>
      <c r="M140" s="34">
        <f t="shared" si="12"/>
        <v>11126.92</v>
      </c>
      <c r="N140" s="36">
        <f t="shared" si="13"/>
        <v>0</v>
      </c>
      <c r="O140" s="36">
        <f t="shared" si="17"/>
        <v>11126.92</v>
      </c>
    </row>
    <row r="141" spans="1:15" ht="409.6" x14ac:dyDescent="0.3">
      <c r="A141" s="18">
        <v>133</v>
      </c>
      <c r="B141" s="18" t="s">
        <v>443</v>
      </c>
      <c r="C141" s="18" t="s">
        <v>443</v>
      </c>
      <c r="D141" s="22" t="s">
        <v>444</v>
      </c>
      <c r="E141" s="18" t="s">
        <v>445</v>
      </c>
      <c r="F141" s="18">
        <v>10</v>
      </c>
      <c r="G141" s="18">
        <v>1</v>
      </c>
      <c r="H141" s="19">
        <v>61607</v>
      </c>
      <c r="I141" s="20">
        <v>0.19</v>
      </c>
      <c r="J141" s="34">
        <v>61606</v>
      </c>
      <c r="K141" s="36">
        <f t="shared" si="15"/>
        <v>11705.14</v>
      </c>
      <c r="L141" s="36">
        <f t="shared" si="16"/>
        <v>73311.14</v>
      </c>
      <c r="M141" s="34">
        <f t="shared" si="12"/>
        <v>60373.88</v>
      </c>
      <c r="N141" s="36">
        <f t="shared" si="13"/>
        <v>11471.037199999999</v>
      </c>
      <c r="O141" s="36">
        <f t="shared" si="17"/>
        <v>71844.917199999996</v>
      </c>
    </row>
    <row r="142" spans="1:15" ht="61.2" x14ac:dyDescent="0.3">
      <c r="A142" s="18">
        <f t="shared" si="14"/>
        <v>134</v>
      </c>
      <c r="B142" s="18" t="s">
        <v>446</v>
      </c>
      <c r="C142" s="18" t="s">
        <v>447</v>
      </c>
      <c r="D142" s="22" t="s">
        <v>448</v>
      </c>
      <c r="E142" s="18" t="s">
        <v>449</v>
      </c>
      <c r="F142" s="18">
        <v>5</v>
      </c>
      <c r="G142" s="18">
        <v>1</v>
      </c>
      <c r="H142" s="19">
        <v>181866</v>
      </c>
      <c r="I142" s="20">
        <v>0</v>
      </c>
      <c r="J142" s="34">
        <v>181864</v>
      </c>
      <c r="K142" s="36">
        <f t="shared" si="15"/>
        <v>0</v>
      </c>
      <c r="L142" s="36">
        <f t="shared" si="16"/>
        <v>181864</v>
      </c>
      <c r="M142" s="34">
        <f t="shared" si="12"/>
        <v>178226.72</v>
      </c>
      <c r="N142" s="36">
        <f t="shared" si="13"/>
        <v>0</v>
      </c>
      <c r="O142" s="36">
        <f t="shared" si="17"/>
        <v>178226.72</v>
      </c>
    </row>
    <row r="143" spans="1:15" ht="71.400000000000006" x14ac:dyDescent="0.3">
      <c r="A143" s="18">
        <f t="shared" si="14"/>
        <v>135</v>
      </c>
      <c r="B143" s="18" t="s">
        <v>450</v>
      </c>
      <c r="C143" s="18" t="s">
        <v>451</v>
      </c>
      <c r="D143" s="22" t="s">
        <v>452</v>
      </c>
      <c r="E143" s="18" t="s">
        <v>188</v>
      </c>
      <c r="F143" s="18">
        <v>2</v>
      </c>
      <c r="G143" s="18">
        <v>1</v>
      </c>
      <c r="H143" s="19">
        <v>45956</v>
      </c>
      <c r="I143" s="20">
        <v>0</v>
      </c>
      <c r="J143" s="34">
        <v>45954</v>
      </c>
      <c r="K143" s="36">
        <f t="shared" si="15"/>
        <v>0</v>
      </c>
      <c r="L143" s="36">
        <f t="shared" si="16"/>
        <v>45954</v>
      </c>
      <c r="M143" s="34">
        <f t="shared" si="12"/>
        <v>45034.92</v>
      </c>
      <c r="N143" s="36">
        <f t="shared" si="13"/>
        <v>0</v>
      </c>
      <c r="O143" s="36">
        <f t="shared" si="17"/>
        <v>45034.92</v>
      </c>
    </row>
    <row r="144" spans="1:15" ht="91.8" x14ac:dyDescent="0.3">
      <c r="A144" s="18">
        <f t="shared" si="14"/>
        <v>136</v>
      </c>
      <c r="B144" s="18" t="s">
        <v>453</v>
      </c>
      <c r="C144" s="18" t="s">
        <v>454</v>
      </c>
      <c r="D144" s="22" t="s">
        <v>455</v>
      </c>
      <c r="E144" s="18" t="s">
        <v>203</v>
      </c>
      <c r="F144" s="18">
        <v>1</v>
      </c>
      <c r="G144" s="18">
        <v>1</v>
      </c>
      <c r="H144" s="19">
        <v>27391</v>
      </c>
      <c r="I144" s="20">
        <v>0</v>
      </c>
      <c r="J144" s="34">
        <v>27390</v>
      </c>
      <c r="K144" s="36">
        <f t="shared" si="15"/>
        <v>0</v>
      </c>
      <c r="L144" s="36">
        <f t="shared" si="16"/>
        <v>27390</v>
      </c>
      <c r="M144" s="34">
        <f t="shared" si="12"/>
        <v>26842.2</v>
      </c>
      <c r="N144" s="36">
        <f t="shared" si="13"/>
        <v>0</v>
      </c>
      <c r="O144" s="36">
        <f t="shared" si="17"/>
        <v>26842.2</v>
      </c>
    </row>
    <row r="145" spans="1:15" ht="30.6" x14ac:dyDescent="0.3">
      <c r="A145" s="18">
        <f t="shared" si="14"/>
        <v>137</v>
      </c>
      <c r="B145" s="18" t="s">
        <v>456</v>
      </c>
      <c r="C145" s="18" t="s">
        <v>457</v>
      </c>
      <c r="D145" s="22" t="s">
        <v>458</v>
      </c>
      <c r="E145" s="18" t="s">
        <v>459</v>
      </c>
      <c r="F145" s="18">
        <v>6</v>
      </c>
      <c r="G145" s="18">
        <v>1</v>
      </c>
      <c r="H145" s="19">
        <v>119302</v>
      </c>
      <c r="I145" s="20">
        <v>0</v>
      </c>
      <c r="J145" s="34">
        <v>119300</v>
      </c>
      <c r="K145" s="36">
        <f t="shared" si="15"/>
        <v>0</v>
      </c>
      <c r="L145" s="36">
        <f t="shared" si="16"/>
        <v>119300</v>
      </c>
      <c r="M145" s="34">
        <f t="shared" si="12"/>
        <v>116914</v>
      </c>
      <c r="N145" s="36">
        <f t="shared" si="13"/>
        <v>0</v>
      </c>
      <c r="O145" s="36">
        <f t="shared" si="17"/>
        <v>116914</v>
      </c>
    </row>
    <row r="146" spans="1:15" ht="61.2" x14ac:dyDescent="0.3">
      <c r="A146" s="18">
        <f t="shared" si="14"/>
        <v>138</v>
      </c>
      <c r="B146" s="18" t="s">
        <v>460</v>
      </c>
      <c r="C146" s="18" t="s">
        <v>461</v>
      </c>
      <c r="D146" s="22" t="s">
        <v>462</v>
      </c>
      <c r="E146" s="18" t="s">
        <v>258</v>
      </c>
      <c r="F146" s="18">
        <v>2</v>
      </c>
      <c r="G146" s="18">
        <v>1</v>
      </c>
      <c r="H146" s="19">
        <v>44999</v>
      </c>
      <c r="I146" s="20">
        <v>0</v>
      </c>
      <c r="J146" s="34">
        <v>44998</v>
      </c>
      <c r="K146" s="36">
        <f t="shared" si="15"/>
        <v>0</v>
      </c>
      <c r="L146" s="36">
        <f t="shared" si="16"/>
        <v>44998</v>
      </c>
      <c r="M146" s="34">
        <f t="shared" si="12"/>
        <v>44098.04</v>
      </c>
      <c r="N146" s="36">
        <f t="shared" si="13"/>
        <v>0</v>
      </c>
      <c r="O146" s="36">
        <f t="shared" si="17"/>
        <v>44098.04</v>
      </c>
    </row>
    <row r="147" spans="1:15" ht="142.80000000000001" x14ac:dyDescent="0.3">
      <c r="A147" s="18">
        <f t="shared" si="14"/>
        <v>139</v>
      </c>
      <c r="B147" s="18" t="s">
        <v>463</v>
      </c>
      <c r="C147" s="18" t="s">
        <v>464</v>
      </c>
      <c r="D147" s="22" t="s">
        <v>465</v>
      </c>
      <c r="E147" s="18" t="s">
        <v>466</v>
      </c>
      <c r="F147" s="18">
        <v>2</v>
      </c>
      <c r="G147" s="18">
        <v>1</v>
      </c>
      <c r="H147" s="19">
        <v>55782</v>
      </c>
      <c r="I147" s="20">
        <v>0</v>
      </c>
      <c r="J147" s="34">
        <v>55780</v>
      </c>
      <c r="K147" s="36">
        <f t="shared" si="15"/>
        <v>0</v>
      </c>
      <c r="L147" s="36">
        <f t="shared" si="16"/>
        <v>55780</v>
      </c>
      <c r="M147" s="34">
        <f t="shared" si="12"/>
        <v>54664.4</v>
      </c>
      <c r="N147" s="36">
        <f t="shared" si="13"/>
        <v>0</v>
      </c>
      <c r="O147" s="36">
        <f t="shared" si="17"/>
        <v>54664.4</v>
      </c>
    </row>
    <row r="148" spans="1:15" ht="20.399999999999999" x14ac:dyDescent="0.3">
      <c r="A148" s="18">
        <f t="shared" si="14"/>
        <v>140</v>
      </c>
      <c r="B148" s="18" t="s">
        <v>467</v>
      </c>
      <c r="C148" s="18" t="s">
        <v>468</v>
      </c>
      <c r="D148" s="22" t="s">
        <v>469</v>
      </c>
      <c r="E148" s="18" t="s">
        <v>470</v>
      </c>
      <c r="F148" s="18">
        <v>12</v>
      </c>
      <c r="G148" s="18">
        <v>1</v>
      </c>
      <c r="H148" s="19">
        <v>137867</v>
      </c>
      <c r="I148" s="20">
        <v>0</v>
      </c>
      <c r="J148" s="34">
        <v>137866</v>
      </c>
      <c r="K148" s="36">
        <f t="shared" si="15"/>
        <v>0</v>
      </c>
      <c r="L148" s="36">
        <f t="shared" si="16"/>
        <v>137866</v>
      </c>
      <c r="M148" s="34">
        <f t="shared" si="12"/>
        <v>135108.68</v>
      </c>
      <c r="N148" s="36">
        <f t="shared" si="13"/>
        <v>0</v>
      </c>
      <c r="O148" s="36">
        <f t="shared" si="17"/>
        <v>135108.68</v>
      </c>
    </row>
    <row r="149" spans="1:15" x14ac:dyDescent="0.3">
      <c r="A149" s="18">
        <f t="shared" si="14"/>
        <v>141</v>
      </c>
      <c r="B149" s="18" t="s">
        <v>471</v>
      </c>
      <c r="C149" s="18" t="s">
        <v>472</v>
      </c>
      <c r="D149" s="22" t="s">
        <v>473</v>
      </c>
      <c r="E149" s="18" t="s">
        <v>105</v>
      </c>
      <c r="F149" s="18">
        <v>10</v>
      </c>
      <c r="G149" s="18">
        <v>1</v>
      </c>
      <c r="H149" s="19">
        <v>23478</v>
      </c>
      <c r="I149" s="20">
        <v>0</v>
      </c>
      <c r="J149" s="34">
        <v>23476</v>
      </c>
      <c r="K149" s="36">
        <f t="shared" si="15"/>
        <v>0</v>
      </c>
      <c r="L149" s="36">
        <f t="shared" si="16"/>
        <v>23476</v>
      </c>
      <c r="M149" s="34">
        <f t="shared" si="12"/>
        <v>23006.48</v>
      </c>
      <c r="N149" s="36">
        <f t="shared" si="13"/>
        <v>0</v>
      </c>
      <c r="O149" s="36">
        <f t="shared" si="17"/>
        <v>23006.48</v>
      </c>
    </row>
    <row r="150" spans="1:15" ht="30.6" x14ac:dyDescent="0.3">
      <c r="A150" s="18">
        <f t="shared" si="14"/>
        <v>142</v>
      </c>
      <c r="B150" s="18" t="s">
        <v>474</v>
      </c>
      <c r="C150" s="18" t="s">
        <v>475</v>
      </c>
      <c r="D150" s="22" t="s">
        <v>475</v>
      </c>
      <c r="E150" s="18" t="s">
        <v>105</v>
      </c>
      <c r="F150" s="18">
        <v>10</v>
      </c>
      <c r="G150" s="18">
        <v>1</v>
      </c>
      <c r="H150" s="19">
        <v>11548</v>
      </c>
      <c r="I150" s="20">
        <v>0</v>
      </c>
      <c r="J150" s="34">
        <v>11546</v>
      </c>
      <c r="K150" s="36">
        <f t="shared" si="15"/>
        <v>0</v>
      </c>
      <c r="L150" s="36">
        <f t="shared" si="16"/>
        <v>11546</v>
      </c>
      <c r="M150" s="34">
        <f t="shared" si="12"/>
        <v>11315.08</v>
      </c>
      <c r="N150" s="36">
        <f t="shared" si="13"/>
        <v>0</v>
      </c>
      <c r="O150" s="36">
        <f t="shared" si="17"/>
        <v>11315.08</v>
      </c>
    </row>
    <row r="151" spans="1:15" s="26" customFormat="1" ht="20.399999999999999" x14ac:dyDescent="0.3">
      <c r="A151" s="18">
        <f t="shared" si="14"/>
        <v>143</v>
      </c>
      <c r="B151" s="24" t="s">
        <v>476</v>
      </c>
      <c r="C151" s="24" t="s">
        <v>477</v>
      </c>
      <c r="D151" s="31" t="s">
        <v>478</v>
      </c>
      <c r="E151" s="24" t="s">
        <v>11</v>
      </c>
      <c r="F151" s="24">
        <v>4</v>
      </c>
      <c r="G151" s="18">
        <v>1</v>
      </c>
      <c r="H151" s="19">
        <v>129658</v>
      </c>
      <c r="I151" s="27">
        <v>0.19</v>
      </c>
      <c r="J151" s="36">
        <v>129656</v>
      </c>
      <c r="K151" s="36">
        <f t="shared" si="15"/>
        <v>24634.639999999999</v>
      </c>
      <c r="L151" s="36">
        <f t="shared" si="16"/>
        <v>154290.64000000001</v>
      </c>
      <c r="M151" s="34">
        <f t="shared" si="12"/>
        <v>127062.88</v>
      </c>
      <c r="N151" s="36">
        <f t="shared" si="13"/>
        <v>24141.947200000002</v>
      </c>
      <c r="O151" s="36">
        <f t="shared" si="17"/>
        <v>151204.8272</v>
      </c>
    </row>
    <row r="152" spans="1:15" s="26" customFormat="1" x14ac:dyDescent="0.3">
      <c r="A152" s="18">
        <f t="shared" si="14"/>
        <v>144</v>
      </c>
      <c r="B152" s="24" t="s">
        <v>479</v>
      </c>
      <c r="C152" s="24" t="s">
        <v>479</v>
      </c>
      <c r="D152" s="31" t="s">
        <v>480</v>
      </c>
      <c r="E152" s="24" t="s">
        <v>11</v>
      </c>
      <c r="F152" s="24">
        <v>2</v>
      </c>
      <c r="G152" s="18">
        <v>1</v>
      </c>
      <c r="H152" s="19">
        <v>132658</v>
      </c>
      <c r="I152" s="27">
        <v>0.19</v>
      </c>
      <c r="J152" s="36">
        <v>132656</v>
      </c>
      <c r="K152" s="36">
        <f t="shared" si="15"/>
        <v>25204.639999999999</v>
      </c>
      <c r="L152" s="36">
        <f t="shared" si="16"/>
        <v>157860.64000000001</v>
      </c>
      <c r="M152" s="34">
        <f t="shared" si="12"/>
        <v>130002.88</v>
      </c>
      <c r="N152" s="36">
        <f t="shared" si="13"/>
        <v>24700.547200000001</v>
      </c>
      <c r="O152" s="36">
        <f t="shared" si="17"/>
        <v>154703.42720000001</v>
      </c>
    </row>
    <row r="153" spans="1:15" s="26" customFormat="1" ht="20.399999999999999" x14ac:dyDescent="0.3">
      <c r="A153" s="18">
        <f t="shared" si="14"/>
        <v>145</v>
      </c>
      <c r="B153" s="24" t="s">
        <v>481</v>
      </c>
      <c r="C153" s="24" t="s">
        <v>482</v>
      </c>
      <c r="D153" s="31" t="s">
        <v>483</v>
      </c>
      <c r="E153" s="24" t="s">
        <v>11</v>
      </c>
      <c r="F153" s="24">
        <v>2</v>
      </c>
      <c r="G153" s="18">
        <v>1</v>
      </c>
      <c r="H153" s="19">
        <v>91194</v>
      </c>
      <c r="I153" s="27">
        <v>0.05</v>
      </c>
      <c r="J153" s="36">
        <v>91192</v>
      </c>
      <c r="K153" s="36">
        <f t="shared" si="15"/>
        <v>4559.6000000000004</v>
      </c>
      <c r="L153" s="36">
        <f t="shared" si="16"/>
        <v>95751.6</v>
      </c>
      <c r="M153" s="34">
        <f t="shared" si="12"/>
        <v>89368.16</v>
      </c>
      <c r="N153" s="36">
        <f t="shared" si="13"/>
        <v>4468.4080000000004</v>
      </c>
      <c r="O153" s="36">
        <f t="shared" si="17"/>
        <v>93836.567999999999</v>
      </c>
    </row>
    <row r="154" spans="1:15" s="26" customFormat="1" ht="20.399999999999999" x14ac:dyDescent="0.3">
      <c r="A154" s="18">
        <f t="shared" si="14"/>
        <v>146</v>
      </c>
      <c r="B154" s="24" t="s">
        <v>484</v>
      </c>
      <c r="C154" s="24" t="s">
        <v>485</v>
      </c>
      <c r="D154" s="31" t="s">
        <v>486</v>
      </c>
      <c r="E154" s="24" t="s">
        <v>487</v>
      </c>
      <c r="F154" s="24">
        <v>15</v>
      </c>
      <c r="G154" s="18">
        <v>1</v>
      </c>
      <c r="H154" s="19">
        <v>39350</v>
      </c>
      <c r="I154" s="27">
        <v>0.19</v>
      </c>
      <c r="J154" s="36">
        <v>39348</v>
      </c>
      <c r="K154" s="36">
        <f t="shared" si="15"/>
        <v>7476.12</v>
      </c>
      <c r="L154" s="36">
        <f t="shared" si="16"/>
        <v>46824.12</v>
      </c>
      <c r="M154" s="34">
        <f t="shared" si="12"/>
        <v>38561.040000000001</v>
      </c>
      <c r="N154" s="36">
        <f t="shared" si="13"/>
        <v>7326.5976000000001</v>
      </c>
      <c r="O154" s="36">
        <f t="shared" si="17"/>
        <v>45887.637600000002</v>
      </c>
    </row>
    <row r="155" spans="1:15" s="26" customFormat="1" ht="20.399999999999999" x14ac:dyDescent="0.3">
      <c r="A155" s="18">
        <f t="shared" si="14"/>
        <v>147</v>
      </c>
      <c r="B155" s="24" t="s">
        <v>488</v>
      </c>
      <c r="C155" s="24" t="s">
        <v>485</v>
      </c>
      <c r="D155" s="31" t="s">
        <v>489</v>
      </c>
      <c r="E155" s="24" t="s">
        <v>487</v>
      </c>
      <c r="F155" s="24">
        <v>15</v>
      </c>
      <c r="G155" s="18">
        <v>1</v>
      </c>
      <c r="H155" s="19">
        <v>39350</v>
      </c>
      <c r="I155" s="27">
        <v>0.19</v>
      </c>
      <c r="J155" s="36">
        <v>39348</v>
      </c>
      <c r="K155" s="36">
        <f t="shared" si="15"/>
        <v>7476.12</v>
      </c>
      <c r="L155" s="36">
        <f t="shared" si="16"/>
        <v>46824.12</v>
      </c>
      <c r="M155" s="34">
        <f t="shared" si="12"/>
        <v>38561.040000000001</v>
      </c>
      <c r="N155" s="36">
        <f t="shared" si="13"/>
        <v>7326.5976000000001</v>
      </c>
      <c r="O155" s="36">
        <f t="shared" si="17"/>
        <v>45887.637600000002</v>
      </c>
    </row>
    <row r="156" spans="1:15" s="26" customFormat="1" ht="20.399999999999999" x14ac:dyDescent="0.3">
      <c r="A156" s="18">
        <f t="shared" si="14"/>
        <v>148</v>
      </c>
      <c r="B156" s="24" t="s">
        <v>490</v>
      </c>
      <c r="C156" s="24" t="s">
        <v>485</v>
      </c>
      <c r="D156" s="31" t="s">
        <v>486</v>
      </c>
      <c r="E156" s="24" t="s">
        <v>487</v>
      </c>
      <c r="F156" s="24">
        <v>10</v>
      </c>
      <c r="G156" s="18">
        <v>1</v>
      </c>
      <c r="H156" s="19">
        <v>39350</v>
      </c>
      <c r="I156" s="27">
        <v>0.19</v>
      </c>
      <c r="J156" s="36">
        <v>39348</v>
      </c>
      <c r="K156" s="36">
        <f t="shared" si="15"/>
        <v>7476.12</v>
      </c>
      <c r="L156" s="36">
        <f t="shared" si="16"/>
        <v>46824.12</v>
      </c>
      <c r="M156" s="34">
        <f t="shared" si="12"/>
        <v>38561.040000000001</v>
      </c>
      <c r="N156" s="36">
        <f t="shared" si="13"/>
        <v>7326.5976000000001</v>
      </c>
      <c r="O156" s="36">
        <f t="shared" si="17"/>
        <v>45887.637600000002</v>
      </c>
    </row>
    <row r="157" spans="1:15" s="26" customFormat="1" ht="20.399999999999999" x14ac:dyDescent="0.3">
      <c r="A157" s="18">
        <f t="shared" si="14"/>
        <v>149</v>
      </c>
      <c r="B157" s="24" t="s">
        <v>491</v>
      </c>
      <c r="C157" s="24" t="s">
        <v>485</v>
      </c>
      <c r="D157" s="31" t="s">
        <v>486</v>
      </c>
      <c r="E157" s="24" t="s">
        <v>487</v>
      </c>
      <c r="F157" s="24">
        <v>10</v>
      </c>
      <c r="G157" s="18">
        <v>1</v>
      </c>
      <c r="H157" s="19">
        <v>39350</v>
      </c>
      <c r="I157" s="27">
        <v>0.19</v>
      </c>
      <c r="J157" s="36">
        <v>39348</v>
      </c>
      <c r="K157" s="36">
        <f t="shared" si="15"/>
        <v>7476.12</v>
      </c>
      <c r="L157" s="36">
        <f t="shared" si="16"/>
        <v>46824.12</v>
      </c>
      <c r="M157" s="34">
        <f t="shared" si="12"/>
        <v>38561.040000000001</v>
      </c>
      <c r="N157" s="36">
        <f t="shared" si="13"/>
        <v>7326.5976000000001</v>
      </c>
      <c r="O157" s="36">
        <f t="shared" si="17"/>
        <v>45887.637600000002</v>
      </c>
    </row>
    <row r="158" spans="1:15" s="26" customFormat="1" ht="20.399999999999999" x14ac:dyDescent="0.3">
      <c r="A158" s="18">
        <f t="shared" si="14"/>
        <v>150</v>
      </c>
      <c r="B158" s="24" t="s">
        <v>492</v>
      </c>
      <c r="C158" s="24" t="s">
        <v>485</v>
      </c>
      <c r="D158" s="31" t="s">
        <v>489</v>
      </c>
      <c r="E158" s="24" t="s">
        <v>487</v>
      </c>
      <c r="F158" s="24">
        <v>10</v>
      </c>
      <c r="G158" s="18">
        <v>1</v>
      </c>
      <c r="H158" s="19">
        <v>39350</v>
      </c>
      <c r="I158" s="27">
        <v>0.19</v>
      </c>
      <c r="J158" s="36">
        <v>39348</v>
      </c>
      <c r="K158" s="36">
        <f t="shared" si="15"/>
        <v>7476.12</v>
      </c>
      <c r="L158" s="36">
        <f t="shared" si="16"/>
        <v>46824.12</v>
      </c>
      <c r="M158" s="34">
        <f t="shared" si="12"/>
        <v>38561.040000000001</v>
      </c>
      <c r="N158" s="36">
        <f t="shared" si="13"/>
        <v>7326.5976000000001</v>
      </c>
      <c r="O158" s="36">
        <f t="shared" si="17"/>
        <v>45887.637600000002</v>
      </c>
    </row>
    <row r="159" spans="1:15" s="26" customFormat="1" ht="20.399999999999999" x14ac:dyDescent="0.3">
      <c r="A159" s="18">
        <f t="shared" si="14"/>
        <v>151</v>
      </c>
      <c r="B159" s="24" t="s">
        <v>493</v>
      </c>
      <c r="C159" s="24" t="s">
        <v>477</v>
      </c>
      <c r="D159" s="31" t="s">
        <v>494</v>
      </c>
      <c r="E159" s="24" t="s">
        <v>495</v>
      </c>
      <c r="F159" s="24">
        <v>7</v>
      </c>
      <c r="G159" s="18">
        <v>1</v>
      </c>
      <c r="H159" s="19">
        <v>35217</v>
      </c>
      <c r="I159" s="27">
        <v>0.19</v>
      </c>
      <c r="J159" s="36">
        <v>35216</v>
      </c>
      <c r="K159" s="36">
        <f t="shared" si="15"/>
        <v>6691.04</v>
      </c>
      <c r="L159" s="36">
        <f t="shared" si="16"/>
        <v>41907.040000000001</v>
      </c>
      <c r="M159" s="34">
        <f t="shared" si="12"/>
        <v>34511.68</v>
      </c>
      <c r="N159" s="36">
        <f t="shared" si="13"/>
        <v>6557.2192000000005</v>
      </c>
      <c r="O159" s="36">
        <f t="shared" si="17"/>
        <v>41068.8992</v>
      </c>
    </row>
    <row r="160" spans="1:15" s="26" customFormat="1" ht="20.399999999999999" x14ac:dyDescent="0.3">
      <c r="A160" s="18">
        <f t="shared" si="14"/>
        <v>152</v>
      </c>
      <c r="B160" s="24" t="s">
        <v>496</v>
      </c>
      <c r="C160" s="24" t="s">
        <v>477</v>
      </c>
      <c r="D160" s="31" t="s">
        <v>494</v>
      </c>
      <c r="E160" s="24" t="s">
        <v>497</v>
      </c>
      <c r="F160" s="24">
        <v>7</v>
      </c>
      <c r="G160" s="18">
        <v>1</v>
      </c>
      <c r="H160" s="19">
        <v>35217</v>
      </c>
      <c r="I160" s="27">
        <v>0.19</v>
      </c>
      <c r="J160" s="36">
        <v>35216</v>
      </c>
      <c r="K160" s="36">
        <f t="shared" si="15"/>
        <v>6691.04</v>
      </c>
      <c r="L160" s="36">
        <f t="shared" si="16"/>
        <v>41907.040000000001</v>
      </c>
      <c r="M160" s="34">
        <f t="shared" si="12"/>
        <v>34511.68</v>
      </c>
      <c r="N160" s="36">
        <f t="shared" si="13"/>
        <v>6557.2192000000005</v>
      </c>
      <c r="O160" s="36">
        <f t="shared" si="17"/>
        <v>41068.8992</v>
      </c>
    </row>
    <row r="161" spans="1:15" ht="91.8" x14ac:dyDescent="0.3">
      <c r="A161" s="18">
        <f t="shared" si="14"/>
        <v>153</v>
      </c>
      <c r="B161" s="18" t="s">
        <v>218</v>
      </c>
      <c r="C161" s="18" t="s">
        <v>498</v>
      </c>
      <c r="D161" s="22" t="s">
        <v>499</v>
      </c>
      <c r="E161" s="18" t="s">
        <v>46</v>
      </c>
      <c r="F161" s="18">
        <v>1</v>
      </c>
      <c r="G161" s="18">
        <v>1</v>
      </c>
      <c r="H161" s="19">
        <v>200430</v>
      </c>
      <c r="I161" s="20">
        <v>0</v>
      </c>
      <c r="J161" s="34">
        <v>200428</v>
      </c>
      <c r="K161" s="36">
        <f t="shared" si="15"/>
        <v>0</v>
      </c>
      <c r="L161" s="36">
        <f t="shared" si="16"/>
        <v>200428</v>
      </c>
      <c r="M161" s="34">
        <f t="shared" si="12"/>
        <v>196419.44</v>
      </c>
      <c r="N161" s="36">
        <f t="shared" si="13"/>
        <v>0</v>
      </c>
      <c r="O161" s="36">
        <f t="shared" si="17"/>
        <v>196419.44</v>
      </c>
    </row>
    <row r="162" spans="1:15" ht="20.399999999999999" x14ac:dyDescent="0.3">
      <c r="A162" s="18">
        <f t="shared" si="14"/>
        <v>154</v>
      </c>
      <c r="B162" s="18" t="s">
        <v>500</v>
      </c>
      <c r="C162" s="18" t="s">
        <v>501</v>
      </c>
      <c r="D162" s="22" t="s">
        <v>502</v>
      </c>
      <c r="E162" s="18" t="s">
        <v>11</v>
      </c>
      <c r="F162" s="18">
        <v>1</v>
      </c>
      <c r="G162" s="18">
        <v>1</v>
      </c>
      <c r="H162" s="19">
        <v>55900</v>
      </c>
      <c r="I162" s="20">
        <v>0.19</v>
      </c>
      <c r="J162" s="34">
        <v>55898</v>
      </c>
      <c r="K162" s="36">
        <f t="shared" si="15"/>
        <v>10620.62</v>
      </c>
      <c r="L162" s="36">
        <f t="shared" si="16"/>
        <v>66518.62</v>
      </c>
      <c r="M162" s="34">
        <f t="shared" si="12"/>
        <v>54780.04</v>
      </c>
      <c r="N162" s="36">
        <f t="shared" si="13"/>
        <v>10408.2076</v>
      </c>
      <c r="O162" s="36">
        <f t="shared" si="17"/>
        <v>65188.247600000002</v>
      </c>
    </row>
    <row r="163" spans="1:15" ht="86.1" customHeight="1" x14ac:dyDescent="0.3">
      <c r="A163" s="18">
        <f t="shared" si="14"/>
        <v>155</v>
      </c>
      <c r="B163" s="18" t="s">
        <v>503</v>
      </c>
      <c r="C163" s="18" t="s">
        <v>504</v>
      </c>
      <c r="D163" s="22" t="s">
        <v>505</v>
      </c>
      <c r="E163" s="18" t="s">
        <v>11</v>
      </c>
      <c r="F163" s="18">
        <v>1</v>
      </c>
      <c r="G163" s="18">
        <v>1</v>
      </c>
      <c r="H163" s="19">
        <v>1935480</v>
      </c>
      <c r="I163" s="20">
        <v>0.19</v>
      </c>
      <c r="J163" s="34">
        <v>1935478</v>
      </c>
      <c r="K163" s="36">
        <f t="shared" si="15"/>
        <v>367740.82</v>
      </c>
      <c r="L163" s="36">
        <f t="shared" si="16"/>
        <v>2303218.8199999998</v>
      </c>
      <c r="M163" s="34">
        <f t="shared" si="12"/>
        <v>1896768.44</v>
      </c>
      <c r="N163" s="36">
        <f t="shared" si="13"/>
        <v>360386.0036</v>
      </c>
      <c r="O163" s="36">
        <f t="shared" si="17"/>
        <v>2257154.4435999999</v>
      </c>
    </row>
    <row r="164" spans="1:15" ht="71.400000000000006" x14ac:dyDescent="0.3">
      <c r="A164" s="18">
        <f t="shared" si="14"/>
        <v>156</v>
      </c>
      <c r="B164" s="18" t="s">
        <v>506</v>
      </c>
      <c r="C164" s="18" t="s">
        <v>507</v>
      </c>
      <c r="D164" s="22" t="s">
        <v>508</v>
      </c>
      <c r="E164" s="18" t="s">
        <v>11</v>
      </c>
      <c r="F164" s="18">
        <v>1</v>
      </c>
      <c r="G164" s="18">
        <v>1</v>
      </c>
      <c r="H164" s="19">
        <v>291385</v>
      </c>
      <c r="I164" s="20">
        <v>0.19</v>
      </c>
      <c r="J164" s="34">
        <v>291384</v>
      </c>
      <c r="K164" s="36">
        <f t="shared" si="15"/>
        <v>55362.96</v>
      </c>
      <c r="L164" s="36">
        <f t="shared" si="16"/>
        <v>346746.96</v>
      </c>
      <c r="M164" s="34">
        <f t="shared" si="12"/>
        <v>285556.32</v>
      </c>
      <c r="N164" s="36">
        <f t="shared" si="13"/>
        <v>54255.700799999999</v>
      </c>
      <c r="O164" s="36">
        <f t="shared" si="17"/>
        <v>339812.0208</v>
      </c>
    </row>
    <row r="165" spans="1:15" ht="40.799999999999997" x14ac:dyDescent="0.3">
      <c r="A165" s="18">
        <f t="shared" si="14"/>
        <v>157</v>
      </c>
      <c r="B165" s="18" t="s">
        <v>509</v>
      </c>
      <c r="C165" s="18" t="s">
        <v>510</v>
      </c>
      <c r="D165" s="22" t="s">
        <v>511</v>
      </c>
      <c r="E165" s="18" t="s">
        <v>27</v>
      </c>
      <c r="F165" s="18">
        <v>1</v>
      </c>
      <c r="G165" s="18">
        <v>1</v>
      </c>
      <c r="H165" s="19">
        <v>349845</v>
      </c>
      <c r="I165" s="27">
        <v>0.19</v>
      </c>
      <c r="J165" s="36">
        <v>349844</v>
      </c>
      <c r="K165" s="36">
        <f t="shared" si="15"/>
        <v>66470.36</v>
      </c>
      <c r="L165" s="36">
        <f t="shared" si="16"/>
        <v>416314.36</v>
      </c>
      <c r="M165" s="34">
        <f t="shared" si="12"/>
        <v>342847.12</v>
      </c>
      <c r="N165" s="36">
        <f t="shared" si="13"/>
        <v>65140.952799999999</v>
      </c>
      <c r="O165" s="36">
        <f t="shared" si="17"/>
        <v>407988.07279999997</v>
      </c>
    </row>
    <row r="166" spans="1:15" x14ac:dyDescent="0.3">
      <c r="A166" s="18">
        <f t="shared" si="14"/>
        <v>158</v>
      </c>
      <c r="B166" s="18" t="s">
        <v>512</v>
      </c>
      <c r="C166" s="18" t="s">
        <v>513</v>
      </c>
      <c r="D166" s="22" t="s">
        <v>514</v>
      </c>
      <c r="E166" s="18" t="s">
        <v>515</v>
      </c>
      <c r="F166" s="18">
        <v>2</v>
      </c>
      <c r="G166" s="18">
        <v>1</v>
      </c>
      <c r="H166" s="19">
        <v>20065</v>
      </c>
      <c r="I166" s="20">
        <v>0.19</v>
      </c>
      <c r="J166" s="34">
        <v>20064</v>
      </c>
      <c r="K166" s="36">
        <f t="shared" si="15"/>
        <v>3812.16</v>
      </c>
      <c r="L166" s="36">
        <f t="shared" si="16"/>
        <v>23876.16</v>
      </c>
      <c r="M166" s="34">
        <f t="shared" si="12"/>
        <v>19662.72</v>
      </c>
      <c r="N166" s="36">
        <f t="shared" si="13"/>
        <v>3735.9168000000004</v>
      </c>
      <c r="O166" s="36">
        <f t="shared" si="17"/>
        <v>23398.6368</v>
      </c>
    </row>
    <row r="167" spans="1:15" x14ac:dyDescent="0.3">
      <c r="A167" s="18">
        <f t="shared" si="14"/>
        <v>159</v>
      </c>
      <c r="B167" s="18" t="s">
        <v>512</v>
      </c>
      <c r="C167" s="18" t="s">
        <v>516</v>
      </c>
      <c r="D167" s="22" t="s">
        <v>514</v>
      </c>
      <c r="E167" s="18" t="s">
        <v>515</v>
      </c>
      <c r="F167" s="18">
        <v>5</v>
      </c>
      <c r="G167" s="18">
        <v>1</v>
      </c>
      <c r="H167" s="19">
        <v>20065</v>
      </c>
      <c r="I167" s="20">
        <v>0.19</v>
      </c>
      <c r="J167" s="34">
        <v>20064</v>
      </c>
      <c r="K167" s="36">
        <f t="shared" si="15"/>
        <v>3812.16</v>
      </c>
      <c r="L167" s="36">
        <f t="shared" si="16"/>
        <v>23876.16</v>
      </c>
      <c r="M167" s="34">
        <f t="shared" si="12"/>
        <v>19662.72</v>
      </c>
      <c r="N167" s="36">
        <f t="shared" si="13"/>
        <v>3735.9168000000004</v>
      </c>
      <c r="O167" s="36">
        <f t="shared" si="17"/>
        <v>23398.6368</v>
      </c>
    </row>
    <row r="168" spans="1:15" x14ac:dyDescent="0.3">
      <c r="A168" s="18">
        <f t="shared" si="14"/>
        <v>160</v>
      </c>
      <c r="B168" s="18" t="s">
        <v>512</v>
      </c>
      <c r="C168" s="18" t="s">
        <v>517</v>
      </c>
      <c r="D168" s="22" t="s">
        <v>514</v>
      </c>
      <c r="E168" s="18" t="s">
        <v>515</v>
      </c>
      <c r="F168" s="18">
        <v>2</v>
      </c>
      <c r="G168" s="18">
        <v>1</v>
      </c>
      <c r="H168" s="19">
        <v>20065</v>
      </c>
      <c r="I168" s="20">
        <v>0.19</v>
      </c>
      <c r="J168" s="34">
        <v>20064</v>
      </c>
      <c r="K168" s="36">
        <f t="shared" si="15"/>
        <v>3812.16</v>
      </c>
      <c r="L168" s="36">
        <f t="shared" si="16"/>
        <v>23876.16</v>
      </c>
      <c r="M168" s="34">
        <f t="shared" si="12"/>
        <v>19662.72</v>
      </c>
      <c r="N168" s="36">
        <f t="shared" si="13"/>
        <v>3735.9168000000004</v>
      </c>
      <c r="O168" s="36">
        <f t="shared" si="17"/>
        <v>23398.6368</v>
      </c>
    </row>
    <row r="169" spans="1:15" ht="40.799999999999997" x14ac:dyDescent="0.3">
      <c r="A169" s="18">
        <f t="shared" si="14"/>
        <v>161</v>
      </c>
      <c r="B169" s="18" t="s">
        <v>518</v>
      </c>
      <c r="C169" s="18" t="s">
        <v>519</v>
      </c>
      <c r="D169" s="22" t="s">
        <v>520</v>
      </c>
      <c r="E169" s="18" t="s">
        <v>521</v>
      </c>
      <c r="F169" s="18"/>
      <c r="G169" s="18">
        <v>1</v>
      </c>
      <c r="H169" s="19">
        <v>105606</v>
      </c>
      <c r="I169" s="20">
        <v>0.19</v>
      </c>
      <c r="J169" s="34">
        <v>105504</v>
      </c>
      <c r="K169" s="36">
        <f t="shared" si="15"/>
        <v>20045.760000000002</v>
      </c>
      <c r="L169" s="36">
        <f t="shared" si="16"/>
        <v>125549.76000000001</v>
      </c>
      <c r="M169" s="34">
        <f t="shared" si="12"/>
        <v>103393.92</v>
      </c>
      <c r="N169" s="36">
        <f t="shared" si="13"/>
        <v>19644.844799999999</v>
      </c>
      <c r="O169" s="36">
        <f t="shared" si="17"/>
        <v>123038.7648</v>
      </c>
    </row>
    <row r="170" spans="1:15" ht="20.399999999999999" x14ac:dyDescent="0.3">
      <c r="A170" s="18">
        <f t="shared" si="14"/>
        <v>162</v>
      </c>
      <c r="B170" s="18" t="s">
        <v>522</v>
      </c>
      <c r="C170" s="18" t="s">
        <v>523</v>
      </c>
      <c r="D170" s="22" t="s">
        <v>524</v>
      </c>
      <c r="E170" s="18" t="s">
        <v>525</v>
      </c>
      <c r="F170" s="18">
        <v>2</v>
      </c>
      <c r="G170" s="18">
        <v>1</v>
      </c>
      <c r="H170" s="19">
        <v>232778</v>
      </c>
      <c r="I170" s="20">
        <v>0.19</v>
      </c>
      <c r="J170" s="34">
        <v>232776</v>
      </c>
      <c r="K170" s="36">
        <f t="shared" si="15"/>
        <v>44227.44</v>
      </c>
      <c r="L170" s="36">
        <f t="shared" si="16"/>
        <v>277003.44</v>
      </c>
      <c r="M170" s="34">
        <f t="shared" si="12"/>
        <v>228120.48</v>
      </c>
      <c r="N170" s="36">
        <f t="shared" si="13"/>
        <v>43342.891200000005</v>
      </c>
      <c r="O170" s="36">
        <f t="shared" si="17"/>
        <v>271463.37119999999</v>
      </c>
    </row>
    <row r="171" spans="1:15" s="23" customFormat="1" ht="30.6" x14ac:dyDescent="0.3">
      <c r="A171" s="18">
        <f t="shared" si="14"/>
        <v>163</v>
      </c>
      <c r="B171" s="18" t="s">
        <v>526</v>
      </c>
      <c r="C171" s="18" t="s">
        <v>527</v>
      </c>
      <c r="D171" s="22" t="s">
        <v>528</v>
      </c>
      <c r="E171" s="18" t="s">
        <v>11</v>
      </c>
      <c r="F171" s="18">
        <v>2</v>
      </c>
      <c r="G171" s="18">
        <v>1</v>
      </c>
      <c r="H171" s="19">
        <v>325602</v>
      </c>
      <c r="I171" s="20">
        <v>0.19</v>
      </c>
      <c r="J171" s="34">
        <v>325600</v>
      </c>
      <c r="K171" s="36">
        <f t="shared" si="15"/>
        <v>61864</v>
      </c>
      <c r="L171" s="36">
        <f t="shared" si="16"/>
        <v>387464</v>
      </c>
      <c r="M171" s="34">
        <f t="shared" si="12"/>
        <v>319088</v>
      </c>
      <c r="N171" s="36">
        <f t="shared" si="13"/>
        <v>60626.720000000001</v>
      </c>
      <c r="O171" s="36">
        <f t="shared" si="17"/>
        <v>379714.72</v>
      </c>
    </row>
    <row r="172" spans="1:15" ht="71.400000000000006" x14ac:dyDescent="0.3">
      <c r="A172" s="18">
        <f t="shared" si="14"/>
        <v>164</v>
      </c>
      <c r="B172" s="18" t="s">
        <v>529</v>
      </c>
      <c r="C172" s="18" t="s">
        <v>530</v>
      </c>
      <c r="D172" s="22" t="s">
        <v>531</v>
      </c>
      <c r="E172" s="18" t="s">
        <v>532</v>
      </c>
      <c r="F172" s="18">
        <v>2</v>
      </c>
      <c r="G172" s="18">
        <v>1</v>
      </c>
      <c r="H172" s="19">
        <v>261081</v>
      </c>
      <c r="I172" s="20">
        <v>0</v>
      </c>
      <c r="J172" s="34">
        <v>261080</v>
      </c>
      <c r="K172" s="36">
        <f t="shared" si="15"/>
        <v>0</v>
      </c>
      <c r="L172" s="36">
        <f t="shared" si="16"/>
        <v>261080</v>
      </c>
      <c r="M172" s="34">
        <f t="shared" si="12"/>
        <v>255858.4</v>
      </c>
      <c r="N172" s="36">
        <f t="shared" si="13"/>
        <v>0</v>
      </c>
      <c r="O172" s="36">
        <f t="shared" si="17"/>
        <v>255858.4</v>
      </c>
    </row>
    <row r="173" spans="1:15" ht="40.799999999999997" x14ac:dyDescent="0.3">
      <c r="A173" s="18">
        <f t="shared" si="14"/>
        <v>165</v>
      </c>
      <c r="B173" s="18" t="s">
        <v>533</v>
      </c>
      <c r="C173" s="18" t="s">
        <v>534</v>
      </c>
      <c r="D173" s="22" t="s">
        <v>535</v>
      </c>
      <c r="E173" s="18" t="s">
        <v>536</v>
      </c>
      <c r="F173" s="18">
        <v>2</v>
      </c>
      <c r="G173" s="18">
        <v>1</v>
      </c>
      <c r="H173" s="19">
        <v>429252</v>
      </c>
      <c r="I173" s="20">
        <v>0.19</v>
      </c>
      <c r="J173" s="34">
        <v>429250</v>
      </c>
      <c r="K173" s="36">
        <f t="shared" si="15"/>
        <v>81557.5</v>
      </c>
      <c r="L173" s="36">
        <f t="shared" si="16"/>
        <v>510807.5</v>
      </c>
      <c r="M173" s="34">
        <f t="shared" si="12"/>
        <v>420665</v>
      </c>
      <c r="N173" s="36">
        <f t="shared" si="13"/>
        <v>79926.350000000006</v>
      </c>
      <c r="O173" s="36">
        <f t="shared" si="17"/>
        <v>500591.35</v>
      </c>
    </row>
    <row r="174" spans="1:15" ht="20.399999999999999" x14ac:dyDescent="0.3">
      <c r="A174" s="18">
        <f t="shared" si="14"/>
        <v>166</v>
      </c>
      <c r="B174" s="18" t="s">
        <v>537</v>
      </c>
      <c r="C174" s="18" t="s">
        <v>538</v>
      </c>
      <c r="D174" s="22" t="s">
        <v>539</v>
      </c>
      <c r="E174" s="18" t="s">
        <v>11</v>
      </c>
      <c r="F174" s="18">
        <v>1</v>
      </c>
      <c r="G174" s="18">
        <v>1</v>
      </c>
      <c r="H174" s="19">
        <v>144736</v>
      </c>
      <c r="I174" s="20">
        <v>0.19</v>
      </c>
      <c r="J174" s="34">
        <v>144734</v>
      </c>
      <c r="K174" s="36">
        <f t="shared" si="15"/>
        <v>27499.46</v>
      </c>
      <c r="L174" s="36">
        <f t="shared" si="16"/>
        <v>172233.46</v>
      </c>
      <c r="M174" s="34">
        <f t="shared" si="12"/>
        <v>141839.32</v>
      </c>
      <c r="N174" s="36">
        <f t="shared" si="13"/>
        <v>26949.470800000003</v>
      </c>
      <c r="O174" s="36">
        <f t="shared" si="17"/>
        <v>168788.79080000002</v>
      </c>
    </row>
    <row r="175" spans="1:15" s="23" customFormat="1" ht="30.6" x14ac:dyDescent="0.3">
      <c r="A175" s="18">
        <f t="shared" si="14"/>
        <v>167</v>
      </c>
      <c r="B175" s="18" t="s">
        <v>540</v>
      </c>
      <c r="C175" s="18" t="s">
        <v>541</v>
      </c>
      <c r="D175" s="22" t="s">
        <v>542</v>
      </c>
      <c r="E175" s="18" t="s">
        <v>543</v>
      </c>
      <c r="F175" s="18">
        <v>2</v>
      </c>
      <c r="G175" s="18">
        <v>1</v>
      </c>
      <c r="H175" s="19">
        <v>479120</v>
      </c>
      <c r="I175" s="20">
        <v>0.19</v>
      </c>
      <c r="J175" s="34">
        <v>479118</v>
      </c>
      <c r="K175" s="36">
        <f t="shared" si="15"/>
        <v>91032.42</v>
      </c>
      <c r="L175" s="36">
        <f t="shared" si="16"/>
        <v>570150.42000000004</v>
      </c>
      <c r="M175" s="34">
        <f t="shared" si="12"/>
        <v>469535.64</v>
      </c>
      <c r="N175" s="36">
        <f t="shared" si="13"/>
        <v>89211.771600000007</v>
      </c>
      <c r="O175" s="36">
        <f t="shared" si="17"/>
        <v>558747.41159999999</v>
      </c>
    </row>
    <row r="176" spans="1:15" s="23" customFormat="1" ht="40.799999999999997" x14ac:dyDescent="0.3">
      <c r="A176" s="18">
        <f t="shared" si="14"/>
        <v>168</v>
      </c>
      <c r="B176" s="18" t="s">
        <v>544</v>
      </c>
      <c r="C176" s="18" t="s">
        <v>545</v>
      </c>
      <c r="D176" s="22" t="s">
        <v>546</v>
      </c>
      <c r="E176" s="18" t="s">
        <v>547</v>
      </c>
      <c r="F176" s="18">
        <v>1</v>
      </c>
      <c r="G176" s="18">
        <v>1</v>
      </c>
      <c r="H176" s="19">
        <v>449773</v>
      </c>
      <c r="I176" s="20">
        <v>0.19</v>
      </c>
      <c r="J176" s="34">
        <v>449772</v>
      </c>
      <c r="K176" s="36">
        <f t="shared" si="15"/>
        <v>85456.680000000008</v>
      </c>
      <c r="L176" s="36">
        <f t="shared" si="16"/>
        <v>535228.68000000005</v>
      </c>
      <c r="M176" s="34">
        <f t="shared" si="12"/>
        <v>440776.56</v>
      </c>
      <c r="N176" s="36">
        <f t="shared" si="13"/>
        <v>83747.546400000007</v>
      </c>
      <c r="O176" s="36">
        <f t="shared" si="17"/>
        <v>524524.10640000005</v>
      </c>
    </row>
    <row r="177" spans="1:15" s="23" customFormat="1" ht="40.799999999999997" x14ac:dyDescent="0.3">
      <c r="A177" s="18">
        <f t="shared" si="14"/>
        <v>169</v>
      </c>
      <c r="B177" s="16" t="s">
        <v>548</v>
      </c>
      <c r="C177" s="16" t="s">
        <v>548</v>
      </c>
      <c r="D177" s="22" t="s">
        <v>549</v>
      </c>
      <c r="E177" s="18" t="s">
        <v>547</v>
      </c>
      <c r="F177" s="18">
        <v>4</v>
      </c>
      <c r="G177" s="18">
        <v>1</v>
      </c>
      <c r="H177" s="19">
        <v>144736</v>
      </c>
      <c r="I177" s="20">
        <v>0.19</v>
      </c>
      <c r="J177" s="34">
        <v>144734</v>
      </c>
      <c r="K177" s="36">
        <f t="shared" si="15"/>
        <v>27499.46</v>
      </c>
      <c r="L177" s="36">
        <f t="shared" si="16"/>
        <v>172233.46</v>
      </c>
      <c r="M177" s="34">
        <f t="shared" si="12"/>
        <v>141839.32</v>
      </c>
      <c r="N177" s="36">
        <f t="shared" si="13"/>
        <v>26949.470800000003</v>
      </c>
      <c r="O177" s="36">
        <f t="shared" si="17"/>
        <v>168788.79080000002</v>
      </c>
    </row>
    <row r="178" spans="1:15" s="23" customFormat="1" ht="30.6" x14ac:dyDescent="0.3">
      <c r="A178" s="18">
        <f t="shared" si="14"/>
        <v>170</v>
      </c>
      <c r="B178" s="18" t="s">
        <v>550</v>
      </c>
      <c r="C178" s="18" t="s">
        <v>551</v>
      </c>
      <c r="D178" s="22" t="s">
        <v>552</v>
      </c>
      <c r="E178" s="18" t="s">
        <v>27</v>
      </c>
      <c r="F178" s="18">
        <v>1</v>
      </c>
      <c r="G178" s="18">
        <v>1</v>
      </c>
      <c r="H178" s="19">
        <v>95824</v>
      </c>
      <c r="I178" s="20">
        <v>0.19</v>
      </c>
      <c r="J178" s="34">
        <v>95822</v>
      </c>
      <c r="K178" s="36">
        <f t="shared" si="15"/>
        <v>18206.18</v>
      </c>
      <c r="L178" s="36">
        <f t="shared" si="16"/>
        <v>114028.18</v>
      </c>
      <c r="M178" s="34">
        <f t="shared" si="12"/>
        <v>93905.56</v>
      </c>
      <c r="N178" s="36">
        <f t="shared" si="13"/>
        <v>17842.056400000001</v>
      </c>
      <c r="O178" s="36">
        <f t="shared" si="17"/>
        <v>111747.6164</v>
      </c>
    </row>
    <row r="179" spans="1:15" s="23" customFormat="1" ht="30.6" x14ac:dyDescent="0.3">
      <c r="A179" s="18">
        <f t="shared" si="14"/>
        <v>171</v>
      </c>
      <c r="B179" s="18" t="s">
        <v>553</v>
      </c>
      <c r="C179" s="18"/>
      <c r="D179" s="22" t="s">
        <v>554</v>
      </c>
      <c r="E179" s="18" t="s">
        <v>555</v>
      </c>
      <c r="F179" s="18">
        <v>5</v>
      </c>
      <c r="G179" s="18">
        <v>1</v>
      </c>
      <c r="H179" s="19">
        <v>597422</v>
      </c>
      <c r="I179" s="20">
        <v>0.19</v>
      </c>
      <c r="J179" s="34">
        <v>597420</v>
      </c>
      <c r="K179" s="36">
        <f t="shared" si="15"/>
        <v>113509.8</v>
      </c>
      <c r="L179" s="36">
        <f t="shared" si="16"/>
        <v>710929.8</v>
      </c>
      <c r="M179" s="34">
        <f t="shared" si="12"/>
        <v>585471.6</v>
      </c>
      <c r="N179" s="36">
        <f t="shared" si="13"/>
        <v>111239.60399999999</v>
      </c>
      <c r="O179" s="36">
        <f t="shared" si="17"/>
        <v>696711.20399999991</v>
      </c>
    </row>
    <row r="180" spans="1:15" s="23" customFormat="1" ht="20.399999999999999" x14ac:dyDescent="0.3">
      <c r="A180" s="18">
        <f t="shared" si="14"/>
        <v>172</v>
      </c>
      <c r="B180" s="18" t="s">
        <v>556</v>
      </c>
      <c r="C180" s="18" t="s">
        <v>557</v>
      </c>
      <c r="D180" s="22" t="s">
        <v>558</v>
      </c>
      <c r="E180" s="18" t="s">
        <v>547</v>
      </c>
      <c r="F180" s="18">
        <v>4</v>
      </c>
      <c r="G180" s="18">
        <v>1</v>
      </c>
      <c r="H180" s="19">
        <v>252755</v>
      </c>
      <c r="I180" s="20">
        <v>0.19</v>
      </c>
      <c r="J180" s="34">
        <v>252754</v>
      </c>
      <c r="K180" s="36">
        <f t="shared" si="15"/>
        <v>48023.26</v>
      </c>
      <c r="L180" s="36">
        <f t="shared" si="16"/>
        <v>300777.26</v>
      </c>
      <c r="M180" s="34">
        <f t="shared" si="12"/>
        <v>247698.92</v>
      </c>
      <c r="N180" s="36">
        <f t="shared" si="13"/>
        <v>47062.794800000003</v>
      </c>
      <c r="O180" s="36">
        <f t="shared" si="17"/>
        <v>294761.71480000002</v>
      </c>
    </row>
    <row r="181" spans="1:15" s="23" customFormat="1" ht="20.399999999999999" x14ac:dyDescent="0.3">
      <c r="A181" s="18">
        <f t="shared" si="14"/>
        <v>173</v>
      </c>
      <c r="B181" s="18" t="s">
        <v>559</v>
      </c>
      <c r="C181" s="18" t="s">
        <v>560</v>
      </c>
      <c r="D181" s="22" t="s">
        <v>561</v>
      </c>
      <c r="E181" s="18" t="s">
        <v>27</v>
      </c>
      <c r="F181" s="18"/>
      <c r="G181" s="18">
        <v>1</v>
      </c>
      <c r="H181" s="19">
        <v>13982</v>
      </c>
      <c r="I181" s="20">
        <v>0.19</v>
      </c>
      <c r="J181" s="34">
        <v>13980</v>
      </c>
      <c r="K181" s="36">
        <f t="shared" si="15"/>
        <v>2656.2</v>
      </c>
      <c r="L181" s="36">
        <f t="shared" si="16"/>
        <v>16636.2</v>
      </c>
      <c r="M181" s="34">
        <f t="shared" si="12"/>
        <v>13700.4</v>
      </c>
      <c r="N181" s="36">
        <f t="shared" si="13"/>
        <v>2603.076</v>
      </c>
      <c r="O181" s="36">
        <f t="shared" si="17"/>
        <v>16303.475999999999</v>
      </c>
    </row>
    <row r="182" spans="1:15" s="23" customFormat="1" ht="40.799999999999997" x14ac:dyDescent="0.3">
      <c r="A182" s="18">
        <f t="shared" si="14"/>
        <v>174</v>
      </c>
      <c r="B182" s="18" t="s">
        <v>562</v>
      </c>
      <c r="C182" s="18" t="s">
        <v>563</v>
      </c>
      <c r="D182" s="22" t="s">
        <v>564</v>
      </c>
      <c r="E182" s="18" t="s">
        <v>11</v>
      </c>
      <c r="F182" s="18">
        <v>10</v>
      </c>
      <c r="G182" s="18">
        <v>1</v>
      </c>
      <c r="H182" s="19">
        <v>76559</v>
      </c>
      <c r="I182" s="20">
        <v>0.19</v>
      </c>
      <c r="J182" s="34">
        <v>76558</v>
      </c>
      <c r="K182" s="36">
        <f t="shared" si="15"/>
        <v>14546.02</v>
      </c>
      <c r="L182" s="36">
        <f t="shared" si="16"/>
        <v>91104.02</v>
      </c>
      <c r="M182" s="34">
        <f t="shared" si="12"/>
        <v>75026.84</v>
      </c>
      <c r="N182" s="36">
        <f t="shared" si="13"/>
        <v>14255.0996</v>
      </c>
      <c r="O182" s="36">
        <f t="shared" si="17"/>
        <v>89281.939599999998</v>
      </c>
    </row>
    <row r="183" spans="1:15" s="23" customFormat="1" ht="20.399999999999999" x14ac:dyDescent="0.3">
      <c r="A183" s="18">
        <f t="shared" si="14"/>
        <v>175</v>
      </c>
      <c r="B183" s="18" t="s">
        <v>565</v>
      </c>
      <c r="C183" s="18" t="s">
        <v>566</v>
      </c>
      <c r="D183" s="22" t="s">
        <v>567</v>
      </c>
      <c r="E183" s="18" t="s">
        <v>547</v>
      </c>
      <c r="F183" s="18"/>
      <c r="G183" s="18">
        <v>1</v>
      </c>
      <c r="H183" s="47">
        <v>133954</v>
      </c>
      <c r="I183" s="20">
        <v>0.19</v>
      </c>
      <c r="J183" s="48">
        <v>133952</v>
      </c>
      <c r="K183" s="49">
        <f t="shared" si="15"/>
        <v>25450.880000000001</v>
      </c>
      <c r="L183" s="36">
        <f t="shared" si="16"/>
        <v>159402.88</v>
      </c>
      <c r="M183" s="34">
        <f t="shared" si="12"/>
        <v>131272.95999999999</v>
      </c>
      <c r="N183" s="36">
        <f t="shared" si="13"/>
        <v>24941.862399999998</v>
      </c>
      <c r="O183" s="36">
        <f t="shared" si="17"/>
        <v>156214.8224</v>
      </c>
    </row>
    <row r="184" spans="1:15" s="23" customFormat="1" x14ac:dyDescent="0.3">
      <c r="A184" s="110"/>
      <c r="B184" s="110"/>
      <c r="C184" s="110"/>
      <c r="D184" s="110"/>
      <c r="E184" s="110"/>
      <c r="F184" s="110"/>
      <c r="G184" s="110"/>
      <c r="H184" s="92" t="s">
        <v>13</v>
      </c>
      <c r="I184" s="92"/>
      <c r="J184" s="92"/>
      <c r="K184" s="92"/>
      <c r="L184" s="44">
        <f>+L186-L185</f>
        <v>53881699.999999963</v>
      </c>
      <c r="M184" s="106" t="str">
        <f>+H184</f>
        <v>SUBTOTAL</v>
      </c>
      <c r="N184" s="107"/>
      <c r="O184" s="39">
        <f>+O186-O185</f>
        <v>52804065.999999993</v>
      </c>
    </row>
    <row r="185" spans="1:15" x14ac:dyDescent="0.3">
      <c r="A185" s="110"/>
      <c r="B185" s="110"/>
      <c r="C185" s="110"/>
      <c r="D185" s="110"/>
      <c r="E185" s="110"/>
      <c r="F185" s="110"/>
      <c r="G185" s="110"/>
      <c r="H185" s="92" t="s">
        <v>568</v>
      </c>
      <c r="I185" s="92"/>
      <c r="J185" s="92"/>
      <c r="K185" s="92"/>
      <c r="L185" s="45">
        <f>+SUM(K9:K183)</f>
        <v>7270747.3400000008</v>
      </c>
      <c r="M185" s="108" t="str">
        <f>+H185</f>
        <v>IVA</v>
      </c>
      <c r="N185" s="109"/>
      <c r="O185" s="40">
        <f>+SUM(N9:N183)</f>
        <v>7125332.3932000045</v>
      </c>
    </row>
    <row r="186" spans="1:15" x14ac:dyDescent="0.3">
      <c r="A186" s="110"/>
      <c r="B186" s="110"/>
      <c r="C186" s="110"/>
      <c r="D186" s="110"/>
      <c r="E186" s="110"/>
      <c r="F186" s="110"/>
      <c r="G186" s="110"/>
      <c r="H186" s="93" t="s">
        <v>12</v>
      </c>
      <c r="I186" s="93"/>
      <c r="J186" s="93"/>
      <c r="K186" s="93"/>
      <c r="L186" s="46">
        <f>+SUM(L9:L183)</f>
        <v>61152447.339999966</v>
      </c>
      <c r="M186" s="103" t="str">
        <f>+H186</f>
        <v>VALOR TOTAL</v>
      </c>
      <c r="N186" s="104"/>
      <c r="O186" s="41">
        <f>+SUM(O9:O183)</f>
        <v>59929398.393199995</v>
      </c>
    </row>
    <row r="187" spans="1:15" x14ac:dyDescent="0.3">
      <c r="H187" s="50"/>
      <c r="I187" s="50"/>
      <c r="J187" s="51"/>
      <c r="K187" s="51"/>
    </row>
    <row r="189" spans="1:15" x14ac:dyDescent="0.3">
      <c r="A189" s="100" t="s">
        <v>3</v>
      </c>
      <c r="B189" s="100"/>
      <c r="C189" s="100"/>
      <c r="D189" s="100"/>
      <c r="E189" s="100"/>
      <c r="F189" s="100"/>
      <c r="G189" s="100"/>
      <c r="H189" s="100"/>
      <c r="I189" s="100"/>
      <c r="J189" s="100"/>
      <c r="K189" s="100"/>
      <c r="L189" s="100"/>
      <c r="M189" s="100"/>
      <c r="N189" s="100"/>
      <c r="O189" s="100"/>
    </row>
    <row r="190" spans="1:15" x14ac:dyDescent="0.3">
      <c r="A190" s="101" t="str">
        <f>+'EVALUACION TÉCNICA'!A30:D30</f>
        <v>CAMILO ALBERTO DALEMAN GARCIA</v>
      </c>
      <c r="B190" s="101"/>
      <c r="C190" s="101"/>
      <c r="D190" s="101"/>
      <c r="E190" s="101"/>
      <c r="F190" s="101"/>
      <c r="G190" s="101"/>
      <c r="H190" s="101"/>
      <c r="I190" s="101"/>
      <c r="J190" s="101"/>
      <c r="K190" s="101"/>
      <c r="L190" s="101"/>
      <c r="M190" s="101"/>
      <c r="N190" s="101"/>
      <c r="O190" s="101"/>
    </row>
    <row r="191" spans="1:15" x14ac:dyDescent="0.3">
      <c r="A191" s="101" t="str">
        <f>+'EVALUACION TÉCNICA'!A31:D31</f>
        <v>ALMACENISTA</v>
      </c>
      <c r="B191" s="101"/>
      <c r="C191" s="101"/>
      <c r="D191" s="101"/>
      <c r="E191" s="101"/>
      <c r="F191" s="101"/>
      <c r="G191" s="101"/>
      <c r="H191" s="101"/>
      <c r="I191" s="101"/>
      <c r="J191" s="101"/>
      <c r="K191" s="101"/>
      <c r="L191" s="101"/>
      <c r="M191" s="101"/>
      <c r="N191" s="101"/>
      <c r="O191" s="101"/>
    </row>
    <row r="192" spans="1:15" x14ac:dyDescent="0.3">
      <c r="A192" s="102" t="s">
        <v>5</v>
      </c>
      <c r="B192" s="102"/>
      <c r="C192" s="102"/>
      <c r="D192" s="102"/>
      <c r="E192" s="102"/>
      <c r="F192" s="102"/>
      <c r="G192" s="102"/>
      <c r="H192" s="102"/>
      <c r="I192" s="102"/>
      <c r="J192" s="102"/>
      <c r="K192" s="102"/>
      <c r="L192" s="102"/>
      <c r="M192" s="102"/>
      <c r="N192" s="102"/>
      <c r="O192" s="102"/>
    </row>
    <row r="193" spans="1:10" x14ac:dyDescent="0.3">
      <c r="A193" s="99"/>
      <c r="B193" s="99"/>
      <c r="C193" s="99"/>
      <c r="D193" s="99"/>
      <c r="E193" s="99"/>
      <c r="F193" s="99"/>
      <c r="G193" s="99"/>
      <c r="H193" s="99"/>
      <c r="I193" s="99"/>
      <c r="J193" s="99"/>
    </row>
  </sheetData>
  <autoFilter ref="A8:L186" xr:uid="{A8C7CAFF-F5E5-4986-8098-F64B32F6A104}"/>
  <mergeCells count="21">
    <mergeCell ref="A2:O2"/>
    <mergeCell ref="A3:O3"/>
    <mergeCell ref="A4:O4"/>
    <mergeCell ref="A193:J193"/>
    <mergeCell ref="A189:O189"/>
    <mergeCell ref="A190:O190"/>
    <mergeCell ref="A191:O191"/>
    <mergeCell ref="A192:O192"/>
    <mergeCell ref="M186:N186"/>
    <mergeCell ref="A6:I6"/>
    <mergeCell ref="J6:L6"/>
    <mergeCell ref="M6:O6"/>
    <mergeCell ref="M7:O7"/>
    <mergeCell ref="M184:N184"/>
    <mergeCell ref="M185:N185"/>
    <mergeCell ref="A184:G186"/>
    <mergeCell ref="H184:K184"/>
    <mergeCell ref="H185:K185"/>
    <mergeCell ref="H186:K186"/>
    <mergeCell ref="A7:I7"/>
    <mergeCell ref="J7:L7"/>
  </mergeCells>
  <pageMargins left="0.70866141732283472" right="0.70866141732283472" top="0.74803149606299213" bottom="0.74803149606299213" header="0.31496062992125984" footer="0.31496062992125984"/>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EVALUACION TÉCNICA</vt:lpstr>
      <vt:lpstr>EVALUACION FINANCIERA</vt:lpstr>
      <vt:lpstr>EVALUACION ECONOMICA</vt:lpstr>
      <vt:lpstr>'EVALUACION FINANCIERA'!Área_de_impresión</vt:lpstr>
      <vt:lpstr>'EVALUACION TÉCNICA'!Área_de_impresión</vt:lpstr>
      <vt:lpstr>'EVALUACION ECONOMICA'!Títulos_a_imprimir</vt:lpstr>
      <vt:lpstr>'EVALUACION FINANCIERA'!Títulos_a_imprimir</vt:lpstr>
      <vt:lpstr>'EVALUACION TÉCNICA'!Títulos_a_imprimir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Oscar Cadena</cp:lastModifiedBy>
  <cp:lastPrinted>2026-04-08T22:17:03Z</cp:lastPrinted>
  <dcterms:created xsi:type="dcterms:W3CDTF">2021-04-05T16:48:09Z</dcterms:created>
  <dcterms:modified xsi:type="dcterms:W3CDTF">2026-04-15T12:43:28Z</dcterms:modified>
</cp:coreProperties>
</file>