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LP-SI-004-2026 Corredor Verde Etapa 3\Pliego Definitivo\"/>
    </mc:Choice>
  </mc:AlternateContent>
  <bookViews>
    <workbookView xWindow="-105" yWindow="-105" windowWidth="23250" windowHeight="1245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1" l="1"/>
  <c r="D14" i="11" l="1"/>
  <c r="D10" i="11" l="1"/>
  <c r="D9" i="11"/>
  <c r="D12" i="11" s="1"/>
  <c r="D11" i="11" l="1"/>
  <c r="D17" i="11" s="1"/>
  <c r="D18" i="11" s="1"/>
  <c r="D22" i="11" l="1"/>
  <c r="D23" i="11" l="1"/>
  <c r="D24" i="11" s="1"/>
  <c r="D26" i="11" s="1"/>
  <c r="D27" i="11" l="1"/>
  <c r="D28" i="11" s="1"/>
  <c r="D29" i="11" s="1"/>
  <c r="D31" i="11" s="1"/>
</calcChain>
</file>

<file path=xl/sharedStrings.xml><?xml version="1.0" encoding="utf-8"?>
<sst xmlns="http://schemas.openxmlformats.org/spreadsheetml/2006/main" count="92" uniqueCount="56">
  <si>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</si>
  <si>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</si>
  <si>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</si>
  <si>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</si>
  <si>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</si>
  <si>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</si>
  <si>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</si>
  <si>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</si>
  <si>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</si>
  <si>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</si>
  <si>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</si>
  <si>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</si>
  <si>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</si>
  <si>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</si>
  <si>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</si>
  <si>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</si>
  <si>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</si>
  <si>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</si>
  <si>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</si>
  <si>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</si>
  <si>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</si>
  <si>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</si>
  <si>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</si>
  <si>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</si>
  <si>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</si>
  <si>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</si>
  <si>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</si>
  <si>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</si>
  <si>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</si>
  <si>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</si>
  <si>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</si>
  <si>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</si>
  <si>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</si>
  <si>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</si>
  <si>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</si>
  <si>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</si>
  <si>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</si>
  <si>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</si>
  <si>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</si>
  <si>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</si>
  <si>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</si>
  <si>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</si>
  <si>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</si>
  <si>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</si>
  <si>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</si>
  <si>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No Aplica</t>
  </si>
  <si>
    <t>Dentro de los tres  (3) día hábiles siguiente a la Reunión de apertura del Sobre No. 2 (oferta económica).</t>
  </si>
  <si>
    <t>Dentro de los cinco (5) días hábiles siguiente a la fecha de publicación del acto de adjudicación.</t>
  </si>
  <si>
    <t>Dentro de los tres (3) días hábiles siguiente a la fecha de suscripción del contrato.</t>
  </si>
  <si>
    <t>Dentro del día (1) día hábil siguiente a la fecha de entrega de la garantía única y póliza de responsabilidad civil.</t>
  </si>
  <si>
    <t xml:space="preserve">En el SECOP II a través del Portal Único de Contratación (PUC) </t>
  </si>
  <si>
    <t>Audiencia Virtual realizada mediante plataforma CISCO WEBEX MEETINGS</t>
  </si>
  <si>
    <t>Manizales, Gobernación de Caldas</t>
  </si>
  <si>
    <t>https://www.colombiacompra.gov.co/secop-ii</t>
  </si>
  <si>
    <t>LP-SI-004-2026</t>
  </si>
  <si>
    <t>seincaldas@caldas.gov.co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</si>
</sst>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u/>
      <sz val="11"/>
      <color theme="10"/>
      <name val="Arial"/>
      <family val="2"/>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D8D8D8"/>
        <bgColor rgb="FFD8D8D8"/>
      </patternFill>
    </fill>
    <fill>
      <patternFill patternType="solid">
        <fgColor rgb="FFBFBFBF"/>
        <bgColor rgb="FFBFBFBF"/>
      </patternFill>
    </fill>
    <fill>
      <patternFill patternType="solid">
        <fgColor rgb="FFFFFF00"/>
        <bgColor indexed="64"/>
      </patternFill>
    </fill>
  </fills>
  <borders count="42">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style="thin">
        <color rgb="FF000000"/>
      </right>
      <top style="thin">
        <color theme="1"/>
      </top>
      <bottom/>
      <diagonal/>
    </border>
    <border>
      <left/>
      <right style="thin">
        <color rgb="FF000000"/>
      </right>
      <top/>
      <bottom style="thin">
        <color theme="1"/>
      </bottom>
      <diagonal/>
    </border>
    <border>
      <left style="thin">
        <color theme="1"/>
      </left>
      <right/>
      <top/>
      <bottom/>
      <diagonal/>
    </border>
    <border>
      <left/>
      <right style="thin">
        <color rgb="FF000000"/>
      </right>
      <top style="thin">
        <color theme="1"/>
      </top>
      <bottom style="thin">
        <color theme="1"/>
      </bottom>
      <diagonal/>
    </border>
    <border>
      <left style="thin">
        <color theme="1"/>
      </left>
      <right style="thin">
        <color theme="1"/>
      </right>
      <top/>
      <bottom/>
      <diagonal/>
    </border>
    <border>
      <left style="thin">
        <color theme="1"/>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4" borderId="1" xfId="0" applyFont="1" applyFill="1" applyBorder="1" applyAlignment="1">
      <alignment horizontal="left" vertical="center" wrapText="1"/>
    </xf>
    <xf numFmtId="0" fontId="7" fillId="4" borderId="1" xfId="0" applyFont="1" applyFill="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5" fillId="4" borderId="1" xfId="0" applyFont="1" applyFill="1" applyBorder="1" applyAlignment="1">
      <alignment horizontal="left"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5" fillId="0" borderId="41" xfId="0" applyFont="1" applyBorder="1" applyAlignment="1">
      <alignment horizontal="left" vertical="center"/>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5" fillId="0" borderId="40" xfId="0" applyFont="1" applyBorder="1" applyAlignment="1">
      <alignment horizontal="left" vertical="center" wrapText="1"/>
    </xf>
    <xf numFmtId="0" fontId="6" fillId="0" borderId="15" xfId="0" applyFont="1" applyBorder="1"/>
    <xf numFmtId="165" fontId="5" fillId="0" borderId="9" xfId="0" applyNumberFormat="1" applyFont="1" applyBorder="1" applyAlignment="1">
      <alignment horizontal="left" vertical="center" wrapText="1"/>
    </xf>
    <xf numFmtId="0" fontId="6" fillId="0" borderId="10" xfId="0" applyFont="1" applyBorder="1"/>
    <xf numFmtId="0" fontId="6" fillId="0" borderId="36" xfId="0" applyFont="1" applyBorder="1"/>
    <xf numFmtId="0" fontId="6" fillId="0" borderId="6" xfId="0" applyFont="1" applyBorder="1"/>
    <xf numFmtId="0" fontId="6" fillId="0" borderId="7" xfId="0" applyFont="1" applyBorder="1"/>
    <xf numFmtId="0" fontId="6" fillId="0" borderId="37" xfId="0" applyFont="1" applyBorder="1"/>
    <xf numFmtId="0" fontId="5" fillId="0" borderId="16" xfId="0" applyFont="1" applyBorder="1" applyAlignment="1">
      <alignment horizontal="left" vertical="center" wrapText="1"/>
    </xf>
    <xf numFmtId="0" fontId="6" fillId="0" borderId="17" xfId="0" applyFont="1" applyBorder="1"/>
    <xf numFmtId="0" fontId="5" fillId="0" borderId="13" xfId="0" applyFont="1" applyBorder="1" applyAlignment="1">
      <alignment horizontal="center" vertical="center"/>
    </xf>
    <xf numFmtId="0" fontId="6" fillId="0" borderId="14" xfId="0" applyFont="1" applyBorder="1"/>
    <xf numFmtId="0" fontId="6" fillId="0" borderId="1" xfId="0" applyFont="1" applyBorder="1" applyAlignment="1">
      <alignment horizontal="left" vertical="center" wrapText="1"/>
    </xf>
    <xf numFmtId="0" fontId="6" fillId="0" borderId="11" xfId="0" applyFont="1" applyBorder="1"/>
    <xf numFmtId="0" fontId="6" fillId="0" borderId="3" xfId="0" applyFont="1" applyBorder="1"/>
    <xf numFmtId="165" fontId="5" fillId="0" borderId="8" xfId="0" applyNumberFormat="1" applyFont="1" applyBorder="1" applyAlignment="1">
      <alignment horizontal="left" vertical="center" wrapText="1"/>
    </xf>
    <xf numFmtId="0" fontId="6" fillId="0" borderId="12" xfId="0" applyFont="1" applyBorder="1"/>
    <xf numFmtId="0" fontId="6" fillId="0" borderId="4" xfId="0" applyFont="1" applyBorder="1"/>
    <xf numFmtId="0" fontId="6" fillId="0" borderId="15"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5" fontId="5" fillId="0" borderId="9" xfId="0" applyNumberFormat="1" applyFont="1" applyFill="1" applyBorder="1" applyAlignment="1">
      <alignment horizontal="left" vertical="center" wrapText="1"/>
    </xf>
    <xf numFmtId="165" fontId="5" fillId="0" borderId="10" xfId="0" applyNumberFormat="1" applyFont="1" applyFill="1" applyBorder="1" applyAlignment="1">
      <alignment horizontal="left" vertical="center" wrapText="1"/>
    </xf>
    <xf numFmtId="165" fontId="5" fillId="0" borderId="11" xfId="0" applyNumberFormat="1" applyFont="1" applyFill="1" applyBorder="1" applyAlignment="1">
      <alignment horizontal="left" vertical="center" wrapText="1"/>
    </xf>
    <xf numFmtId="165" fontId="5" fillId="0" borderId="6" xfId="0" applyNumberFormat="1" applyFont="1" applyFill="1" applyBorder="1" applyAlignment="1">
      <alignment horizontal="left" vertical="center" wrapText="1"/>
    </xf>
    <xf numFmtId="165" fontId="5" fillId="0" borderId="7" xfId="0" applyNumberFormat="1" applyFont="1" applyFill="1" applyBorder="1" applyAlignment="1">
      <alignment horizontal="left" vertical="center" wrapText="1"/>
    </xf>
    <xf numFmtId="165" fontId="5" fillId="0" borderId="3" xfId="0" applyNumberFormat="1" applyFont="1" applyFill="1" applyBorder="1" applyAlignment="1">
      <alignment horizontal="left" vertical="center" wrapText="1"/>
    </xf>
    <xf numFmtId="0" fontId="7" fillId="0" borderId="1" xfId="0" applyFont="1" applyBorder="1" applyAlignment="1">
      <alignment horizontal="center" vertical="center"/>
    </xf>
    <xf numFmtId="0" fontId="5" fillId="0" borderId="2" xfId="0" applyFont="1" applyBorder="1" applyAlignment="1">
      <alignment horizontal="left" vertical="center" wrapText="1"/>
    </xf>
    <xf numFmtId="0" fontId="5" fillId="0" borderId="27" xfId="0" applyFont="1" applyBorder="1" applyAlignment="1">
      <alignment horizontal="left" vertical="center" wrapText="1"/>
    </xf>
    <xf numFmtId="168" fontId="5" fillId="0" borderId="8" xfId="0" applyNumberFormat="1" applyFont="1" applyBorder="1" applyAlignment="1">
      <alignment horizontal="left" vertical="center" wrapText="1"/>
    </xf>
    <xf numFmtId="0" fontId="6" fillId="4" borderId="8"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4" xfId="0" applyFont="1" applyFill="1" applyBorder="1" applyAlignment="1">
      <alignment horizontal="center" vertical="center" wrapText="1"/>
    </xf>
    <xf numFmtId="165" fontId="5" fillId="0" borderId="38" xfId="0" applyNumberFormat="1" applyFont="1" applyBorder="1" applyAlignment="1">
      <alignment horizontal="left" vertical="center" wrapText="1"/>
    </xf>
    <xf numFmtId="0" fontId="0" fillId="0" borderId="0" xfId="0"/>
    <xf numFmtId="0" fontId="6" fillId="0" borderId="5" xfId="0" applyFont="1" applyBorder="1"/>
    <xf numFmtId="0" fontId="6" fillId="0" borderId="39" xfId="0" applyFont="1" applyBorder="1"/>
    <xf numFmtId="0" fontId="5" fillId="0" borderId="8" xfId="0" applyFont="1" applyBorder="1" applyAlignment="1">
      <alignment horizontal="left" vertical="center" wrapText="1"/>
    </xf>
    <xf numFmtId="0" fontId="9" fillId="2" borderId="1" xfId="0" applyFont="1" applyFill="1" applyBorder="1" applyAlignment="1">
      <alignment horizontal="center" vertical="center" wrapText="1"/>
    </xf>
    <xf numFmtId="165" fontId="5" fillId="0" borderId="8" xfId="0" applyNumberFormat="1" applyFont="1" applyFill="1" applyBorder="1" applyAlignment="1">
      <alignment horizontal="left" vertical="center" wrapText="1"/>
    </xf>
    <xf numFmtId="165" fontId="5" fillId="0" borderId="12" xfId="0" applyNumberFormat="1" applyFont="1" applyFill="1" applyBorder="1" applyAlignment="1">
      <alignment horizontal="left" vertical="center" wrapText="1"/>
    </xf>
    <xf numFmtId="165" fontId="5" fillId="0" borderId="4" xfId="0" applyNumberFormat="1" applyFont="1" applyFill="1" applyBorder="1" applyAlignment="1">
      <alignment horizontal="left" vertical="center" wrapText="1"/>
    </xf>
    <xf numFmtId="0" fontId="13" fillId="6" borderId="12" xfId="0" applyFont="1" applyFill="1" applyBorder="1" applyAlignment="1">
      <alignment horizontal="center" vertical="center" wrapText="1"/>
    </xf>
    <xf numFmtId="0" fontId="5" fillId="0" borderId="2" xfId="0" applyFont="1" applyBorder="1" applyAlignment="1">
      <alignment horizontal="left" vertical="center"/>
    </xf>
    <xf numFmtId="165" fontId="5" fillId="5" borderId="8" xfId="0" applyNumberFormat="1" applyFont="1" applyFill="1" applyBorder="1" applyAlignment="1">
      <alignment horizontal="left" vertical="center" wrapText="1"/>
    </xf>
    <xf numFmtId="0" fontId="8" fillId="7" borderId="4" xfId="0" applyFont="1" applyFill="1" applyBorder="1" applyAlignment="1" applyProtection="1">
      <alignment horizontal="center" vertical="center"/>
      <protection locked="0"/>
    </xf>
    <xf numFmtId="0" fontId="8" fillId="7" borderId="1" xfId="0" applyFont="1" applyFill="1" applyBorder="1" applyAlignment="1" applyProtection="1">
      <alignment horizontal="center" vertical="center"/>
      <protection locked="0"/>
    </xf>
    <xf numFmtId="166" fontId="5" fillId="6" borderId="12" xfId="0" applyNumberFormat="1" applyFont="1" applyFill="1" applyBorder="1" applyAlignment="1">
      <alignment horizontal="center" vertical="center"/>
    </xf>
    <xf numFmtId="0" fontId="1" fillId="6" borderId="12" xfId="1" applyFill="1" applyBorder="1" applyAlignment="1">
      <alignment horizontal="center" vertical="center" wrapText="1"/>
    </xf>
    <xf numFmtId="0" fontId="7" fillId="3" borderId="0" xfId="0" applyFont="1" applyFill="1" applyAlignment="1">
      <alignment horizontal="left" vertical="center"/>
    </xf>
    <xf numFmtId="0" fontId="5" fillId="6" borderId="12"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olombiacompra.gov.co/secop-ii" TargetMode="External"/><Relationship Id="rId1" Type="http://schemas.openxmlformats.org/officeDocument/2006/relationships/hyperlink" Target="mailto:seincaldas@cald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19" zoomScale="85" zoomScaleNormal="85" zoomScaleSheetLayoutView="85" zoomScalePageLayoutView="55" workbookViewId="0">
      <selection activeCell="G33" sqref="G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thickBot="1" x14ac:dyDescent="0.25"/>
    <row r="2" spans="2:15" thickTop="1" x14ac:dyDescent="0.2">
      <c r="B2" s="17"/>
      <c r="C2" s="18"/>
      <c r="D2" s="18"/>
      <c r="E2" s="18"/>
      <c r="F2" s="18"/>
      <c r="G2" s="19"/>
      <c r="H2" s="18"/>
      <c r="I2" s="18"/>
      <c r="J2" s="18"/>
      <c r="K2" s="18"/>
      <c r="L2" s="20"/>
      <c r="O2" s="4"/>
    </row>
    <row r="3" spans="2:15" ht="26.25" customHeight="1" x14ac:dyDescent="0.2">
      <c r="B3" s="21"/>
      <c r="C3" s="56" t="s">
        <v>0</v>
      </c>
      <c r="D3" s="57"/>
      <c r="E3" s="57"/>
      <c r="F3" s="58"/>
      <c r="L3" s="22"/>
      <c r="O3" s="4"/>
    </row>
    <row r="4" spans="2:15" ht="12.75" customHeight="1" x14ac:dyDescent="0.2">
      <c r="B4" s="21"/>
      <c r="C4" s="48" t="s">
        <v>1</v>
      </c>
      <c r="D4" s="45" t="s">
        <v>2</v>
      </c>
      <c r="E4" s="46" t="s">
        <v>3</v>
      </c>
      <c r="F4" s="47">
        <v>4</v>
      </c>
      <c r="L4" s="22"/>
      <c r="O4" s="4"/>
    </row>
    <row r="5" spans="2:15" ht="9.75" customHeight="1" x14ac:dyDescent="0.2">
      <c r="B5" s="21"/>
      <c r="G5" s="23"/>
      <c r="L5" s="22"/>
    </row>
    <row r="6" spans="2:15" ht="11.45" x14ac:dyDescent="0.2">
      <c r="B6" s="21"/>
      <c r="G6" s="5"/>
      <c r="I6" s="4"/>
      <c r="J6" s="4"/>
      <c r="L6" s="22"/>
    </row>
    <row r="7" spans="2:15" s="7" customFormat="1" ht="15" customHeight="1" x14ac:dyDescent="0.2">
      <c r="B7" s="24"/>
      <c r="C7" s="44" t="s">
        <v>4</v>
      </c>
      <c r="D7" s="98" t="s">
        <v>5</v>
      </c>
      <c r="E7" s="98"/>
      <c r="F7" s="98"/>
      <c r="G7" s="44" t="s">
        <v>6</v>
      </c>
      <c r="H7" s="44" t="s">
        <v>7</v>
      </c>
      <c r="I7" s="105" t="s">
        <v>54</v>
      </c>
      <c r="J7" s="106"/>
      <c r="K7" s="11"/>
      <c r="L7" s="25"/>
    </row>
    <row r="8" spans="2:15" ht="36" customHeight="1" x14ac:dyDescent="0.2">
      <c r="B8" s="21"/>
      <c r="C8" s="41" t="s">
        <v>8</v>
      </c>
      <c r="D8" s="99">
        <v>46105</v>
      </c>
      <c r="E8" s="100"/>
      <c r="F8" s="101"/>
      <c r="G8" s="49" t="s">
        <v>50</v>
      </c>
      <c r="H8" s="42" t="s">
        <v>10</v>
      </c>
      <c r="I8" s="107"/>
      <c r="J8" s="76"/>
      <c r="K8" s="12"/>
      <c r="L8" s="22"/>
    </row>
    <row r="9" spans="2:15" ht="28.5" x14ac:dyDescent="0.2">
      <c r="B9" s="21"/>
      <c r="C9" s="41" t="s">
        <v>11</v>
      </c>
      <c r="D9" s="99">
        <f>+D8</f>
        <v>46105</v>
      </c>
      <c r="E9" s="100"/>
      <c r="F9" s="101"/>
      <c r="G9" s="49" t="s">
        <v>50</v>
      </c>
      <c r="H9" s="42" t="s">
        <v>10</v>
      </c>
      <c r="I9" s="108" t="s">
        <v>55</v>
      </c>
      <c r="J9" s="76"/>
      <c r="K9" s="13"/>
      <c r="L9" s="22"/>
    </row>
    <row r="10" spans="2:15" ht="28.5" x14ac:dyDescent="0.2">
      <c r="B10" s="21"/>
      <c r="C10" s="41" t="s">
        <v>12</v>
      </c>
      <c r="D10" s="99">
        <f>+D8</f>
        <v>46105</v>
      </c>
      <c r="E10" s="100"/>
      <c r="F10" s="101"/>
      <c r="G10" s="49" t="s">
        <v>50</v>
      </c>
      <c r="H10" s="42" t="s">
        <v>10</v>
      </c>
      <c r="I10" s="110" t="s">
        <v>52</v>
      </c>
      <c r="J10" s="76"/>
      <c r="K10" s="13"/>
      <c r="L10" s="22"/>
    </row>
    <row r="11" spans="2:15" ht="28.5" x14ac:dyDescent="0.2">
      <c r="B11" s="21"/>
      <c r="C11" s="41" t="s">
        <v>13</v>
      </c>
      <c r="D11" s="99">
        <f>WORKDAY(D10,12)</f>
        <v>46121</v>
      </c>
      <c r="E11" s="100"/>
      <c r="F11" s="101"/>
      <c r="G11" s="49" t="s">
        <v>50</v>
      </c>
      <c r="H11" s="42" t="s">
        <v>14</v>
      </c>
      <c r="I11" s="102" t="s">
        <v>53</v>
      </c>
      <c r="J11" s="76"/>
      <c r="K11" s="13"/>
      <c r="L11" s="22"/>
    </row>
    <row r="12" spans="2:15" ht="15" customHeight="1" x14ac:dyDescent="0.2">
      <c r="B12" s="21"/>
      <c r="C12" s="71" t="s">
        <v>16</v>
      </c>
      <c r="D12" s="80">
        <f>+D9</f>
        <v>46105</v>
      </c>
      <c r="E12" s="81"/>
      <c r="F12" s="82"/>
      <c r="G12" s="41" t="s">
        <v>9</v>
      </c>
      <c r="H12" s="86" t="s">
        <v>17</v>
      </c>
      <c r="I12" s="32"/>
      <c r="J12" s="33"/>
      <c r="K12" s="13"/>
      <c r="L12" s="22"/>
    </row>
    <row r="13" spans="2:15" ht="33.75" customHeight="1" x14ac:dyDescent="0.2">
      <c r="B13" s="21"/>
      <c r="C13" s="71"/>
      <c r="D13" s="83"/>
      <c r="E13" s="84"/>
      <c r="F13" s="85"/>
      <c r="G13" s="41" t="s">
        <v>15</v>
      </c>
      <c r="H13" s="86"/>
      <c r="I13" s="33"/>
      <c r="J13" s="33"/>
      <c r="K13" s="13"/>
      <c r="L13" s="22"/>
    </row>
    <row r="14" spans="2:15" ht="42.75" x14ac:dyDescent="0.2">
      <c r="B14" s="21"/>
      <c r="C14" s="41" t="s">
        <v>18</v>
      </c>
      <c r="D14" s="74">
        <f>WORKDAY(D11,2)</f>
        <v>46125</v>
      </c>
      <c r="E14" s="75"/>
      <c r="F14" s="76"/>
      <c r="G14" s="49" t="s">
        <v>50</v>
      </c>
      <c r="H14" s="42" t="s">
        <v>10</v>
      </c>
      <c r="I14" s="34"/>
      <c r="J14" s="34"/>
      <c r="K14" s="14"/>
      <c r="L14" s="26"/>
    </row>
    <row r="15" spans="2:15" ht="28.5" x14ac:dyDescent="0.2">
      <c r="B15" s="21"/>
      <c r="C15" s="35" t="s">
        <v>19</v>
      </c>
      <c r="D15" s="104" t="s">
        <v>45</v>
      </c>
      <c r="E15" s="75"/>
      <c r="F15" s="76"/>
      <c r="G15" s="52" t="s">
        <v>50</v>
      </c>
      <c r="H15" s="36" t="s">
        <v>20</v>
      </c>
      <c r="I15" s="34"/>
      <c r="J15" s="34"/>
      <c r="K15" s="14"/>
      <c r="L15" s="26"/>
    </row>
    <row r="16" spans="2:15" ht="42.75" x14ac:dyDescent="0.2">
      <c r="B16" s="21"/>
      <c r="C16" s="41" t="s">
        <v>21</v>
      </c>
      <c r="D16" s="74">
        <f>WORKDAY(D14,2)</f>
        <v>46127</v>
      </c>
      <c r="E16" s="75"/>
      <c r="F16" s="76"/>
      <c r="G16" s="49" t="s">
        <v>50</v>
      </c>
      <c r="H16" s="51" t="s">
        <v>10</v>
      </c>
      <c r="I16" s="34"/>
      <c r="J16" s="34"/>
      <c r="K16" s="13"/>
      <c r="L16" s="22"/>
    </row>
    <row r="17" spans="2:13" ht="27.6" customHeight="1" x14ac:dyDescent="0.2">
      <c r="B17" s="21"/>
      <c r="C17" s="41" t="s">
        <v>22</v>
      </c>
      <c r="D17" s="74">
        <f>+D16</f>
        <v>46127</v>
      </c>
      <c r="E17" s="75"/>
      <c r="F17" s="76"/>
      <c r="G17" s="49" t="s">
        <v>50</v>
      </c>
      <c r="H17" s="51" t="s">
        <v>10</v>
      </c>
      <c r="I17" s="109"/>
      <c r="J17" s="109"/>
      <c r="K17" s="13"/>
      <c r="L17" s="22"/>
    </row>
    <row r="18" spans="2:13" ht="15" customHeight="1" x14ac:dyDescent="0.2">
      <c r="B18" s="21"/>
      <c r="C18" s="71" t="s">
        <v>23</v>
      </c>
      <c r="D18" s="61">
        <f>WORKDAY(D17,1)</f>
        <v>46128</v>
      </c>
      <c r="E18" s="62"/>
      <c r="F18" s="63"/>
      <c r="G18" s="87" t="s">
        <v>51</v>
      </c>
      <c r="H18" s="103" t="s">
        <v>17</v>
      </c>
      <c r="I18" s="34"/>
      <c r="J18" s="34"/>
      <c r="K18" s="13"/>
      <c r="L18" s="22"/>
    </row>
    <row r="19" spans="2:13" ht="39.6" customHeight="1" x14ac:dyDescent="0.2">
      <c r="B19" s="21"/>
      <c r="C19" s="71"/>
      <c r="D19" s="64"/>
      <c r="E19" s="65"/>
      <c r="F19" s="66"/>
      <c r="G19" s="60"/>
      <c r="H19" s="60"/>
      <c r="I19" s="34"/>
      <c r="J19" s="34"/>
      <c r="K19" s="13"/>
      <c r="L19" s="22"/>
    </row>
    <row r="20" spans="2:13" ht="21.75" customHeight="1" x14ac:dyDescent="0.2">
      <c r="B20" s="21"/>
      <c r="C20" s="71" t="s">
        <v>24</v>
      </c>
      <c r="D20" s="61">
        <v>46129</v>
      </c>
      <c r="E20" s="62"/>
      <c r="F20" s="63"/>
      <c r="G20" s="87" t="s">
        <v>50</v>
      </c>
      <c r="H20" s="87" t="s">
        <v>10</v>
      </c>
      <c r="I20" s="34"/>
      <c r="J20" s="34"/>
      <c r="K20" s="13"/>
      <c r="L20" s="22"/>
    </row>
    <row r="21" spans="2:13" ht="18" customHeight="1" x14ac:dyDescent="0.2">
      <c r="B21" s="21"/>
      <c r="C21" s="71"/>
      <c r="D21" s="64"/>
      <c r="E21" s="65"/>
      <c r="F21" s="66"/>
      <c r="G21" s="60"/>
      <c r="H21" s="60"/>
      <c r="I21" s="34"/>
      <c r="J21" s="34"/>
      <c r="K21" s="13"/>
      <c r="L21" s="22"/>
      <c r="M21" s="8"/>
    </row>
    <row r="22" spans="2:13" ht="28.5" x14ac:dyDescent="0.2">
      <c r="B22" s="21"/>
      <c r="C22" s="41" t="s">
        <v>25</v>
      </c>
      <c r="D22" s="74">
        <f>+D20+3</f>
        <v>46132</v>
      </c>
      <c r="E22" s="75"/>
      <c r="F22" s="76"/>
      <c r="G22" s="49" t="s">
        <v>50</v>
      </c>
      <c r="H22" s="51" t="s">
        <v>10</v>
      </c>
      <c r="I22" s="34"/>
      <c r="J22" s="34"/>
      <c r="K22" s="13"/>
      <c r="L22" s="22"/>
      <c r="M22" s="8"/>
    </row>
    <row r="23" spans="2:13" ht="28.5" x14ac:dyDescent="0.2">
      <c r="B23" s="21"/>
      <c r="C23" s="41" t="s">
        <v>26</v>
      </c>
      <c r="D23" s="74">
        <f>+D22+1</f>
        <v>46133</v>
      </c>
      <c r="E23" s="75"/>
      <c r="F23" s="76"/>
      <c r="G23" s="49" t="s">
        <v>50</v>
      </c>
      <c r="H23" s="51" t="s">
        <v>27</v>
      </c>
      <c r="I23" s="34"/>
      <c r="J23" s="34"/>
      <c r="K23" s="13"/>
      <c r="L23" s="22"/>
      <c r="M23" s="9"/>
    </row>
    <row r="24" spans="2:13" ht="15" customHeight="1" x14ac:dyDescent="0.2">
      <c r="B24" s="21"/>
      <c r="C24" s="71" t="s">
        <v>28</v>
      </c>
      <c r="D24" s="61">
        <f>WORKDAY(D23,4)</f>
        <v>46139</v>
      </c>
      <c r="E24" s="62"/>
      <c r="F24" s="72"/>
      <c r="G24" s="87" t="s">
        <v>50</v>
      </c>
      <c r="H24" s="87" t="s">
        <v>10</v>
      </c>
      <c r="I24" s="34"/>
      <c r="J24" s="34"/>
      <c r="K24" s="13"/>
      <c r="L24" s="22"/>
    </row>
    <row r="25" spans="2:13" ht="14.25" x14ac:dyDescent="0.2">
      <c r="B25" s="21"/>
      <c r="C25" s="71"/>
      <c r="D25" s="64"/>
      <c r="E25" s="65"/>
      <c r="F25" s="73"/>
      <c r="G25" s="60"/>
      <c r="H25" s="60"/>
      <c r="I25" s="34"/>
      <c r="J25" s="34"/>
      <c r="K25" s="13"/>
      <c r="L25" s="22"/>
    </row>
    <row r="26" spans="2:13" ht="32.25" customHeight="1" x14ac:dyDescent="0.2">
      <c r="B26" s="21"/>
      <c r="C26" s="43" t="s">
        <v>29</v>
      </c>
      <c r="D26" s="74">
        <f>+D24</f>
        <v>46139</v>
      </c>
      <c r="E26" s="75"/>
      <c r="F26" s="76"/>
      <c r="G26" s="49" t="s">
        <v>50</v>
      </c>
      <c r="H26" s="50" t="s">
        <v>10</v>
      </c>
      <c r="I26" s="34"/>
      <c r="J26" s="34"/>
      <c r="K26" s="13"/>
      <c r="L26" s="22"/>
      <c r="M26" s="10"/>
    </row>
    <row r="27" spans="2:13" ht="28.5" x14ac:dyDescent="0.2">
      <c r="B27" s="21"/>
      <c r="C27" s="41" t="s">
        <v>30</v>
      </c>
      <c r="D27" s="74">
        <f>WORKDAY(D26,16)</f>
        <v>46161</v>
      </c>
      <c r="E27" s="75"/>
      <c r="F27" s="76"/>
      <c r="G27" s="49" t="s">
        <v>50</v>
      </c>
      <c r="H27" s="53" t="s">
        <v>10</v>
      </c>
      <c r="I27" s="34"/>
      <c r="J27" s="34"/>
      <c r="K27" s="13"/>
      <c r="L27" s="22"/>
    </row>
    <row r="28" spans="2:13" ht="57" x14ac:dyDescent="0.2">
      <c r="B28" s="21"/>
      <c r="C28" s="43" t="s">
        <v>31</v>
      </c>
      <c r="D28" s="74">
        <f>WORKDAY(D27,5)</f>
        <v>46168</v>
      </c>
      <c r="E28" s="75"/>
      <c r="F28" s="76"/>
      <c r="G28" s="49" t="s">
        <v>50</v>
      </c>
      <c r="H28" s="54" t="s">
        <v>32</v>
      </c>
      <c r="I28" s="34"/>
      <c r="J28" s="34"/>
      <c r="K28" s="13"/>
      <c r="L28" s="22"/>
    </row>
    <row r="29" spans="2:13" ht="14.25" customHeight="1" x14ac:dyDescent="0.2">
      <c r="B29" s="21"/>
      <c r="C29" s="78" t="s">
        <v>33</v>
      </c>
      <c r="D29" s="61">
        <f>WORKDAY(D28,4)</f>
        <v>46174</v>
      </c>
      <c r="E29" s="62"/>
      <c r="F29" s="63"/>
      <c r="G29" s="67" t="s">
        <v>50</v>
      </c>
      <c r="H29" s="69" t="s">
        <v>32</v>
      </c>
      <c r="I29" s="34"/>
      <c r="J29" s="34"/>
      <c r="K29" s="13"/>
      <c r="L29" s="22"/>
    </row>
    <row r="30" spans="2:13" ht="61.5" customHeight="1" x14ac:dyDescent="0.2">
      <c r="B30" s="21"/>
      <c r="C30" s="79"/>
      <c r="D30" s="64"/>
      <c r="E30" s="65"/>
      <c r="F30" s="66"/>
      <c r="G30" s="68"/>
      <c r="H30" s="70"/>
      <c r="I30" s="34"/>
      <c r="J30" s="34"/>
      <c r="K30" s="13"/>
      <c r="L30" s="22"/>
    </row>
    <row r="31" spans="2:13" ht="15" customHeight="1" x14ac:dyDescent="0.2">
      <c r="B31" s="21"/>
      <c r="C31" s="77" t="s">
        <v>34</v>
      </c>
      <c r="D31" s="93">
        <f>+D29+1</f>
        <v>46175</v>
      </c>
      <c r="E31" s="94"/>
      <c r="F31" s="95"/>
      <c r="G31" s="59" t="s">
        <v>51</v>
      </c>
      <c r="H31" s="59" t="s">
        <v>10</v>
      </c>
      <c r="I31" s="34"/>
      <c r="J31" s="34"/>
      <c r="K31" s="13"/>
      <c r="L31" s="22"/>
    </row>
    <row r="32" spans="2:13" ht="14.25" x14ac:dyDescent="0.2">
      <c r="B32" s="21"/>
      <c r="C32" s="71"/>
      <c r="D32" s="64"/>
      <c r="E32" s="65"/>
      <c r="F32" s="73"/>
      <c r="G32" s="60"/>
      <c r="H32" s="60"/>
      <c r="I32" s="34"/>
      <c r="J32" s="34"/>
      <c r="K32" s="13"/>
      <c r="L32" s="22"/>
    </row>
    <row r="33" spans="2:12" ht="60.6" customHeight="1" x14ac:dyDescent="0.2">
      <c r="B33" s="21"/>
      <c r="C33" s="41" t="s">
        <v>35</v>
      </c>
      <c r="D33" s="97" t="s">
        <v>46</v>
      </c>
      <c r="E33" s="75"/>
      <c r="F33" s="96"/>
      <c r="G33" s="51" t="s">
        <v>50</v>
      </c>
      <c r="H33" s="51" t="s">
        <v>36</v>
      </c>
      <c r="I33" s="34"/>
      <c r="J33" s="34"/>
      <c r="K33" s="13"/>
      <c r="L33" s="22"/>
    </row>
    <row r="34" spans="2:12" ht="48" customHeight="1" x14ac:dyDescent="0.2">
      <c r="B34" s="21"/>
      <c r="C34" s="41" t="s">
        <v>37</v>
      </c>
      <c r="D34" s="89" t="s">
        <v>47</v>
      </c>
      <c r="E34" s="75"/>
      <c r="F34" s="96"/>
      <c r="G34" s="51" t="s">
        <v>50</v>
      </c>
      <c r="H34" s="51" t="s">
        <v>10</v>
      </c>
      <c r="I34" s="34"/>
      <c r="J34" s="34"/>
      <c r="K34" s="13"/>
      <c r="L34" s="22"/>
    </row>
    <row r="35" spans="2:12" ht="51" customHeight="1" x14ac:dyDescent="0.2">
      <c r="B35" s="21"/>
      <c r="C35" s="41" t="s">
        <v>38</v>
      </c>
      <c r="D35" s="89" t="s">
        <v>48</v>
      </c>
      <c r="E35" s="75"/>
      <c r="F35" s="76"/>
      <c r="G35" s="49" t="s">
        <v>50</v>
      </c>
      <c r="H35" s="55" t="s">
        <v>10</v>
      </c>
      <c r="I35" s="34"/>
      <c r="J35" s="34"/>
      <c r="K35" s="13"/>
      <c r="L35" s="22"/>
    </row>
    <row r="36" spans="2:12" ht="63" customHeight="1" x14ac:dyDescent="0.2">
      <c r="B36" s="21"/>
      <c r="C36" s="41" t="s">
        <v>39</v>
      </c>
      <c r="D36" s="89" t="s">
        <v>49</v>
      </c>
      <c r="E36" s="75"/>
      <c r="F36" s="76"/>
      <c r="G36" s="49" t="s">
        <v>50</v>
      </c>
      <c r="H36" s="51" t="s">
        <v>10</v>
      </c>
      <c r="I36" s="37"/>
      <c r="J36" s="38"/>
      <c r="K36" s="15"/>
      <c r="L36" s="22"/>
    </row>
    <row r="37" spans="2:12" ht="14.25" x14ac:dyDescent="0.2">
      <c r="B37" s="21"/>
      <c r="C37" s="39"/>
      <c r="D37" s="39"/>
      <c r="E37" s="39"/>
      <c r="F37" s="39"/>
      <c r="G37" s="40"/>
      <c r="H37" s="39"/>
      <c r="I37" s="40"/>
      <c r="J37" s="40"/>
      <c r="K37"/>
      <c r="L37" s="22"/>
    </row>
    <row r="38" spans="2:12" ht="30" customHeight="1" x14ac:dyDescent="0.2">
      <c r="B38" s="21"/>
      <c r="C38" s="90" t="s">
        <v>40</v>
      </c>
      <c r="D38" s="91"/>
      <c r="E38" s="91"/>
      <c r="F38" s="91"/>
      <c r="G38" s="91"/>
      <c r="H38" s="92"/>
      <c r="I38" s="16"/>
      <c r="J38" s="16"/>
      <c r="K38" s="16"/>
      <c r="L38" s="22"/>
    </row>
    <row r="39" spans="2:12" s="6" customFormat="1" ht="15" thickBot="1" x14ac:dyDescent="0.25">
      <c r="B39" s="27"/>
      <c r="C39" s="28"/>
      <c r="D39" s="88"/>
      <c r="E39" s="88"/>
      <c r="F39" s="88"/>
      <c r="G39" s="88"/>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8">
    <cfRule type="cellIs" dxfId="8" priority="2" operator="equal">
      <formula>0</formula>
    </cfRule>
  </conditionalFormatting>
  <conditionalFormatting sqref="D20">
    <cfRule type="cellIs" dxfId="7" priority="1" operator="equal">
      <formula>0</formula>
    </cfRule>
  </conditionalFormatting>
  <conditionalFormatting sqref="D17:F17">
    <cfRule type="cellIs" dxfId="6" priority="3" operator="equal">
      <formula>0</formula>
    </cfRule>
  </conditionalFormatting>
  <dataValidations count="1">
    <dataValidation type="date" allowBlank="1" showInputMessage="1" showErrorMessage="1" prompt="Ingrese fecha en formato dd-mm-aaaa_x000a_" sqref="I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2006/documentManagement/types"/>
    <ds:schemaRef ds:uri="http://schemas.microsoft.com/office/infopath/2007/PartnerControls"/>
    <ds:schemaRef ds:uri="9d85dbaf-23eb-4e57-a637-93dcacc8b1a1"/>
    <ds:schemaRef ds:uri="http://purl.org/dc/terms/"/>
    <ds:schemaRef ds:uri="http://schemas.openxmlformats.org/package/2006/metadata/core-properties"/>
    <ds:schemaRef ds:uri="http://www.w3.org/XML/1998/namespace"/>
    <ds:schemaRef ds:uri="a6cb9e4b-f1d1-4245-83ec-6cad768d538a"/>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Carolina Duque Tobon</cp:lastModifiedBy>
  <cp:revision/>
  <dcterms:created xsi:type="dcterms:W3CDTF">2014-10-29T19:55:46Z</dcterms:created>
  <dcterms:modified xsi:type="dcterms:W3CDTF">2026-04-14T21:17:23Z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