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showObjects="none"/>
  <mc:AlternateContent xmlns:mc="http://schemas.openxmlformats.org/markup-compatibility/2006">
    <mc:Choice Requires="x15">
      <x15ac:absPath xmlns:x15ac="http://schemas.microsoft.com/office/spreadsheetml/2010/11/ac" url="C:\Users\krisj\Desktop\URIBIA 2026\PRESUPUESTOS PROCESOS ABRIL\PRESUPUESTO FORTALECIMIENTO JAC\"/>
    </mc:Choice>
  </mc:AlternateContent>
  <xr:revisionPtr revIDLastSave="0" documentId="13_ncr:1_{600EDCD7-7247-4746-BE4B-46D5A7A80894}" xr6:coauthVersionLast="47" xr6:coauthVersionMax="47" xr10:uidLastSave="{00000000-0000-0000-0000-000000000000}"/>
  <bookViews>
    <workbookView xWindow="-108" yWindow="-108" windowWidth="23256" windowHeight="12456" xr2:uid="{21C6A99A-787C-4407-8485-78953DDFE52C}"/>
  </bookViews>
  <sheets>
    <sheet name="PRESUPUESTO" sheetId="1" r:id="rId1"/>
    <sheet name="CRONOGRAMA" sheetId="2" r:id="rId2"/>
  </sheets>
  <definedNames>
    <definedName name="_xlnm._FilterDatabase" localSheetId="0" hidden="1">PRESUPUESTO!$A$2:$G$33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2" i="1" l="1"/>
  <c r="H32" i="1" l="1"/>
  <c r="G32" i="1"/>
  <c r="H31" i="1"/>
  <c r="G31" i="1"/>
  <c r="H30" i="1"/>
  <c r="G30" i="1"/>
  <c r="H29" i="1"/>
  <c r="G29" i="1"/>
  <c r="D29" i="1"/>
  <c r="H28" i="1"/>
  <c r="G28" i="1"/>
  <c r="D27" i="1"/>
  <c r="G27" i="1" s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3" i="1"/>
  <c r="G3" i="1"/>
  <c r="G33" i="1" s="1"/>
  <c r="H27" i="1" l="1"/>
  <c r="H33" i="1" s="1"/>
</calcChain>
</file>

<file path=xl/sharedStrings.xml><?xml version="1.0" encoding="utf-8"?>
<sst xmlns="http://schemas.openxmlformats.org/spreadsheetml/2006/main" count="104" uniqueCount="51">
  <si>
    <t>ACTIVIDADES</t>
  </si>
  <si>
    <t>RECURSO</t>
  </si>
  <si>
    <t>UNIDAD DE MEDIDA</t>
  </si>
  <si>
    <t>CANTIDAD</t>
  </si>
  <si>
    <t>VR. UNIT</t>
  </si>
  <si>
    <t>VR. TOTAL</t>
  </si>
  <si>
    <t>Unidad</t>
  </si>
  <si>
    <t>N.A.</t>
  </si>
  <si>
    <t>Coordinador del Proyecto</t>
  </si>
  <si>
    <t>Administrar eficientemente el proyecto</t>
  </si>
  <si>
    <t>Profesional en Derecho</t>
  </si>
  <si>
    <t>Profesional en Trabajo Social</t>
  </si>
  <si>
    <t>Técnico administrativo</t>
  </si>
  <si>
    <t xml:space="preserve">Desarrollar capacitación a Jurados sobre prácticas y procedimientos que deberán aplicar para el correcto desarrollo de sus roles durante la jornada electoral. </t>
  </si>
  <si>
    <t xml:space="preserve">Unidad </t>
  </si>
  <si>
    <t xml:space="preserve">STAND DE AGUA Y CAFÉ.  Incluye: mesa con dispensador de café, vasos biodegradables, mezcladores, azúcar. Dispensador de agua con vasos biodegradables </t>
  </si>
  <si>
    <t>Realizar capacitación a aspirantes a presidencias de J.A.C. en ley comunal.</t>
  </si>
  <si>
    <t>Día</t>
  </si>
  <si>
    <t>Alquiler de video beam y pc de mesa para talleres y jornadas que lo requieran. (6 jornadas de 2 horas)</t>
  </si>
  <si>
    <t>TOTAL</t>
  </si>
  <si>
    <t xml:space="preserve">CARTILLAS CON INFORMACION RELEVANTE, TAMAÑO OFICIO DE 10 HOJAS CON LOGO DE LA ADMINISTRACION MUNICIPAL Y PORTADA PERSONALIZADA </t>
  </si>
  <si>
    <t>CRONOGRAMA POR DIAS</t>
  </si>
  <si>
    <t>Realizar alistamiento y ejecución de la jornada electoral.</t>
  </si>
  <si>
    <t xml:space="preserve">Acompañar las votaciones y asambleas en zona rural. </t>
  </si>
  <si>
    <t>Realizar capacitación para los del tribunal de garantías</t>
  </si>
  <si>
    <t>Acompañar las votaciones y asambleas en zona rural.</t>
  </si>
  <si>
    <t>DURACIÓN (DIAS)</t>
  </si>
  <si>
    <t>Hora</t>
  </si>
  <si>
    <t>Alquiler de sillas plásticas por día con o sin brazo de aproximadamente  60cm de largo, 51,5cm de ancho y 71 cm de alto  incluye transporte.(3 sillas por mesa)</t>
  </si>
  <si>
    <t>Hidratación: Agua potable en : botellas de agua PET 600ml. (2 botellas al dia por persona por 38 personas por 7 dias)</t>
  </si>
  <si>
    <t>Desayuno: Caldo de huevo, arepa y tinto  /  buñuelo, galletas, huevo duro y café /Caldo de costilla, arepa y tinto – / Pan con queso y chocolate / Harina y avena / Tamal o caldo con café y arepa (1 al día por persona por 38 personas por 7 días)</t>
  </si>
  <si>
    <t>Alquiler de video beam y pc de mesa para talleres y jornadas que lo requieran(Son 7 jornadas por 8  horas y 1 jornada de 4 horas)</t>
  </si>
  <si>
    <t>ALMUERZO EJECUTIVO 1: 1 Proteína –125 gramos de carne de res, pescado o cerdo-, 1 Carbohidrato –arroz blanco, arroz con fideos o arroz con coco-, 1 Sopa (de carne, costilla o p
ollo), 1 Ensalada, acompañamiento -pasta, tajada de plátano o papa frita- 1 Bebida Jugo de 300ml.  (1 al día por persona por 68 personas por 8 días)</t>
  </si>
  <si>
    <t>REFRIGERIO 3: (Sándwich jamón y queso, y/o sándwich de pollo y/o mini hamburguesa,  fruta y bebida hidratante envase tetra pack de 250 ml).  (Son 360 jurados distribuidos en 6 grupos de 60)</t>
  </si>
  <si>
    <t>REFRIGERIO 3: (Sándwich jamón y queso, y/o sándwich de pollo y/o mini hamburguesa,  fruta y bebida hidratante envase tetra pack de 250 ml).  (Son en promedio  2 aspirantes por barrio por 34 los barrios, serán cerca de 68 los aspirantes a capacitar; (Son 7 jornadas por 8  horas y 1 jornada de 4 horas)</t>
  </si>
  <si>
    <t>REFRIGERIO 3: (Sándwich jamón y queso, y/o sándwich de pollo y/o mini hamburguesa,  fruta y bebida hidratante envase tetra pack de 250 ml).  (Son en promedio  102 miembros del tribunal de garantias que se dividen en 2 grupos de 51)</t>
  </si>
  <si>
    <t>Alquiler de video beam y pc de mesa para talleres y jornadas que lo requieran. (2 grupos de 4 horas)</t>
  </si>
  <si>
    <t>ALMUERZO EJECUTIVO 1: 1 Proteína –125 gramos de carne de res, pescado o cerdo-, 1 Carbohidrato –arroz blanco, arroz con fideos o arroz con coco-, 1 Sopa (de carne, costilla o p
ollo), 1 Ensalada, acompañamiento -pasta, tajada de plátano o papa frita- 1 Bebida Jugo de 300ml.  (1 al día por persona por 38 personas por 7 días)</t>
  </si>
  <si>
    <t xml:space="preserve">CENA. Incluye una proteína, una harina, un carbohidrato y una bebida caliente o fría de 300 ml.  (1 al día por persona por 38 personas por 7 días) </t>
  </si>
  <si>
    <t>Hospedaje. Habitación para una noche - cama individual  (1 al día por persona por 38 personas por 7 días)</t>
  </si>
  <si>
    <t>Alquiler de carpas 4X4 para adecuación de los espacios de votación (3 carpas * 34 barrios)</t>
  </si>
  <si>
    <t>VERIFICACION</t>
  </si>
  <si>
    <t>OBSERVACIONES</t>
  </si>
  <si>
    <t>Certificado de aprobación de la capacitación (Certificado de participación en evento, elaborado en papel propalcote de 240gr, impresos a full color, tamaño carta. Incluye diseño e impresión)</t>
  </si>
  <si>
    <t>Alquiler de mesas plásticas cuadrada de 72,5cm de alto por 85.6cm de fondo, por 85.6cm de Ancho  (6 mesas * 34 por barrio)</t>
  </si>
  <si>
    <t>ALQUILER VEHÍCULO TODO TERRENO, CAMPERO CABINADOS O DOBLE CABINA O DE VAGÓN,  CON CAPACIDAD MÍNIMA DE 4 PASAJEROS, FULL EQUIPO PARA LA ZONA RURAL Y URBANA. INCLUYE CONDUCTOR, COMBUSTIBLE. DISPONIBILIDAD LAS 24 HORAS. DESTINADO AL TRANSPORTE DE PERSONAS Y EQUIPOS REQUERIDOS DE LA DEPENDENCIA RESPECTIVA. (EQUIPO ADMINISTRATIVO)</t>
  </si>
  <si>
    <t>ALQUILER VEHÍCULO TODO TERRENO, CAMPERO CABINADOS O DOBLE CABINA O DE VAGÓN,  CON CAPACIDAD MÍNIMA DE 4 PASAJEROS, FULL EQUIPO PARA LA ZONA RURAL Y URBANA. INCLUYE CONDUCTOR, COMBUSTIBLE. DISPONIBILIDAD LAS 24 HORAS. DESTINADO AL TRANSPORTE DE PERSONAS Y EQUIPOS REQUERIDOS DE LA DEPENDENCIA RESPECTIVA. /EQUIPO LOGISTICO)</t>
  </si>
  <si>
    <t>Auxiliares logísticos (46 auxiliares por 4 días -una antes de las elecciones, durante las elecciones y un día después para el desmonte)</t>
  </si>
  <si>
    <t>Hidratación: Agua potable en : botellas de agua PET 600ml. [(2 botellas al dia por persona- - (inlcuye 360 jurados-102 veedores del tribunal de garantias-50 miembros del equipo ejecutor) + (2 botellas al día por auxiliar logístico (46) durante los 2 días de alistamiento y 1 día de desmonte)]</t>
  </si>
  <si>
    <t>REFRIGERIO 3: (Sándwich jamón y queso, y/o sándwich de pollo y/o mini hamburguesa,  fruta y bebida hidratante envase tetra pack de 250 ml). (2 al día por persona durante la jornada de elección-  inlcuye 360 jurados-102 veedores del tribunal de garantias-50 miembros del equipo ejecutor)  + (2 al día por auxiliar logístico (46) durante los 2 días de alistamiento y 1 día de desmonte)]</t>
  </si>
  <si>
    <t>ALMUERZO EJECUTIVO 1: 1 Proteína –125 gramos de carne de res, pescado o cerdo-, 1 Carbohidrato –arroz blanco, arroz con fideos o arroz con coco-, 1 Sopa (de carne, costilla o p
ollo), 1 Ensalada, acompañamiento -pasta, tajada de plátano o papa frita- 1 Bebida Jugo de 300ml.  ( 1 al día por persona durante la jornada de elección-  inlcuye 360 jurados-102 veedores del tribunal de garantias-50 miembros del equipo ejecutor) + (1 al día por auxiliar logístico (46) durante los 2 días de alistamiento y 1 día de desmonte)]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</si>
</sst>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#,##0;\-&quot;$&quot;#,##0"/>
    <numFmt numFmtId="165" formatCode="&quot;$&quot;#,##0;[Red]\-&quot;$&quot;#,##0"/>
    <numFmt numFmtId="166" formatCode="_-&quot;$&quot;* #,##0.00_-;\-&quot;$&quot;* #,##0.00_-;_-&quot;$&quot;* &quot;-&quot;??_-;_-@_-"/>
    <numFmt numFmtId="167" formatCode="_-* #,##0_-;\-* #,##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rgb="FF0D0D0D"/>
      <name val="Calibri"/>
      <family val="2"/>
    </font>
    <font>
      <sz val="10"/>
      <color rgb="FF000000"/>
      <name val="Calibri"/>
      <family val="2"/>
    </font>
    <font>
      <b/>
      <sz val="11"/>
      <color rgb="FFFFFFFF"/>
      <name val="Calibri"/>
      <family val="2"/>
    </font>
    <font>
      <b/>
      <sz val="11"/>
      <color rgb="FFFFFFFF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92D050"/>
      <name val="Aptos Narrow"/>
      <family val="2"/>
      <scheme val="minor"/>
    </font>
    <font>
      <sz val="11"/>
      <name val="Aptos Narrow"/>
      <family val="2"/>
      <scheme val="minor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00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  <xf numFmtId="166" fontId="2" fillId="0" borderId="1" xfId="1" applyFont="1" applyBorder="1" applyAlignment="1">
      <alignment vertical="center" wrapText="1"/>
    </xf>
    <xf numFmtId="166" fontId="0" fillId="0" borderId="0" xfId="1" applyFont="1" applyAlignment="1">
      <alignment wrapText="1"/>
    </xf>
    <xf numFmtId="1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" fontId="0" fillId="0" borderId="0" xfId="0" applyNumberFormat="1" applyAlignment="1">
      <alignment horizontal="center" wrapText="1"/>
    </xf>
    <xf numFmtId="167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wrapText="1"/>
    </xf>
    <xf numFmtId="167" fontId="0" fillId="0" borderId="1" xfId="0" applyNumberFormat="1" applyBorder="1" applyAlignment="1">
      <alignment wrapText="1"/>
    </xf>
    <xf numFmtId="165" fontId="0" fillId="3" borderId="1" xfId="0" applyNumberForma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164" fontId="0" fillId="0" borderId="4" xfId="1" applyNumberFormat="1" applyFont="1" applyBorder="1" applyAlignment="1">
      <alignment wrapText="1"/>
    </xf>
    <xf numFmtId="164" fontId="2" fillId="0" borderId="1" xfId="1" applyNumberFormat="1" applyFont="1" applyBorder="1" applyAlignment="1">
      <alignment vertical="center" wrapText="1"/>
    </xf>
    <xf numFmtId="166" fontId="2" fillId="0" borderId="2" xfId="1" applyFont="1" applyBorder="1" applyAlignment="1">
      <alignment vertical="center" wrapText="1"/>
    </xf>
    <xf numFmtId="0" fontId="0" fillId="4" borderId="1" xfId="0" applyFill="1" applyBorder="1" applyAlignment="1">
      <alignment wrapText="1"/>
    </xf>
    <xf numFmtId="44" fontId="0" fillId="0" borderId="0" xfId="0" applyNumberFormat="1" applyAlignment="1">
      <alignment wrapText="1"/>
    </xf>
    <xf numFmtId="44" fontId="0" fillId="0" borderId="0" xfId="0" applyNumberFormat="1" applyAlignment="1">
      <alignment vertical="center" wrapText="1"/>
    </xf>
    <xf numFmtId="166" fontId="2" fillId="4" borderId="1" xfId="1" applyFont="1" applyFill="1" applyBorder="1" applyAlignment="1">
      <alignment vertical="center" wrapText="1"/>
    </xf>
    <xf numFmtId="44" fontId="0" fillId="0" borderId="0" xfId="0" applyNumberFormat="1" applyAlignment="1">
      <alignment horizontal="center" vertical="center" wrapText="1"/>
    </xf>
    <xf numFmtId="0" fontId="7" fillId="4" borderId="0" xfId="0" applyFont="1" applyFill="1" applyAlignment="1">
      <alignment wrapText="1"/>
    </xf>
    <xf numFmtId="1" fontId="2" fillId="4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wrapText="1"/>
    </xf>
    <xf numFmtId="166" fontId="0" fillId="0" borderId="0" xfId="1" applyFont="1" applyAlignment="1">
      <alignment horizontal="center" wrapText="1"/>
    </xf>
    <xf numFmtId="166" fontId="2" fillId="0" borderId="1" xfId="1" applyFont="1" applyFill="1" applyBorder="1" applyAlignment="1">
      <alignment vertical="center" wrapText="1"/>
    </xf>
    <xf numFmtId="0" fontId="8" fillId="0" borderId="0" xfId="0" applyFont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9" fillId="4" borderId="0" xfId="0" applyNumberFormat="1" applyFont="1" applyFill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0" fillId="0" borderId="2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66" fontId="5" fillId="2" borderId="3" xfId="1" applyFont="1" applyFill="1" applyBorder="1" applyAlignment="1">
      <alignment horizontal="center" vertical="center" wrapText="1"/>
    </xf>
    <xf numFmtId="166" fontId="5" fillId="2" borderId="4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165" fontId="2" fillId="4" borderId="1" xfId="0" applyNumberFormat="1" applyFont="1" applyFill="1" applyBorder="1" applyAlignment="1">
      <alignment vertical="center" wrapText="1"/>
    </xf>
    <xf numFmtId="166" fontId="10" fillId="4" borderId="1" xfId="1" applyFont="1" applyFill="1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1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4" fontId="9" fillId="5" borderId="0" xfId="0" applyNumberFormat="1" applyFont="1" applyFill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2F19-3A44-4EF8-A1FB-D5C523461D91}">
  <dimension ref="A1:M36"/>
  <sheetViews>
    <sheetView tabSelected="1" zoomScale="60" zoomScaleNormal="60" workbookViewId="0">
      <selection activeCell="N8" sqref="N8"/>
    </sheetView>
  </sheetViews>
  <sheetFormatPr baseColWidth="10" defaultColWidth="11.44140625" defaultRowHeight="14.4" x14ac:dyDescent="0.3"/>
  <cols>
    <col min="1" max="1" width="23" style="1" customWidth="1"/>
    <col min="2" max="2" width="63" style="1" customWidth="1"/>
    <col min="3" max="3" width="14.109375" style="7" bestFit="1" customWidth="1"/>
    <col min="4" max="4" width="12.21875" style="13" bestFit="1" customWidth="1"/>
    <col min="5" max="5" width="12.33203125" style="7" customWidth="1"/>
    <col min="6" max="6" width="14.33203125" style="10" customWidth="1"/>
    <col min="7" max="7" width="16.44140625" style="10" customWidth="1"/>
    <col min="8" max="8" width="31.44140625" style="1" customWidth="1"/>
    <col min="9" max="9" width="26.33203125" style="1" customWidth="1"/>
    <col min="10" max="10" width="34.21875" style="1" customWidth="1"/>
    <col min="11" max="12" width="11.44140625" style="1"/>
    <col min="13" max="13" width="16.44140625" style="1" bestFit="1" customWidth="1"/>
    <col min="14" max="16384" width="11.44140625" style="1"/>
  </cols>
  <sheetData>
    <row r="1" spans="1:13" ht="15" customHeight="1" x14ac:dyDescent="0.3">
      <c r="A1" s="47" t="s">
        <v>0</v>
      </c>
      <c r="B1" s="49" t="s">
        <v>1</v>
      </c>
      <c r="C1" s="49" t="s">
        <v>2</v>
      </c>
      <c r="D1" s="51" t="s">
        <v>3</v>
      </c>
      <c r="E1" s="49" t="s">
        <v>26</v>
      </c>
      <c r="F1" s="53" t="s">
        <v>4</v>
      </c>
      <c r="G1" s="53" t="s">
        <v>5</v>
      </c>
      <c r="H1" s="61" t="s">
        <v>41</v>
      </c>
      <c r="I1" s="56" t="s">
        <v>42</v>
      </c>
      <c r="J1" s="56"/>
    </row>
    <row r="2" spans="1:13" x14ac:dyDescent="0.3">
      <c r="A2" s="48"/>
      <c r="B2" s="50"/>
      <c r="C2" s="50"/>
      <c r="D2" s="52"/>
      <c r="E2" s="50"/>
      <c r="F2" s="54"/>
      <c r="G2" s="54"/>
      <c r="H2" s="61"/>
      <c r="I2" s="56"/>
      <c r="J2" s="56"/>
    </row>
    <row r="3" spans="1:13" ht="15" customHeight="1" x14ac:dyDescent="0.3">
      <c r="A3" s="57" t="s">
        <v>9</v>
      </c>
      <c r="B3" s="2" t="s">
        <v>8</v>
      </c>
      <c r="C3" s="6" t="s">
        <v>17</v>
      </c>
      <c r="D3" s="11">
        <v>1</v>
      </c>
      <c r="E3" s="3">
        <v>10</v>
      </c>
      <c r="F3" s="33">
        <v>206666.66666666666</v>
      </c>
      <c r="G3" s="22">
        <f>+F3*E3*D3</f>
        <v>2066666.6666666665</v>
      </c>
      <c r="H3" s="25">
        <f>+D3*E3*F3</f>
        <v>2066666.6666666665</v>
      </c>
      <c r="I3" s="25"/>
      <c r="J3" s="25"/>
    </row>
    <row r="4" spans="1:13" x14ac:dyDescent="0.3">
      <c r="A4" s="58"/>
      <c r="B4" s="2" t="s">
        <v>10</v>
      </c>
      <c r="C4" s="6" t="s">
        <v>17</v>
      </c>
      <c r="D4" s="11">
        <v>1</v>
      </c>
      <c r="E4" s="3">
        <v>10</v>
      </c>
      <c r="F4" s="33">
        <v>183333.33333333334</v>
      </c>
      <c r="G4" s="22">
        <f>+F4*E4*D4</f>
        <v>1833333.3333333335</v>
      </c>
      <c r="H4" s="25">
        <f t="shared" ref="H4:H6" si="0">+D4*E4*F4</f>
        <v>1833333.3333333335</v>
      </c>
      <c r="I4" s="25"/>
      <c r="J4" s="25"/>
    </row>
    <row r="5" spans="1:13" x14ac:dyDescent="0.3">
      <c r="A5" s="58"/>
      <c r="B5" s="2" t="s">
        <v>11</v>
      </c>
      <c r="C5" s="6" t="s">
        <v>17</v>
      </c>
      <c r="D5" s="11">
        <v>1</v>
      </c>
      <c r="E5" s="3">
        <v>10</v>
      </c>
      <c r="F5" s="33">
        <v>183333.33333333334</v>
      </c>
      <c r="G5" s="22">
        <f t="shared" ref="G5:G6" si="1">+F5*E5*D5</f>
        <v>1833333.3333333335</v>
      </c>
      <c r="H5" s="25">
        <f t="shared" si="0"/>
        <v>1833333.3333333335</v>
      </c>
      <c r="I5" s="25"/>
      <c r="J5" s="25"/>
    </row>
    <row r="6" spans="1:13" x14ac:dyDescent="0.3">
      <c r="A6" s="58"/>
      <c r="B6" s="2" t="s">
        <v>12</v>
      </c>
      <c r="C6" s="6" t="s">
        <v>17</v>
      </c>
      <c r="D6" s="11">
        <v>1</v>
      </c>
      <c r="E6" s="3">
        <v>10</v>
      </c>
      <c r="F6" s="33">
        <v>116666.66666666667</v>
      </c>
      <c r="G6" s="22">
        <f t="shared" si="1"/>
        <v>1166666.6666666667</v>
      </c>
      <c r="H6" s="25">
        <f t="shared" si="0"/>
        <v>1166666.6666666667</v>
      </c>
      <c r="I6" s="25"/>
      <c r="J6" s="25"/>
    </row>
    <row r="7" spans="1:13" ht="28.8" x14ac:dyDescent="0.3">
      <c r="A7" s="58"/>
      <c r="B7" s="8" t="s">
        <v>47</v>
      </c>
      <c r="C7" s="6" t="s">
        <v>17</v>
      </c>
      <c r="D7" s="66">
        <v>46</v>
      </c>
      <c r="E7" s="67">
        <v>4</v>
      </c>
      <c r="F7" s="33">
        <v>69756.1594021739</v>
      </c>
      <c r="G7" s="22">
        <f>+F7*E7*D7</f>
        <v>12835133.329999998</v>
      </c>
      <c r="H7" s="26">
        <f>+D7*E7*F7</f>
        <v>12835133.329999998</v>
      </c>
      <c r="I7" s="25"/>
      <c r="J7" s="25"/>
    </row>
    <row r="8" spans="1:13" ht="129" customHeight="1" x14ac:dyDescent="0.3">
      <c r="A8" s="58"/>
      <c r="B8" s="2" t="s">
        <v>45</v>
      </c>
      <c r="C8" s="3" t="s">
        <v>17</v>
      </c>
      <c r="D8" s="30">
        <v>1</v>
      </c>
      <c r="E8" s="68">
        <v>10</v>
      </c>
      <c r="F8" s="33">
        <v>290000</v>
      </c>
      <c r="G8" s="36">
        <f>+F8*E8*D8</f>
        <v>2900000</v>
      </c>
      <c r="H8" s="26">
        <f>+D8*E8*F8</f>
        <v>2900000</v>
      </c>
      <c r="I8" s="26"/>
      <c r="J8" s="25"/>
    </row>
    <row r="9" spans="1:13" ht="145.80000000000001" customHeight="1" x14ac:dyDescent="0.3">
      <c r="A9" s="59"/>
      <c r="B9" s="2" t="s">
        <v>46</v>
      </c>
      <c r="C9" s="3" t="s">
        <v>17</v>
      </c>
      <c r="D9" s="30">
        <v>12</v>
      </c>
      <c r="E9" s="68">
        <v>4</v>
      </c>
      <c r="F9" s="33">
        <v>290000</v>
      </c>
      <c r="G9" s="36">
        <f>+F9*E9*D9</f>
        <v>13920000</v>
      </c>
      <c r="H9" s="26">
        <f>+D9*E9*F9</f>
        <v>13920000</v>
      </c>
    </row>
    <row r="10" spans="1:13" ht="60" customHeight="1" x14ac:dyDescent="0.3">
      <c r="A10" s="44" t="s">
        <v>13</v>
      </c>
      <c r="B10" s="35" t="s">
        <v>33</v>
      </c>
      <c r="C10" s="4" t="s">
        <v>6</v>
      </c>
      <c r="D10" s="11">
        <v>60</v>
      </c>
      <c r="E10" s="3">
        <v>6</v>
      </c>
      <c r="F10" s="33">
        <v>12800</v>
      </c>
      <c r="G10" s="22">
        <f>+F10*E10*D10</f>
        <v>4608000</v>
      </c>
      <c r="H10" s="26">
        <f>+D10*E10*F10</f>
        <v>4608000</v>
      </c>
    </row>
    <row r="11" spans="1:13" ht="28.8" x14ac:dyDescent="0.3">
      <c r="A11" s="45"/>
      <c r="B11" s="65" t="s">
        <v>18</v>
      </c>
      <c r="C11" s="63" t="s">
        <v>27</v>
      </c>
      <c r="D11" s="11">
        <v>12</v>
      </c>
      <c r="E11" s="12" t="s">
        <v>7</v>
      </c>
      <c r="F11" s="64">
        <v>21900</v>
      </c>
      <c r="G11" s="22">
        <f>+F11*D11</f>
        <v>262800</v>
      </c>
      <c r="H11" s="26">
        <f>+D11*F11</f>
        <v>262800</v>
      </c>
      <c r="I11" s="29"/>
      <c r="J11" s="31"/>
    </row>
    <row r="12" spans="1:13" ht="43.2" x14ac:dyDescent="0.3">
      <c r="A12" s="45"/>
      <c r="B12" s="2" t="s">
        <v>15</v>
      </c>
      <c r="C12" s="4" t="s">
        <v>17</v>
      </c>
      <c r="D12" s="11">
        <v>6</v>
      </c>
      <c r="E12" s="12" t="s">
        <v>7</v>
      </c>
      <c r="F12" s="9">
        <v>122800</v>
      </c>
      <c r="G12" s="22">
        <f>+F12*D12</f>
        <v>736800</v>
      </c>
      <c r="H12" s="26">
        <f>+D12*F12</f>
        <v>736800</v>
      </c>
    </row>
    <row r="13" spans="1:13" ht="43.2" x14ac:dyDescent="0.3">
      <c r="A13" s="46"/>
      <c r="B13" s="2" t="s">
        <v>20</v>
      </c>
      <c r="C13" s="4" t="s">
        <v>6</v>
      </c>
      <c r="D13" s="11">
        <v>360</v>
      </c>
      <c r="E13" s="12" t="s">
        <v>7</v>
      </c>
      <c r="F13" s="9">
        <v>12500</v>
      </c>
      <c r="G13" s="22">
        <f t="shared" ref="G13" si="2">+F13*D13</f>
        <v>4500000</v>
      </c>
      <c r="H13" s="26">
        <f>+D13*F13</f>
        <v>4500000</v>
      </c>
    </row>
    <row r="14" spans="1:13" ht="28.8" x14ac:dyDescent="0.3">
      <c r="A14" s="43" t="s">
        <v>16</v>
      </c>
      <c r="B14" s="8" t="s">
        <v>31</v>
      </c>
      <c r="C14" s="4" t="s">
        <v>27</v>
      </c>
      <c r="D14" s="11">
        <v>60</v>
      </c>
      <c r="E14" s="12" t="s">
        <v>7</v>
      </c>
      <c r="F14" s="64">
        <v>21900</v>
      </c>
      <c r="G14" s="22">
        <f>+F14*D14</f>
        <v>1314000</v>
      </c>
      <c r="H14" s="26">
        <f>+D14*F14</f>
        <v>1314000</v>
      </c>
      <c r="I14" s="29"/>
      <c r="J14" s="31"/>
    </row>
    <row r="15" spans="1:13" ht="120.75" customHeight="1" x14ac:dyDescent="0.3">
      <c r="A15" s="43"/>
      <c r="B15" s="2" t="s">
        <v>34</v>
      </c>
      <c r="C15" s="3" t="s">
        <v>6</v>
      </c>
      <c r="D15" s="11">
        <v>68</v>
      </c>
      <c r="E15" s="3">
        <v>8</v>
      </c>
      <c r="F15" s="9">
        <v>12800</v>
      </c>
      <c r="G15" s="22">
        <f>+F15*E15*D15</f>
        <v>6963200</v>
      </c>
      <c r="H15" s="26">
        <f>+D15*E15*F15</f>
        <v>6963200</v>
      </c>
    </row>
    <row r="16" spans="1:13" ht="120.75" customHeight="1" x14ac:dyDescent="0.3">
      <c r="A16" s="43"/>
      <c r="B16" s="5" t="s">
        <v>32</v>
      </c>
      <c r="C16" s="3" t="s">
        <v>6</v>
      </c>
      <c r="D16" s="11">
        <v>68</v>
      </c>
      <c r="E16" s="3">
        <v>8</v>
      </c>
      <c r="F16" s="9">
        <v>25000</v>
      </c>
      <c r="G16" s="22">
        <f>+F16*E16*D16</f>
        <v>13600000</v>
      </c>
      <c r="H16" s="38">
        <f>+D16*E16*F16</f>
        <v>13600000</v>
      </c>
      <c r="I16" s="39"/>
      <c r="J16" s="34"/>
      <c r="M16" s="25"/>
    </row>
    <row r="17" spans="1:11" ht="64.95" customHeight="1" x14ac:dyDescent="0.3">
      <c r="A17" s="43"/>
      <c r="B17" s="2" t="s">
        <v>15</v>
      </c>
      <c r="C17" s="4" t="s">
        <v>14</v>
      </c>
      <c r="D17" s="11">
        <v>8</v>
      </c>
      <c r="E17" s="12" t="s">
        <v>7</v>
      </c>
      <c r="F17" s="9">
        <v>122800</v>
      </c>
      <c r="G17" s="22">
        <f t="shared" ref="G17:G29" si="3">+F17*D17</f>
        <v>982400</v>
      </c>
      <c r="H17" s="28">
        <f t="shared" ref="H17:H32" si="4">+D17*F17</f>
        <v>982400</v>
      </c>
      <c r="I17" s="29"/>
    </row>
    <row r="18" spans="1:11" ht="43.2" x14ac:dyDescent="0.3">
      <c r="A18" s="43"/>
      <c r="B18" s="2" t="s">
        <v>43</v>
      </c>
      <c r="C18" s="3" t="s">
        <v>6</v>
      </c>
      <c r="D18" s="11">
        <v>68</v>
      </c>
      <c r="E18" s="3" t="s">
        <v>7</v>
      </c>
      <c r="F18" s="9">
        <v>29100</v>
      </c>
      <c r="G18" s="22">
        <f t="shared" si="3"/>
        <v>1978800</v>
      </c>
      <c r="H18" s="26">
        <f t="shared" si="4"/>
        <v>1978800</v>
      </c>
    </row>
    <row r="19" spans="1:11" ht="28.8" x14ac:dyDescent="0.3">
      <c r="A19" s="55" t="s">
        <v>24</v>
      </c>
      <c r="B19" s="8" t="s">
        <v>36</v>
      </c>
      <c r="C19" s="4" t="s">
        <v>27</v>
      </c>
      <c r="D19" s="11">
        <v>8</v>
      </c>
      <c r="E19" s="12" t="s">
        <v>7</v>
      </c>
      <c r="F19" s="64">
        <v>21900</v>
      </c>
      <c r="G19" s="23">
        <f t="shared" si="3"/>
        <v>175200</v>
      </c>
      <c r="H19" s="25">
        <f t="shared" si="4"/>
        <v>175200</v>
      </c>
      <c r="I19" s="29"/>
      <c r="J19" s="31"/>
    </row>
    <row r="20" spans="1:11" ht="57.6" x14ac:dyDescent="0.3">
      <c r="A20" s="55"/>
      <c r="B20" s="2" t="s">
        <v>35</v>
      </c>
      <c r="C20" s="3" t="s">
        <v>6</v>
      </c>
      <c r="D20" s="30">
        <v>102</v>
      </c>
      <c r="E20" s="3" t="s">
        <v>7</v>
      </c>
      <c r="F20" s="27">
        <v>12800</v>
      </c>
      <c r="G20" s="23">
        <f t="shared" si="3"/>
        <v>1305600</v>
      </c>
      <c r="H20" s="26">
        <f t="shared" si="4"/>
        <v>1305600</v>
      </c>
    </row>
    <row r="21" spans="1:11" ht="43.2" x14ac:dyDescent="0.3">
      <c r="A21" s="55"/>
      <c r="B21" s="2" t="s">
        <v>15</v>
      </c>
      <c r="C21" s="4" t="s">
        <v>14</v>
      </c>
      <c r="D21" s="30">
        <v>2</v>
      </c>
      <c r="E21" s="12" t="s">
        <v>7</v>
      </c>
      <c r="F21" s="9">
        <v>122800</v>
      </c>
      <c r="G21" s="23">
        <f t="shared" si="3"/>
        <v>245600</v>
      </c>
      <c r="H21" s="25">
        <f t="shared" si="4"/>
        <v>245600</v>
      </c>
    </row>
    <row r="22" spans="1:11" ht="27.6" x14ac:dyDescent="0.3">
      <c r="A22" s="60" t="s">
        <v>23</v>
      </c>
      <c r="B22" s="5" t="s">
        <v>29</v>
      </c>
      <c r="C22" s="3" t="s">
        <v>6</v>
      </c>
      <c r="D22" s="11">
        <v>532</v>
      </c>
      <c r="E22" s="3" t="s">
        <v>7</v>
      </c>
      <c r="F22" s="9">
        <v>3700</v>
      </c>
      <c r="G22" s="22">
        <f t="shared" si="3"/>
        <v>1968400</v>
      </c>
      <c r="H22" s="25">
        <f t="shared" si="4"/>
        <v>1968400</v>
      </c>
    </row>
    <row r="23" spans="1:11" ht="55.2" x14ac:dyDescent="0.3">
      <c r="A23" s="60"/>
      <c r="B23" s="5" t="s">
        <v>30</v>
      </c>
      <c r="C23" s="3" t="s">
        <v>6</v>
      </c>
      <c r="D23" s="11">
        <v>266</v>
      </c>
      <c r="E23" s="3" t="s">
        <v>7</v>
      </c>
      <c r="F23" s="9">
        <v>12800</v>
      </c>
      <c r="G23" s="22">
        <f t="shared" si="3"/>
        <v>3404800</v>
      </c>
      <c r="H23" s="26">
        <f t="shared" si="4"/>
        <v>3404800</v>
      </c>
    </row>
    <row r="24" spans="1:11" ht="69" x14ac:dyDescent="0.3">
      <c r="A24" s="60"/>
      <c r="B24" s="5" t="s">
        <v>37</v>
      </c>
      <c r="C24" s="3" t="s">
        <v>6</v>
      </c>
      <c r="D24" s="11">
        <v>266</v>
      </c>
      <c r="E24" s="3" t="s">
        <v>7</v>
      </c>
      <c r="F24" s="9">
        <v>25000</v>
      </c>
      <c r="G24" s="22">
        <f t="shared" si="3"/>
        <v>6650000</v>
      </c>
      <c r="H24" s="26">
        <f t="shared" si="4"/>
        <v>6650000</v>
      </c>
    </row>
    <row r="25" spans="1:11" ht="27.6" x14ac:dyDescent="0.3">
      <c r="A25" s="60"/>
      <c r="B25" s="5" t="s">
        <v>38</v>
      </c>
      <c r="C25" s="3" t="s">
        <v>6</v>
      </c>
      <c r="D25" s="11">
        <v>266</v>
      </c>
      <c r="E25" s="3" t="s">
        <v>7</v>
      </c>
      <c r="F25" s="9">
        <v>20000</v>
      </c>
      <c r="G25" s="22">
        <f t="shared" si="3"/>
        <v>5320000</v>
      </c>
      <c r="H25" s="26">
        <f t="shared" si="4"/>
        <v>5320000</v>
      </c>
    </row>
    <row r="26" spans="1:11" ht="27.6" x14ac:dyDescent="0.3">
      <c r="A26" s="60"/>
      <c r="B26" s="5" t="s">
        <v>39</v>
      </c>
      <c r="C26" s="3" t="s">
        <v>6</v>
      </c>
      <c r="D26" s="11">
        <v>266</v>
      </c>
      <c r="E26" s="3" t="s">
        <v>7</v>
      </c>
      <c r="F26" s="9">
        <v>86800</v>
      </c>
      <c r="G26" s="22">
        <f t="shared" si="3"/>
        <v>23088800</v>
      </c>
      <c r="H26" s="26">
        <f t="shared" si="4"/>
        <v>23088800</v>
      </c>
    </row>
    <row r="27" spans="1:11" ht="28.8" x14ac:dyDescent="0.3">
      <c r="A27" s="60" t="s">
        <v>22</v>
      </c>
      <c r="B27" s="8" t="s">
        <v>40</v>
      </c>
      <c r="C27" s="3" t="s">
        <v>6</v>
      </c>
      <c r="D27" s="11">
        <f>3*34</f>
        <v>102</v>
      </c>
      <c r="E27" s="3" t="s">
        <v>7</v>
      </c>
      <c r="F27" s="9">
        <v>187500</v>
      </c>
      <c r="G27" s="22">
        <f t="shared" si="3"/>
        <v>19125000</v>
      </c>
      <c r="H27" s="25">
        <f t="shared" si="4"/>
        <v>19125000</v>
      </c>
    </row>
    <row r="28" spans="1:11" ht="50.4" customHeight="1" x14ac:dyDescent="0.3">
      <c r="A28" s="60"/>
      <c r="B28" s="8" t="s">
        <v>44</v>
      </c>
      <c r="C28" s="3" t="s">
        <v>6</v>
      </c>
      <c r="D28" s="37">
        <v>204</v>
      </c>
      <c r="E28" s="3" t="s">
        <v>7</v>
      </c>
      <c r="F28" s="9">
        <v>7400</v>
      </c>
      <c r="G28" s="22">
        <f t="shared" si="3"/>
        <v>1509600</v>
      </c>
      <c r="H28" s="25">
        <f t="shared" si="4"/>
        <v>1509600</v>
      </c>
    </row>
    <row r="29" spans="1:11" ht="43.2" x14ac:dyDescent="0.3">
      <c r="A29" s="60"/>
      <c r="B29" s="8" t="s">
        <v>28</v>
      </c>
      <c r="C29" s="3" t="s">
        <v>6</v>
      </c>
      <c r="D29" s="11">
        <f>D28*3</f>
        <v>612</v>
      </c>
      <c r="E29" s="3" t="s">
        <v>7</v>
      </c>
      <c r="F29" s="9">
        <v>1600</v>
      </c>
      <c r="G29" s="22">
        <f t="shared" si="3"/>
        <v>979200</v>
      </c>
      <c r="H29" s="26">
        <f t="shared" si="4"/>
        <v>979200</v>
      </c>
    </row>
    <row r="30" spans="1:11" ht="61.2" customHeight="1" x14ac:dyDescent="0.3">
      <c r="A30" s="60"/>
      <c r="B30" s="5" t="s">
        <v>48</v>
      </c>
      <c r="C30" s="3" t="s">
        <v>6</v>
      </c>
      <c r="D30" s="30">
        <v>1300</v>
      </c>
      <c r="E30" s="3" t="s">
        <v>7</v>
      </c>
      <c r="F30" s="9">
        <v>3700</v>
      </c>
      <c r="G30" s="22">
        <f>+F30*D30</f>
        <v>4810000</v>
      </c>
      <c r="H30" s="26">
        <f t="shared" si="4"/>
        <v>4810000</v>
      </c>
    </row>
    <row r="31" spans="1:11" ht="108" customHeight="1" x14ac:dyDescent="0.3">
      <c r="A31" s="60"/>
      <c r="B31" s="35" t="s">
        <v>49</v>
      </c>
      <c r="C31" s="3" t="s">
        <v>6</v>
      </c>
      <c r="D31" s="30">
        <v>1300</v>
      </c>
      <c r="E31" s="3" t="s">
        <v>7</v>
      </c>
      <c r="F31" s="33">
        <v>12800</v>
      </c>
      <c r="G31" s="22">
        <f>+F31*D31</f>
        <v>16640000</v>
      </c>
      <c r="H31" s="25">
        <f t="shared" si="4"/>
        <v>16640000</v>
      </c>
    </row>
    <row r="32" spans="1:11" ht="129.6" customHeight="1" x14ac:dyDescent="0.3">
      <c r="A32" s="60"/>
      <c r="B32" s="5" t="s">
        <v>50</v>
      </c>
      <c r="C32" s="3" t="s">
        <v>6</v>
      </c>
      <c r="D32" s="30">
        <v>650</v>
      </c>
      <c r="E32" s="3" t="s">
        <v>7</v>
      </c>
      <c r="F32" s="9">
        <v>25000</v>
      </c>
      <c r="G32" s="22">
        <f t="shared" ref="G32" si="5">+F32*D32</f>
        <v>16250000</v>
      </c>
      <c r="H32" s="25">
        <f t="shared" si="4"/>
        <v>16250000</v>
      </c>
      <c r="K32" s="1">
        <f>+K30+K31</f>
        <v>0</v>
      </c>
    </row>
    <row r="33" spans="1:8" ht="58.2" customHeight="1" x14ac:dyDescent="0.3">
      <c r="A33" s="40" t="s">
        <v>19</v>
      </c>
      <c r="B33" s="41"/>
      <c r="C33" s="41"/>
      <c r="D33" s="41"/>
      <c r="E33" s="41"/>
      <c r="F33" s="42"/>
      <c r="G33" s="21">
        <f>SUM(G3:G32)</f>
        <v>172973333.32999998</v>
      </c>
      <c r="H33" s="69">
        <f>SUM(H3:H32)</f>
        <v>172973333.32999998</v>
      </c>
    </row>
    <row r="36" spans="1:8" x14ac:dyDescent="0.3">
      <c r="C36" s="32"/>
      <c r="D36" s="32"/>
    </row>
  </sheetData>
  <autoFilter ref="A2:G33" xr:uid="{8B092F19-3A44-4EF8-A1FB-D5C523461D91}"/>
  <mergeCells count="17">
    <mergeCell ref="J1:J2"/>
    <mergeCell ref="A3:A9"/>
    <mergeCell ref="I1:I2"/>
    <mergeCell ref="A22:A26"/>
    <mergeCell ref="A27:A32"/>
    <mergeCell ref="G1:G2"/>
    <mergeCell ref="H1:H2"/>
    <mergeCell ref="A33:F33"/>
    <mergeCell ref="A14:A18"/>
    <mergeCell ref="A10:A13"/>
    <mergeCell ref="A1:A2"/>
    <mergeCell ref="B1:B2"/>
    <mergeCell ref="C1:C2"/>
    <mergeCell ref="D1:D2"/>
    <mergeCell ref="E1:E2"/>
    <mergeCell ref="F1:F2"/>
    <mergeCell ref="A19:A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AAEBF-0A5A-4CD6-A0BB-42EB218DD1A8}">
  <dimension ref="A1:K8"/>
  <sheetViews>
    <sheetView workbookViewId="0">
      <selection activeCell="O6" sqref="O6"/>
    </sheetView>
  </sheetViews>
  <sheetFormatPr baseColWidth="10" defaultRowHeight="14.4" x14ac:dyDescent="0.3"/>
  <cols>
    <col min="1" max="1" width="33.88671875" customWidth="1"/>
    <col min="2" max="11" width="2.88671875" customWidth="1"/>
  </cols>
  <sheetData>
    <row r="1" spans="1:11" ht="15" customHeight="1" x14ac:dyDescent="0.3">
      <c r="A1" s="47" t="s">
        <v>0</v>
      </c>
      <c r="B1" s="62" t="s">
        <v>21</v>
      </c>
      <c r="C1" s="62"/>
      <c r="D1" s="62"/>
      <c r="E1" s="62"/>
      <c r="F1" s="62"/>
      <c r="G1" s="62"/>
      <c r="H1" s="62"/>
      <c r="I1" s="62"/>
      <c r="J1" s="62"/>
      <c r="K1" s="62"/>
    </row>
    <row r="2" spans="1:11" ht="30" customHeight="1" x14ac:dyDescent="0.3">
      <c r="A2" s="48"/>
      <c r="B2" s="20">
        <v>1</v>
      </c>
      <c r="C2" s="20">
        <v>2</v>
      </c>
      <c r="D2" s="20">
        <v>3</v>
      </c>
      <c r="E2" s="20">
        <v>4</v>
      </c>
      <c r="F2" s="20">
        <v>5</v>
      </c>
      <c r="G2" s="20">
        <v>6</v>
      </c>
      <c r="H2" s="20">
        <v>7</v>
      </c>
      <c r="I2" s="20">
        <v>8</v>
      </c>
      <c r="J2" s="20">
        <v>9</v>
      </c>
      <c r="K2" s="20">
        <v>10</v>
      </c>
    </row>
    <row r="3" spans="1:11" ht="74.25" customHeight="1" x14ac:dyDescent="0.3">
      <c r="A3" s="19" t="s">
        <v>13</v>
      </c>
      <c r="B3" s="15"/>
      <c r="C3" s="17"/>
      <c r="D3" s="15"/>
      <c r="E3" s="15"/>
      <c r="F3" s="15"/>
      <c r="G3" s="15"/>
      <c r="H3" s="15"/>
      <c r="I3" s="15"/>
      <c r="J3" s="15"/>
      <c r="K3" s="15"/>
    </row>
    <row r="4" spans="1:11" ht="28.8" x14ac:dyDescent="0.3">
      <c r="A4" s="18" t="s">
        <v>16</v>
      </c>
      <c r="B4" s="16"/>
      <c r="C4" s="15"/>
      <c r="D4" s="15"/>
      <c r="E4" s="15"/>
      <c r="F4" s="15"/>
      <c r="G4" s="15"/>
      <c r="H4" s="15"/>
      <c r="I4" s="15"/>
      <c r="J4" s="15"/>
      <c r="K4" s="24"/>
    </row>
    <row r="5" spans="1:11" ht="28.8" x14ac:dyDescent="0.3">
      <c r="A5" s="18" t="s">
        <v>24</v>
      </c>
      <c r="B5" s="8"/>
      <c r="C5" s="8"/>
      <c r="D5" s="8"/>
      <c r="E5" s="8"/>
      <c r="F5" s="8"/>
      <c r="G5" s="15"/>
      <c r="H5" s="15"/>
      <c r="I5" s="8"/>
      <c r="J5" s="8"/>
      <c r="K5" s="8"/>
    </row>
    <row r="6" spans="1:11" ht="28.8" x14ac:dyDescent="0.3">
      <c r="A6" s="6" t="s">
        <v>25</v>
      </c>
      <c r="B6" s="16"/>
      <c r="C6" s="15"/>
      <c r="D6" s="15"/>
      <c r="E6" s="15"/>
      <c r="F6" s="15"/>
      <c r="G6" s="15"/>
      <c r="H6" s="15"/>
      <c r="I6" s="15"/>
      <c r="J6" s="15"/>
      <c r="K6" s="8"/>
    </row>
    <row r="7" spans="1:11" ht="28.8" x14ac:dyDescent="0.3">
      <c r="A7" s="6" t="s">
        <v>22</v>
      </c>
      <c r="B7" s="8"/>
      <c r="C7" s="8"/>
      <c r="D7" s="8"/>
      <c r="E7" s="8"/>
      <c r="F7" s="8"/>
      <c r="G7" s="8"/>
      <c r="H7" s="8"/>
      <c r="I7" s="8"/>
      <c r="J7" s="15"/>
      <c r="K7" s="15"/>
    </row>
    <row r="8" spans="1:11" x14ac:dyDescent="0.3">
      <c r="A8" s="3" t="s">
        <v>9</v>
      </c>
      <c r="B8" s="14"/>
      <c r="C8" s="15"/>
      <c r="D8" s="15"/>
      <c r="E8" s="15"/>
      <c r="F8" s="15"/>
      <c r="G8" s="15"/>
      <c r="H8" s="15"/>
      <c r="I8" s="15"/>
      <c r="J8" s="15"/>
      <c r="K8" s="15"/>
    </row>
  </sheetData>
  <mergeCells count="2">
    <mergeCell ref="A1:A2"/>
    <mergeCell ref="B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CRONOGRAMA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DERLIS ESTRUEN</dc:creator>
  <cp:lastModifiedBy>krixjaramillo@outlook.es</cp:lastModifiedBy>
  <dcterms:created xsi:type="dcterms:W3CDTF">2024-03-15T19:24:37Z</dcterms:created>
  <dcterms:modified xsi:type="dcterms:W3CDTF">2026-04-09T12:25:57Z</dcterms:modified>
</cp:coreProperties>
</file>