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Y:\ARCHIVOS\CONTRATOS 2026\2. CONTRACTUAL\04.ABRIL\011-014-2026 LACTEOS\"/>
    </mc:Choice>
  </mc:AlternateContent>
  <bookViews>
    <workbookView xWindow="0" yWindow="0" windowWidth="21570" windowHeight="8055" activeTab="3"/>
  </bookViews>
  <sheets>
    <sheet name="CONSORCIO PROFUN" sheetId="1" r:id="rId1"/>
    <sheet name="LISTA DE PRECIOS UNIT" sheetId="2" r:id="rId2"/>
    <sheet name="PRESUPUESTO OFICIAL" sheetId="3" r:id="rId3"/>
    <sheet name="PRECIOS IVA DISCRIMINADO" sheetId="4" r:id="rId4"/>
  </sheets>
  <calcPr calcId="162913"/>
</workbook>
</file>

<file path=xl/calcChain.xml><?xml version="1.0" encoding="utf-8"?>
<calcChain xmlns="http://schemas.openxmlformats.org/spreadsheetml/2006/main">
  <c r="E9" i="4" l="1"/>
  <c r="E11" i="4"/>
  <c r="E12" i="4"/>
  <c r="E13" i="4"/>
  <c r="E14" i="4"/>
  <c r="E10" i="4"/>
  <c r="E8" i="4"/>
  <c r="E7" i="4"/>
  <c r="F3" i="4"/>
  <c r="F4" i="4"/>
  <c r="F5" i="4"/>
  <c r="F6" i="4"/>
  <c r="F15" i="4"/>
  <c r="F16" i="4"/>
  <c r="E3" i="4"/>
  <c r="E4" i="4"/>
  <c r="E5" i="4"/>
  <c r="E6" i="4"/>
  <c r="E15" i="4"/>
  <c r="E16" i="4"/>
  <c r="F2" i="4"/>
  <c r="E2" i="4"/>
  <c r="Q18" i="2" l="1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3" i="2"/>
  <c r="P18" i="2"/>
  <c r="K18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3" i="2"/>
</calcChain>
</file>

<file path=xl/sharedStrings.xml><?xml version="1.0" encoding="utf-8"?>
<sst xmlns="http://schemas.openxmlformats.org/spreadsheetml/2006/main" count="203" uniqueCount="91">
  <si>
    <t>Proveedor:</t>
  </si>
  <si>
    <t>Número de oferta</t>
  </si>
  <si>
    <t>Fecha de envío:</t>
  </si>
  <si>
    <t>Id del procedimiento:</t>
  </si>
  <si>
    <t>Número del proceso</t>
  </si>
  <si>
    <t>Nombre:</t>
  </si>
  <si>
    <t>CONSORCIO PROFUN</t>
  </si>
  <si>
    <t>SA SI 011-013-2026</t>
  </si>
  <si>
    <t>3/27/2026 7:36:41 AM</t>
  </si>
  <si>
    <t>CO1.REQ.10283286</t>
  </si>
  <si>
    <t>SA SI 011-013-2026 (Presentación de oferta)</t>
  </si>
  <si>
    <t>SUMINISTRO DERIVADOS LACTEOS Y JUGOS (Presentación de oferta)</t>
  </si>
  <si>
    <t>LISTA DE PRECIOS UNITARIOS. Tenga en cuenta que deberá incluir el precio unitario de todos los artículos (se entenderá presentada en moneda legal colombiana, e incluye los impuestos, tarifas y descuentos a que hubiere lugar) y que no puede superar el presupuesto oficial de cada ítem so pena de ser rechazada la oferta.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</si>
  <si>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</si>
  <si>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</si>
  <si>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</si>
  <si>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</si>
  <si>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</si>
  <si>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</si>
  <si>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</si>
  <si>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</si>
  <si>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</si>
  <si>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</si>
  <si>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</si>
  <si>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</si>
  <si>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</si>
  <si>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</si>
  <si>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</si>
  <si>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CO1.BILN.1503750321</t>
  </si>
  <si>
    <t>1</t>
  </si>
  <si>
    <t>50131702</t>
  </si>
  <si>
    <t>AVENA EN BOLSA (Mínimo 200 ml)</t>
  </si>
  <si>
    <t>1,00</t>
  </si>
  <si>
    <t>UN</t>
  </si>
  <si>
    <t>Sí</t>
  </si>
  <si>
    <t>Consultar ficha técnica asociada al producto</t>
  </si>
  <si>
    <t>CO1.BILN.1503750322</t>
  </si>
  <si>
    <t>2</t>
  </si>
  <si>
    <t>CREMA DE LECHE UHT (Mínimo 1.000 ml)</t>
  </si>
  <si>
    <t>KG</t>
  </si>
  <si>
    <t>CO1.BILN.1503750323</t>
  </si>
  <si>
    <t>3</t>
  </si>
  <si>
    <t>JUGO CITRICO (Mínimo 200 ml)</t>
  </si>
  <si>
    <t>CO1.BILN.1503750324</t>
  </si>
  <si>
    <t>4</t>
  </si>
  <si>
    <t>50202304</t>
  </si>
  <si>
    <t>JUGO TETRAPACK (Mínimo 200 ml)</t>
  </si>
  <si>
    <t>CO1.BILN.1503750325</t>
  </si>
  <si>
    <t>5</t>
  </si>
  <si>
    <t>KUMIS BOLSA (Mínimo 200 ml)</t>
  </si>
  <si>
    <t>CO1.BILN.1503750326</t>
  </si>
  <si>
    <t>6</t>
  </si>
  <si>
    <t>LECHE (Mínimo 150 ml)</t>
  </si>
  <si>
    <t>CO1.BILN.1503750327</t>
  </si>
  <si>
    <t>7</t>
  </si>
  <si>
    <t>LECHE LIQUIDA (Mínimo 1.000 ml)</t>
  </si>
  <si>
    <t>CO1.BILN.1503750328</t>
  </si>
  <si>
    <t>8</t>
  </si>
  <si>
    <t>LECHE SABORIZADA (Mínimo 200 ml)</t>
  </si>
  <si>
    <t>CO1.BILN.1503750329</t>
  </si>
  <si>
    <t>9</t>
  </si>
  <si>
    <t>50131802</t>
  </si>
  <si>
    <t>QUESO BLOQUE COSTEÑO (Mínimo 1.000 Gramos)</t>
  </si>
  <si>
    <t>CO1.BILN.1503750330</t>
  </si>
  <si>
    <t>10</t>
  </si>
  <si>
    <t>QUESO BLOQUE CAMPESINO (Mínimo 1.000 Gramos)</t>
  </si>
  <si>
    <t>CO1.BILN.1503750331</t>
  </si>
  <si>
    <t>11</t>
  </si>
  <si>
    <t>QUESO CAMPESINO (Mínimo 2.500 Gramos)</t>
  </si>
  <si>
    <t>CO1.BILN.1503750332</t>
  </si>
  <si>
    <t>12</t>
  </si>
  <si>
    <t>QUESO TAJADO DOBLE CREMA (Mínimo 1.000 Gramos)</t>
  </si>
  <si>
    <t>CO1.BILN.1503750333</t>
  </si>
  <si>
    <t>13</t>
  </si>
  <si>
    <t>QUESO BLOQUE DOBLECREMA (Mínimo 1.000 Gramos)</t>
  </si>
  <si>
    <t>CO1.BILN.1503750334</t>
  </si>
  <si>
    <t>14</t>
  </si>
  <si>
    <t>YOGURT BOLSA (Mínimo 170 ml)</t>
  </si>
  <si>
    <t>CO1.BILN.1503750335</t>
  </si>
  <si>
    <t>15</t>
  </si>
  <si>
    <t>YOGURTH CON CEREAL (Mínimo 170 ml)</t>
  </si>
  <si>
    <t>PRESUPUESTO OFICIAL DEL PROCESO DE CONTRATACIÓN (Global). Tenga en cuenta que la misma se entenderá presentada en moneda legal colombiana, con los impuestos, tarifas y descuentos a que hubiere lugar.</t>
  </si>
  <si>
    <t>CO1.BILN.1503433977</t>
  </si>
  <si>
    <t>SUMINISTRO DE DERIVADOS LACTEOS Y JUGOS CON DESTINO A LAS UNIDADES DE NEGOCIO ADMINISTRADAS POR LA AGENCIA LOGÍSTICA DE LAS FUERZAS MILITARES - REGIONAL NORORIENTE</t>
  </si>
  <si>
    <t>1.100.000.000,00</t>
  </si>
  <si>
    <t>DESCUENTO 2%</t>
  </si>
  <si>
    <t>PRECIO FINAL</t>
  </si>
  <si>
    <t>IVA</t>
  </si>
  <si>
    <t>BASE GRAVABLE</t>
  </si>
  <si>
    <t>Unidad  Medida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</si>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</sst>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30">
    <xf numFmtId="0" fontId="0" fillId="0" borderId="0" xfId="0"/>
    <xf numFmtId="0" fontId="2" fillId="0" borderId="0" xfId="16">
      <alignment horizontal="right" vertical="center"/>
    </xf>
    <xf numFmtId="49" fontId="1" fillId="0" borderId="0" xfId="14">
      <alignment horizontal="left" vertical="center"/>
    </xf>
    <xf numFmtId="0" fontId="2" fillId="3" borderId="0" xfId="8">
      <alignment horizontal="center" vertical="center"/>
    </xf>
    <xf numFmtId="0" fontId="2" fillId="3" borderId="0" xfId="8" applyProtection="1">
      <alignment horizontal="center" vertical="center"/>
    </xf>
    <xf numFmtId="3" fontId="1" fillId="0" borderId="0" xfId="20">
      <alignment horizontal="right" vertical="center"/>
    </xf>
    <xf numFmtId="165" fontId="1" fillId="0" borderId="0" xfId="20" applyNumberFormat="1">
      <alignment horizontal="right" vertical="center"/>
    </xf>
    <xf numFmtId="164" fontId="0" fillId="0" borderId="0" xfId="3" applyNumberFormat="1" applyFont="1"/>
    <xf numFmtId="0" fontId="0" fillId="0" borderId="0" xfId="0" applyProtection="1">
      <protection locked="0"/>
    </xf>
    <xf numFmtId="0" fontId="1" fillId="0" borderId="0" xfId="20" applyNumberFormat="1">
      <alignment horizontal="right" vertical="center"/>
    </xf>
    <xf numFmtId="0" fontId="0" fillId="0" borderId="0" xfId="3" applyNumberFormat="1" applyFont="1"/>
    <xf numFmtId="4" fontId="0" fillId="0" borderId="0" xfId="3" applyNumberFormat="1" applyFont="1"/>
    <xf numFmtId="4" fontId="0" fillId="0" borderId="0" xfId="0" applyNumberFormat="1"/>
    <xf numFmtId="43" fontId="0" fillId="0" borderId="0" xfId="1" applyFont="1"/>
    <xf numFmtId="0" fontId="2" fillId="3" borderId="1" xfId="8" applyBorder="1" applyAlignment="1" applyProtection="1">
      <alignment horizontal="center" vertical="center" wrapText="1"/>
    </xf>
    <xf numFmtId="0" fontId="2" fillId="3" borderId="1" xfId="8" applyBorder="1" applyProtection="1">
      <alignment horizontal="center" vertical="center"/>
    </xf>
    <xf numFmtId="43" fontId="2" fillId="3" borderId="1" xfId="1" applyFont="1" applyFill="1" applyBorder="1" applyAlignment="1" applyProtection="1">
      <alignment horizontal="center" vertical="center" wrapText="1"/>
    </xf>
    <xf numFmtId="43" fontId="2" fillId="3" borderId="1" xfId="1" applyFont="1" applyFill="1" applyBorder="1" applyAlignment="1" applyProtection="1">
      <alignment horizontal="center" vertical="center"/>
    </xf>
    <xf numFmtId="49" fontId="1" fillId="0" borderId="1" xfId="14" applyBorder="1">
      <alignment horizontal="left" vertical="center"/>
    </xf>
    <xf numFmtId="49" fontId="1" fillId="0" borderId="1" xfId="14" applyFill="1" applyBorder="1">
      <alignment horizontal="left" vertical="center"/>
    </xf>
    <xf numFmtId="49" fontId="1" fillId="0" borderId="1" xfId="14" applyBorder="1" applyAlignment="1">
      <alignment horizontal="center" vertical="center"/>
    </xf>
    <xf numFmtId="49" fontId="1" fillId="0" borderId="1" xfId="14" applyFill="1" applyBorder="1" applyAlignment="1">
      <alignment horizontal="center" vertical="center"/>
    </xf>
    <xf numFmtId="43" fontId="0" fillId="0" borderId="1" xfId="1" applyFont="1" applyBorder="1" applyAlignment="1">
      <alignment horizontal="left" vertical="center"/>
    </xf>
    <xf numFmtId="43" fontId="0" fillId="0" borderId="1" xfId="1" applyFont="1" applyFill="1" applyBorder="1" applyAlignment="1">
      <alignment horizontal="left" vertical="center"/>
    </xf>
    <xf numFmtId="0" fontId="1" fillId="0" borderId="1" xfId="14" applyNumberFormat="1" applyBorder="1" applyAlignment="1">
      <alignment horizontal="center" vertical="center"/>
    </xf>
    <xf numFmtId="0" fontId="1" fillId="0" borderId="1" xfId="14" applyNumberFormat="1" applyBorder="1">
      <alignment horizontal="left" vertical="center"/>
    </xf>
    <xf numFmtId="0" fontId="3" fillId="2" borderId="1" xfId="7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49" fontId="1" fillId="0" borderId="0" xfId="14" applyAlignment="1">
      <alignment horizontal="left" vertical="center" wrapText="1"/>
    </xf>
  </cellXfs>
  <cellStyles count="27">
    <cellStyle name="BodyStyle" xfId="14"/>
    <cellStyle name="BodyStyleBold" xfId="15"/>
    <cellStyle name="BodyStyleBoldRight" xfId="16"/>
    <cellStyle name="BodyStyleWithBorder" xfId="22"/>
    <cellStyle name="BorderThinBlack" xfId="26"/>
    <cellStyle name="Comma" xfId="5"/>
    <cellStyle name="Comma [0]" xfId="6"/>
    <cellStyle name="Currency" xfId="3"/>
    <cellStyle name="Currency [0]" xfId="4"/>
    <cellStyle name="DateStyle" xfId="18"/>
    <cellStyle name="DateTimeStyle" xfId="19"/>
    <cellStyle name="Decimal" xfId="21"/>
    <cellStyle name="DecimalWithBorder" xfId="25"/>
    <cellStyle name="EuroCurrency" xfId="17"/>
    <cellStyle name="EuroCurrencyWithBorder" xfId="23"/>
    <cellStyle name="HeaderStyle" xfId="8"/>
    <cellStyle name="HeaderSubTop" xfId="12"/>
    <cellStyle name="HeaderSubTopNoBold" xfId="13"/>
    <cellStyle name="HeaderTopBuyer" xfId="9"/>
    <cellStyle name="HeaderTopStyle" xfId="10"/>
    <cellStyle name="HeaderTopStyleAlignRight" xfId="11"/>
    <cellStyle name="MainTitle" xfId="7"/>
    <cellStyle name="Millares" xfId="1" builtinId="3"/>
    <cellStyle name="Normal" xfId="0" builtinId="0"/>
    <cellStyle name="Numeric" xfId="20"/>
    <cellStyle name="NumericWithBorder" xfId="24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352425</xdr:colOff>
      <xdr:row>19</xdr:row>
      <xdr:rowOff>38100</xdr:rowOff>
    </xdr:from>
    <xdr:to>
      <xdr:col>10</xdr:col>
      <xdr:colOff>429670</xdr:colOff>
      <xdr:row>38</xdr:row>
      <xdr:rowOff>86161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3181350"/>
          <a:ext cx="7487695" cy="3124636"/>
        </a:xfrm>
        <a:prstGeom prst="rect">
          <a:avLst/>
        </a:prstGeom>
      </xdr:spPr>
    </xdr:pic>
    <xdr:clientData/>
  </xdr:twoCellAnchor>
  <xdr:twoCellAnchor editAs="oneCell">
    <xdr:from>
      <xdr:col>4</xdr:col>
      <xdr:colOff>533400</xdr:colOff>
      <xdr:row>37</xdr:row>
      <xdr:rowOff>133350</xdr:rowOff>
    </xdr:from>
    <xdr:to>
      <xdr:col>10</xdr:col>
      <xdr:colOff>259721</xdr:colOff>
      <xdr:row>53</xdr:row>
      <xdr:rowOff>76200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66975" y="6191250"/>
          <a:ext cx="7136771" cy="2533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workbookViewId="0">
      <selection activeCell="A9" sqref="A9"/>
    </sheetView>
  </sheetViews>
  <sheetFormatPr baseColWidth="10" defaultColWidth="9.140625" defaultRowHeight="12.75" x14ac:dyDescent="0.2"/>
  <cols>
    <col min="1" max="1" width="24" customWidth="1"/>
    <col min="2" max="2" width="67.140625" customWidth="1"/>
  </cols>
  <sheetData>
    <row r="2" spans="1:2" x14ac:dyDescent="0.2">
      <c r="A2" s="1" t="s">
        <v>0</v>
      </c>
      <c r="B2" s="2" t="s">
        <v>6</v>
      </c>
    </row>
    <row r="3" spans="1:2" x14ac:dyDescent="0.2">
      <c r="A3" s="1" t="s">
        <v>1</v>
      </c>
      <c r="B3" s="2" t="s">
        <v>7</v>
      </c>
    </row>
    <row r="4" spans="1:2" x14ac:dyDescent="0.2">
      <c r="A4" s="1" t="s">
        <v>2</v>
      </c>
      <c r="B4" s="2" t="s">
        <v>8</v>
      </c>
    </row>
    <row r="5" spans="1:2" x14ac:dyDescent="0.2">
      <c r="A5" s="1" t="s">
        <v>3</v>
      </c>
      <c r="B5" s="2" t="s">
        <v>9</v>
      </c>
    </row>
    <row r="6" spans="1:2" x14ac:dyDescent="0.2">
      <c r="A6" s="1" t="s">
        <v>4</v>
      </c>
      <c r="B6" s="2" t="s">
        <v>10</v>
      </c>
    </row>
    <row r="7" spans="1:2" x14ac:dyDescent="0.2">
      <c r="A7" s="1" t="s">
        <v>5</v>
      </c>
      <c r="B7" s="2" t="s">
        <v>11</v>
      </c>
    </row>
    <row r="9" spans="1:2" x14ac:dyDescent="0.2">
      <c r="A9" s="1" t="s">
        <v>90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A19" sqref="A19"/>
    </sheetView>
  </sheetViews>
  <sheetFormatPr baseColWidth="10" defaultColWidth="9.140625" defaultRowHeight="12.75" customHeight="1" x14ac:dyDescent="0.2"/>
  <cols>
    <col min="1" max="1" width="7" style="8" customWidth="1"/>
    <col min="2" max="2" width="6.85546875" style="8" customWidth="1"/>
    <col min="3" max="3" width="4.5703125" style="8" customWidth="1"/>
    <col min="4" max="4" width="10.5703125" style="8" customWidth="1"/>
    <col min="5" max="5" width="52.28515625" style="8" customWidth="1"/>
    <col min="6" max="6" width="11.140625" style="8" customWidth="1"/>
    <col min="7" max="7" width="9" style="8" customWidth="1"/>
    <col min="8" max="8" width="13.7109375" style="8" customWidth="1"/>
    <col min="9" max="9" width="12.7109375" style="8" customWidth="1"/>
    <col min="10" max="10" width="12.28515625" style="8" customWidth="1"/>
    <col min="11" max="11" width="15.140625" customWidth="1"/>
    <col min="12" max="12" width="35.140625" hidden="1" customWidth="1"/>
    <col min="13" max="13" width="65.42578125" hidden="1" customWidth="1"/>
    <col min="14" max="14" width="43.5703125" hidden="1" customWidth="1"/>
    <col min="15" max="15" width="30.140625" hidden="1" customWidth="1"/>
    <col min="16" max="16" width="18.140625" customWidth="1"/>
    <col min="17" max="17" width="16.140625" customWidth="1"/>
  </cols>
  <sheetData>
    <row r="1" spans="1:17" ht="18" x14ac:dyDescent="0.2">
      <c r="A1" s="26" t="s">
        <v>12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8"/>
      <c r="M1" s="28"/>
      <c r="N1" s="28"/>
      <c r="O1" s="28"/>
    </row>
    <row r="2" spans="1:17" x14ac:dyDescent="0.2">
      <c r="A2" s="3" t="s">
        <v>13</v>
      </c>
      <c r="B2" s="3" t="s">
        <v>14</v>
      </c>
      <c r="C2" s="4" t="s">
        <v>15</v>
      </c>
      <c r="D2" s="4" t="s">
        <v>16</v>
      </c>
      <c r="E2" s="4" t="s">
        <v>17</v>
      </c>
      <c r="F2" s="4" t="s">
        <v>18</v>
      </c>
      <c r="G2" s="4" t="s">
        <v>19</v>
      </c>
      <c r="H2" s="4" t="s">
        <v>20</v>
      </c>
      <c r="I2" s="4" t="s">
        <v>21</v>
      </c>
      <c r="J2" s="4" t="s">
        <v>22</v>
      </c>
      <c r="K2" s="4" t="s">
        <v>23</v>
      </c>
      <c r="L2" s="4" t="s">
        <v>24</v>
      </c>
      <c r="M2" s="4" t="s">
        <v>25</v>
      </c>
      <c r="N2" s="4" t="s">
        <v>26</v>
      </c>
      <c r="O2" s="4" t="s">
        <v>27</v>
      </c>
      <c r="P2" s="4" t="s">
        <v>85</v>
      </c>
      <c r="Q2" s="4" t="s">
        <v>86</v>
      </c>
    </row>
    <row r="3" spans="1:17" x14ac:dyDescent="0.2">
      <c r="A3" s="5">
        <v>0</v>
      </c>
      <c r="B3" s="2" t="s">
        <v>28</v>
      </c>
      <c r="C3" s="2" t="s">
        <v>29</v>
      </c>
      <c r="D3" s="2" t="s">
        <v>30</v>
      </c>
      <c r="E3" s="2" t="s">
        <v>31</v>
      </c>
      <c r="F3" s="9">
        <v>1</v>
      </c>
      <c r="G3" s="2" t="s">
        <v>33</v>
      </c>
      <c r="H3" s="11">
        <v>1732</v>
      </c>
      <c r="I3" s="11">
        <v>1732</v>
      </c>
      <c r="J3" s="11">
        <v>1732</v>
      </c>
      <c r="K3" s="11">
        <v>1732</v>
      </c>
      <c r="L3" s="2"/>
      <c r="M3" s="2" t="s">
        <v>34</v>
      </c>
      <c r="N3" s="2" t="s">
        <v>35</v>
      </c>
      <c r="O3" s="2"/>
      <c r="P3">
        <f>ROUND(K3*2%,0)</f>
        <v>35</v>
      </c>
      <c r="Q3" s="12">
        <f>K3-P3</f>
        <v>1697</v>
      </c>
    </row>
    <row r="4" spans="1:17" x14ac:dyDescent="0.2">
      <c r="A4" s="6">
        <v>0</v>
      </c>
      <c r="B4" s="2" t="s">
        <v>36</v>
      </c>
      <c r="C4" s="2" t="s">
        <v>37</v>
      </c>
      <c r="D4" s="2" t="s">
        <v>30</v>
      </c>
      <c r="E4" s="2" t="s">
        <v>38</v>
      </c>
      <c r="F4" s="9">
        <v>1</v>
      </c>
      <c r="G4" s="2" t="s">
        <v>39</v>
      </c>
      <c r="H4" s="11">
        <v>22000</v>
      </c>
      <c r="I4" s="11">
        <v>22000</v>
      </c>
      <c r="J4" s="11">
        <v>22000</v>
      </c>
      <c r="K4" s="11">
        <v>22000</v>
      </c>
      <c r="L4" s="2"/>
      <c r="M4" s="2" t="s">
        <v>34</v>
      </c>
      <c r="N4" s="2" t="s">
        <v>35</v>
      </c>
      <c r="O4" s="2"/>
      <c r="P4">
        <f t="shared" ref="P4:P17" si="0">ROUND(K4*2%,0)</f>
        <v>440</v>
      </c>
      <c r="Q4" s="12">
        <f t="shared" ref="Q4:Q17" si="1">K4-P4</f>
        <v>21560</v>
      </c>
    </row>
    <row r="5" spans="1:17" x14ac:dyDescent="0.2">
      <c r="A5" s="6">
        <v>0</v>
      </c>
      <c r="B5" s="2" t="s">
        <v>40</v>
      </c>
      <c r="C5" s="2" t="s">
        <v>41</v>
      </c>
      <c r="D5" s="2" t="s">
        <v>30</v>
      </c>
      <c r="E5" s="2" t="s">
        <v>42</v>
      </c>
      <c r="F5" s="9">
        <v>1</v>
      </c>
      <c r="G5" s="2" t="s">
        <v>33</v>
      </c>
      <c r="H5" s="10">
        <v>886</v>
      </c>
      <c r="I5" s="10">
        <v>886</v>
      </c>
      <c r="J5" s="10">
        <v>886</v>
      </c>
      <c r="K5" s="10">
        <v>886</v>
      </c>
      <c r="L5" s="2"/>
      <c r="M5" s="2" t="s">
        <v>34</v>
      </c>
      <c r="N5" s="2" t="s">
        <v>35</v>
      </c>
      <c r="O5" s="2"/>
      <c r="P5">
        <f t="shared" si="0"/>
        <v>18</v>
      </c>
      <c r="Q5" s="12">
        <f t="shared" si="1"/>
        <v>868</v>
      </c>
    </row>
    <row r="6" spans="1:17" x14ac:dyDescent="0.2">
      <c r="A6" s="6">
        <v>0</v>
      </c>
      <c r="B6" s="2" t="s">
        <v>43</v>
      </c>
      <c r="C6" s="2" t="s">
        <v>44</v>
      </c>
      <c r="D6" s="2" t="s">
        <v>45</v>
      </c>
      <c r="E6" s="2" t="s">
        <v>46</v>
      </c>
      <c r="F6" s="9">
        <v>1</v>
      </c>
      <c r="G6" s="2" t="s">
        <v>33</v>
      </c>
      <c r="H6" s="11">
        <v>1300</v>
      </c>
      <c r="I6" s="11">
        <v>1300</v>
      </c>
      <c r="J6" s="11">
        <v>1300</v>
      </c>
      <c r="K6" s="11">
        <v>1300</v>
      </c>
      <c r="L6" s="2"/>
      <c r="M6" s="2" t="s">
        <v>34</v>
      </c>
      <c r="N6" s="2" t="s">
        <v>35</v>
      </c>
      <c r="O6" s="2"/>
      <c r="P6">
        <f t="shared" si="0"/>
        <v>26</v>
      </c>
      <c r="Q6" s="12">
        <f t="shared" si="1"/>
        <v>1274</v>
      </c>
    </row>
    <row r="7" spans="1:17" x14ac:dyDescent="0.2">
      <c r="A7" s="6">
        <v>0</v>
      </c>
      <c r="B7" s="2" t="s">
        <v>47</v>
      </c>
      <c r="C7" s="2" t="s">
        <v>48</v>
      </c>
      <c r="D7" s="2" t="s">
        <v>45</v>
      </c>
      <c r="E7" s="2" t="s">
        <v>49</v>
      </c>
      <c r="F7" s="9">
        <v>1</v>
      </c>
      <c r="G7" s="2" t="s">
        <v>33</v>
      </c>
      <c r="H7" s="11">
        <v>1609</v>
      </c>
      <c r="I7" s="11">
        <v>1609</v>
      </c>
      <c r="J7" s="11">
        <v>1609</v>
      </c>
      <c r="K7" s="11">
        <v>1609</v>
      </c>
      <c r="L7" s="2"/>
      <c r="M7" s="2" t="s">
        <v>34</v>
      </c>
      <c r="N7" s="2" t="s">
        <v>35</v>
      </c>
      <c r="O7" s="2"/>
      <c r="P7">
        <f t="shared" si="0"/>
        <v>32</v>
      </c>
      <c r="Q7" s="12">
        <f t="shared" si="1"/>
        <v>1577</v>
      </c>
    </row>
    <row r="8" spans="1:17" x14ac:dyDescent="0.2">
      <c r="A8" s="6">
        <v>0</v>
      </c>
      <c r="B8" s="2" t="s">
        <v>50</v>
      </c>
      <c r="C8" s="2" t="s">
        <v>51</v>
      </c>
      <c r="D8" s="2" t="s">
        <v>30</v>
      </c>
      <c r="E8" s="2" t="s">
        <v>52</v>
      </c>
      <c r="F8" s="9">
        <v>1</v>
      </c>
      <c r="G8" s="2" t="s">
        <v>33</v>
      </c>
      <c r="H8" s="11">
        <v>1321</v>
      </c>
      <c r="I8" s="11">
        <v>1321</v>
      </c>
      <c r="J8" s="11">
        <v>1321</v>
      </c>
      <c r="K8" s="11">
        <v>1321</v>
      </c>
      <c r="L8" s="2"/>
      <c r="M8" s="2" t="s">
        <v>34</v>
      </c>
      <c r="N8" s="2" t="s">
        <v>35</v>
      </c>
      <c r="O8" s="2"/>
      <c r="P8">
        <f t="shared" si="0"/>
        <v>26</v>
      </c>
      <c r="Q8" s="12">
        <f t="shared" si="1"/>
        <v>1295</v>
      </c>
    </row>
    <row r="9" spans="1:17" x14ac:dyDescent="0.2">
      <c r="A9" s="6">
        <v>0</v>
      </c>
      <c r="B9" s="2" t="s">
        <v>53</v>
      </c>
      <c r="C9" s="2" t="s">
        <v>54</v>
      </c>
      <c r="D9" s="2" t="s">
        <v>30</v>
      </c>
      <c r="E9" s="2" t="s">
        <v>55</v>
      </c>
      <c r="F9" s="9">
        <v>1</v>
      </c>
      <c r="G9" s="2" t="s">
        <v>33</v>
      </c>
      <c r="H9" s="11">
        <v>4490</v>
      </c>
      <c r="I9" s="11">
        <v>4490</v>
      </c>
      <c r="J9" s="11">
        <v>4490</v>
      </c>
      <c r="K9" s="11">
        <v>4490</v>
      </c>
      <c r="L9" s="2"/>
      <c r="M9" s="2" t="s">
        <v>34</v>
      </c>
      <c r="N9" s="2" t="s">
        <v>35</v>
      </c>
      <c r="O9" s="2"/>
      <c r="P9">
        <f t="shared" si="0"/>
        <v>90</v>
      </c>
      <c r="Q9" s="12">
        <f t="shared" si="1"/>
        <v>4400</v>
      </c>
    </row>
    <row r="10" spans="1:17" x14ac:dyDescent="0.2">
      <c r="A10" s="6">
        <v>0</v>
      </c>
      <c r="B10" s="2" t="s">
        <v>56</v>
      </c>
      <c r="C10" s="2" t="s">
        <v>57</v>
      </c>
      <c r="D10" s="2" t="s">
        <v>30</v>
      </c>
      <c r="E10" s="2" t="s">
        <v>58</v>
      </c>
      <c r="F10" s="9">
        <v>1</v>
      </c>
      <c r="G10" s="2" t="s">
        <v>33</v>
      </c>
      <c r="H10" s="11">
        <v>1707</v>
      </c>
      <c r="I10" s="11">
        <v>1707</v>
      </c>
      <c r="J10" s="11">
        <v>1707</v>
      </c>
      <c r="K10" s="11">
        <v>1707</v>
      </c>
      <c r="L10" s="2"/>
      <c r="M10" s="2" t="s">
        <v>34</v>
      </c>
      <c r="N10" s="2" t="s">
        <v>35</v>
      </c>
      <c r="O10" s="2"/>
      <c r="P10">
        <f t="shared" si="0"/>
        <v>34</v>
      </c>
      <c r="Q10" s="12">
        <f t="shared" si="1"/>
        <v>1673</v>
      </c>
    </row>
    <row r="11" spans="1:17" x14ac:dyDescent="0.2">
      <c r="A11" s="6">
        <v>0</v>
      </c>
      <c r="B11" s="2" t="s">
        <v>59</v>
      </c>
      <c r="C11" s="2" t="s">
        <v>60</v>
      </c>
      <c r="D11" s="2" t="s">
        <v>61</v>
      </c>
      <c r="E11" s="2" t="s">
        <v>62</v>
      </c>
      <c r="F11" s="9">
        <v>1</v>
      </c>
      <c r="G11" s="2" t="s">
        <v>39</v>
      </c>
      <c r="H11" s="11">
        <v>28437</v>
      </c>
      <c r="I11" s="11">
        <v>28437</v>
      </c>
      <c r="J11" s="11">
        <v>28437</v>
      </c>
      <c r="K11" s="11">
        <v>28437</v>
      </c>
      <c r="L11" s="2"/>
      <c r="M11" s="2" t="s">
        <v>34</v>
      </c>
      <c r="N11" s="2" t="s">
        <v>35</v>
      </c>
      <c r="O11" s="2"/>
      <c r="P11">
        <f t="shared" si="0"/>
        <v>569</v>
      </c>
      <c r="Q11" s="12">
        <f t="shared" si="1"/>
        <v>27868</v>
      </c>
    </row>
    <row r="12" spans="1:17" x14ac:dyDescent="0.2">
      <c r="A12" s="6">
        <v>0</v>
      </c>
      <c r="B12" s="2" t="s">
        <v>63</v>
      </c>
      <c r="C12" s="2" t="s">
        <v>64</v>
      </c>
      <c r="D12" s="2" t="s">
        <v>61</v>
      </c>
      <c r="E12" s="2" t="s">
        <v>65</v>
      </c>
      <c r="F12" s="9">
        <v>1</v>
      </c>
      <c r="G12" s="2" t="s">
        <v>39</v>
      </c>
      <c r="H12" s="11">
        <v>30395</v>
      </c>
      <c r="I12" s="11">
        <v>30395</v>
      </c>
      <c r="J12" s="11">
        <v>30395</v>
      </c>
      <c r="K12" s="11">
        <v>30395</v>
      </c>
      <c r="L12" s="2"/>
      <c r="M12" s="2" t="s">
        <v>34</v>
      </c>
      <c r="N12" s="2" t="s">
        <v>35</v>
      </c>
      <c r="O12" s="2"/>
      <c r="P12">
        <f t="shared" si="0"/>
        <v>608</v>
      </c>
      <c r="Q12" s="12">
        <f t="shared" si="1"/>
        <v>29787</v>
      </c>
    </row>
    <row r="13" spans="1:17" x14ac:dyDescent="0.2">
      <c r="A13" s="6">
        <v>0</v>
      </c>
      <c r="B13" s="2" t="s">
        <v>66</v>
      </c>
      <c r="C13" s="2" t="s">
        <v>67</v>
      </c>
      <c r="D13" s="2" t="s">
        <v>61</v>
      </c>
      <c r="E13" s="2" t="s">
        <v>68</v>
      </c>
      <c r="F13" s="9">
        <v>1</v>
      </c>
      <c r="G13" s="2" t="s">
        <v>33</v>
      </c>
      <c r="H13" s="11">
        <v>68240</v>
      </c>
      <c r="I13" s="11">
        <v>68240</v>
      </c>
      <c r="J13" s="11">
        <v>68240</v>
      </c>
      <c r="K13" s="11">
        <v>68240</v>
      </c>
      <c r="L13" s="2"/>
      <c r="M13" s="2" t="s">
        <v>34</v>
      </c>
      <c r="N13" s="2" t="s">
        <v>35</v>
      </c>
      <c r="O13" s="2"/>
      <c r="P13">
        <f t="shared" si="0"/>
        <v>1365</v>
      </c>
      <c r="Q13" s="12">
        <f t="shared" si="1"/>
        <v>66875</v>
      </c>
    </row>
    <row r="14" spans="1:17" x14ac:dyDescent="0.2">
      <c r="A14" s="6">
        <v>0</v>
      </c>
      <c r="B14" s="2" t="s">
        <v>69</v>
      </c>
      <c r="C14" s="2" t="s">
        <v>70</v>
      </c>
      <c r="D14" s="2" t="s">
        <v>61</v>
      </c>
      <c r="E14" s="2" t="s">
        <v>71</v>
      </c>
      <c r="F14" s="9">
        <v>1</v>
      </c>
      <c r="G14" s="2" t="s">
        <v>39</v>
      </c>
      <c r="H14" s="11">
        <v>30145</v>
      </c>
      <c r="I14" s="11">
        <v>30145</v>
      </c>
      <c r="J14" s="11">
        <v>30145</v>
      </c>
      <c r="K14" s="11">
        <v>30145</v>
      </c>
      <c r="L14" s="2"/>
      <c r="M14" s="2" t="s">
        <v>34</v>
      </c>
      <c r="N14" s="2" t="s">
        <v>35</v>
      </c>
      <c r="O14" s="2"/>
      <c r="P14">
        <f t="shared" si="0"/>
        <v>603</v>
      </c>
      <c r="Q14" s="12">
        <f t="shared" si="1"/>
        <v>29542</v>
      </c>
    </row>
    <row r="15" spans="1:17" x14ac:dyDescent="0.2">
      <c r="A15" s="6">
        <v>0</v>
      </c>
      <c r="B15" s="2" t="s">
        <v>72</v>
      </c>
      <c r="C15" s="2" t="s">
        <v>73</v>
      </c>
      <c r="D15" s="2" t="s">
        <v>61</v>
      </c>
      <c r="E15" s="2" t="s">
        <v>74</v>
      </c>
      <c r="F15" s="9">
        <v>1</v>
      </c>
      <c r="G15" s="2" t="s">
        <v>39</v>
      </c>
      <c r="H15" s="11">
        <v>29639</v>
      </c>
      <c r="I15" s="11">
        <v>29639</v>
      </c>
      <c r="J15" s="11">
        <v>29639</v>
      </c>
      <c r="K15" s="11">
        <v>29639</v>
      </c>
      <c r="L15" s="2"/>
      <c r="M15" s="2" t="s">
        <v>34</v>
      </c>
      <c r="N15" s="2" t="s">
        <v>35</v>
      </c>
      <c r="O15" s="2"/>
      <c r="P15">
        <f t="shared" si="0"/>
        <v>593</v>
      </c>
      <c r="Q15" s="12">
        <f t="shared" si="1"/>
        <v>29046</v>
      </c>
    </row>
    <row r="16" spans="1:17" x14ac:dyDescent="0.2">
      <c r="A16" s="6">
        <v>0</v>
      </c>
      <c r="B16" s="2" t="s">
        <v>75</v>
      </c>
      <c r="C16" s="2" t="s">
        <v>76</v>
      </c>
      <c r="D16" s="2" t="s">
        <v>30</v>
      </c>
      <c r="E16" s="2" t="s">
        <v>77</v>
      </c>
      <c r="F16" s="9">
        <v>1</v>
      </c>
      <c r="G16" s="2" t="s">
        <v>33</v>
      </c>
      <c r="H16" s="11">
        <v>1471</v>
      </c>
      <c r="I16" s="11">
        <v>1471</v>
      </c>
      <c r="J16" s="11">
        <v>1471</v>
      </c>
      <c r="K16" s="11">
        <v>1471</v>
      </c>
      <c r="L16" s="2"/>
      <c r="M16" s="2" t="s">
        <v>34</v>
      </c>
      <c r="N16" s="2" t="s">
        <v>35</v>
      </c>
      <c r="O16" s="2"/>
      <c r="P16">
        <f t="shared" si="0"/>
        <v>29</v>
      </c>
      <c r="Q16" s="12">
        <f t="shared" si="1"/>
        <v>1442</v>
      </c>
    </row>
    <row r="17" spans="1:17" x14ac:dyDescent="0.2">
      <c r="A17" s="6">
        <v>0</v>
      </c>
      <c r="B17" s="2" t="s">
        <v>78</v>
      </c>
      <c r="C17" s="2" t="s">
        <v>79</v>
      </c>
      <c r="D17" s="2" t="s">
        <v>30</v>
      </c>
      <c r="E17" s="2" t="s">
        <v>80</v>
      </c>
      <c r="F17" s="9">
        <v>1</v>
      </c>
      <c r="G17" s="2" t="s">
        <v>33</v>
      </c>
      <c r="H17" s="11">
        <v>3046</v>
      </c>
      <c r="I17" s="11">
        <v>3046</v>
      </c>
      <c r="J17" s="11">
        <v>3046</v>
      </c>
      <c r="K17" s="11">
        <v>3046</v>
      </c>
      <c r="L17" s="2"/>
      <c r="M17" s="2" t="s">
        <v>34</v>
      </c>
      <c r="N17" s="2" t="s">
        <v>35</v>
      </c>
      <c r="O17" s="2"/>
      <c r="P17">
        <f t="shared" si="0"/>
        <v>61</v>
      </c>
      <c r="Q17" s="12">
        <f t="shared" si="1"/>
        <v>2985</v>
      </c>
    </row>
    <row r="18" spans="1:17" ht="12.75" customHeight="1" x14ac:dyDescent="0.2">
      <c r="K18" s="12">
        <f>SUM(K3:K17)</f>
        <v>226418</v>
      </c>
      <c r="P18" s="13">
        <f>SUM(P3:P17)</f>
        <v>4529</v>
      </c>
      <c r="Q18" s="12">
        <f>SUM(Q3:Q17)</f>
        <v>221889</v>
      </c>
    </row>
    <row r="19" spans="1:17" ht="12.75" customHeight="1" x14ac:dyDescent="0.2">
      <c r="A19" s="8" t="s">
        <v>90</v>
      </c>
    </row>
  </sheetData>
  <mergeCells count="1">
    <mergeCell ref="A1:O1"/>
  </mergeCells>
  <pageMargins left="0.75" right="0.75" top="1" bottom="1" header="0.5" footer="0.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activeCell="A5" sqref="A5"/>
    </sheetView>
  </sheetViews>
  <sheetFormatPr baseColWidth="10" defaultColWidth="9.140625" defaultRowHeight="12.75" customHeight="1" x14ac:dyDescent="0.2"/>
  <cols>
    <col min="1" max="1" width="7" style="8" customWidth="1"/>
    <col min="2" max="2" width="22.140625" style="8" customWidth="1"/>
    <col min="3" max="3" width="14.42578125" style="8" customWidth="1"/>
    <col min="4" max="4" width="17.7109375" style="8" customWidth="1"/>
    <col min="5" max="5" width="77.5703125" style="8" customWidth="1"/>
    <col min="6" max="6" width="11.140625" style="8" customWidth="1"/>
    <col min="7" max="7" width="9" style="8" customWidth="1"/>
    <col min="8" max="8" width="27.140625" style="8" customWidth="1"/>
    <col min="9" max="9" width="16.85546875" style="8" customWidth="1"/>
    <col min="10" max="10" width="24" style="8" customWidth="1"/>
    <col min="11" max="11" width="54.5703125" customWidth="1"/>
    <col min="12" max="12" width="35.140625" customWidth="1"/>
    <col min="13" max="13" width="65.42578125" customWidth="1"/>
    <col min="14" max="14" width="30.7109375" customWidth="1"/>
    <col min="15" max="15" width="30.140625" customWidth="1"/>
  </cols>
  <sheetData>
    <row r="1" spans="1:15" ht="18" x14ac:dyDescent="0.2">
      <c r="A1" s="26" t="s">
        <v>81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8"/>
      <c r="M1" s="28"/>
      <c r="N1" s="28"/>
      <c r="O1" s="28"/>
    </row>
    <row r="2" spans="1:15" x14ac:dyDescent="0.2">
      <c r="A2" s="3" t="s">
        <v>13</v>
      </c>
      <c r="B2" s="3" t="s">
        <v>14</v>
      </c>
      <c r="C2" s="4" t="s">
        <v>15</v>
      </c>
      <c r="D2" s="4" t="s">
        <v>16</v>
      </c>
      <c r="E2" s="4" t="s">
        <v>17</v>
      </c>
      <c r="F2" s="4" t="s">
        <v>18</v>
      </c>
      <c r="G2" s="4" t="s">
        <v>19</v>
      </c>
      <c r="H2" s="4" t="s">
        <v>20</v>
      </c>
      <c r="I2" s="4" t="s">
        <v>21</v>
      </c>
      <c r="J2" s="4" t="s">
        <v>22</v>
      </c>
      <c r="K2" s="4" t="s">
        <v>23</v>
      </c>
      <c r="L2" s="4" t="s">
        <v>24</v>
      </c>
      <c r="M2" s="4" t="s">
        <v>25</v>
      </c>
      <c r="N2" s="4" t="s">
        <v>26</v>
      </c>
      <c r="O2" s="4" t="s">
        <v>27</v>
      </c>
    </row>
    <row r="3" spans="1:15" ht="38.25" x14ac:dyDescent="0.2">
      <c r="A3" s="5">
        <v>0</v>
      </c>
      <c r="B3" s="2" t="s">
        <v>82</v>
      </c>
      <c r="C3" s="2" t="s">
        <v>29</v>
      </c>
      <c r="D3" s="2" t="s">
        <v>30</v>
      </c>
      <c r="E3" s="29" t="s">
        <v>83</v>
      </c>
      <c r="F3" s="6" t="s">
        <v>32</v>
      </c>
      <c r="G3" s="2" t="s">
        <v>33</v>
      </c>
      <c r="H3" s="7" t="s">
        <v>84</v>
      </c>
      <c r="I3" s="7" t="s">
        <v>84</v>
      </c>
      <c r="J3" s="7" t="s">
        <v>84</v>
      </c>
      <c r="K3" s="7" t="s">
        <v>84</v>
      </c>
      <c r="L3" s="2"/>
      <c r="M3" s="2" t="s">
        <v>34</v>
      </c>
      <c r="N3" s="2"/>
      <c r="O3" s="2"/>
    </row>
    <row r="5" spans="1:15" ht="12.75" customHeight="1" x14ac:dyDescent="0.2">
      <c r="A5" s="8" t="s">
        <v>90</v>
      </c>
    </row>
  </sheetData>
  <mergeCells count="1">
    <mergeCell ref="A1:O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A19" sqref="A19"/>
    </sheetView>
  </sheetViews>
  <sheetFormatPr baseColWidth="10" defaultColWidth="9.140625" defaultRowHeight="12.75" customHeight="1" x14ac:dyDescent="0.2"/>
  <cols>
    <col min="1" max="1" width="9.42578125" style="8" customWidth="1"/>
    <col min="2" max="2" width="11.28515625" style="8" customWidth="1"/>
    <col min="3" max="3" width="52.28515625" style="8" customWidth="1"/>
    <col min="4" max="4" width="9" style="8" customWidth="1"/>
    <col min="5" max="5" width="13.5703125" style="13" customWidth="1"/>
    <col min="6" max="6" width="14.28515625" style="13" customWidth="1"/>
    <col min="7" max="7" width="16.140625" style="13" customWidth="1"/>
  </cols>
  <sheetData>
    <row r="1" spans="1:7" ht="36.75" customHeight="1" x14ac:dyDescent="0.2">
      <c r="A1" s="14" t="s">
        <v>15</v>
      </c>
      <c r="B1" s="14" t="s">
        <v>16</v>
      </c>
      <c r="C1" s="15" t="s">
        <v>17</v>
      </c>
      <c r="D1" s="14" t="s">
        <v>89</v>
      </c>
      <c r="E1" s="16" t="s">
        <v>88</v>
      </c>
      <c r="F1" s="17" t="s">
        <v>87</v>
      </c>
      <c r="G1" s="17" t="s">
        <v>86</v>
      </c>
    </row>
    <row r="2" spans="1:7" x14ac:dyDescent="0.2">
      <c r="A2" s="24">
        <v>1</v>
      </c>
      <c r="B2" s="25">
        <v>50131702</v>
      </c>
      <c r="C2" s="18" t="s">
        <v>31</v>
      </c>
      <c r="D2" s="20" t="s">
        <v>33</v>
      </c>
      <c r="E2" s="22">
        <f>G2/1.19</f>
        <v>1426.0504201680674</v>
      </c>
      <c r="F2" s="22">
        <f>G2-E2</f>
        <v>270.94957983193262</v>
      </c>
      <c r="G2" s="22">
        <v>1697</v>
      </c>
    </row>
    <row r="3" spans="1:7" x14ac:dyDescent="0.2">
      <c r="A3" s="24">
        <v>2</v>
      </c>
      <c r="B3" s="25">
        <v>50131702</v>
      </c>
      <c r="C3" s="19" t="s">
        <v>38</v>
      </c>
      <c r="D3" s="21" t="s">
        <v>39</v>
      </c>
      <c r="E3" s="23">
        <f t="shared" ref="E3:E16" si="0">G3/1.19</f>
        <v>18117.647058823532</v>
      </c>
      <c r="F3" s="23">
        <f t="shared" ref="F3:F16" si="1">G3-E3</f>
        <v>3442.3529411764684</v>
      </c>
      <c r="G3" s="23">
        <v>21560</v>
      </c>
    </row>
    <row r="4" spans="1:7" x14ac:dyDescent="0.2">
      <c r="A4" s="24">
        <v>3</v>
      </c>
      <c r="B4" s="25">
        <v>50131702</v>
      </c>
      <c r="C4" s="18" t="s">
        <v>42</v>
      </c>
      <c r="D4" s="20" t="s">
        <v>33</v>
      </c>
      <c r="E4" s="22">
        <f t="shared" si="0"/>
        <v>729.41176470588243</v>
      </c>
      <c r="F4" s="22">
        <f t="shared" si="1"/>
        <v>138.58823529411757</v>
      </c>
      <c r="G4" s="22">
        <v>868</v>
      </c>
    </row>
    <row r="5" spans="1:7" x14ac:dyDescent="0.2">
      <c r="A5" s="24">
        <v>4</v>
      </c>
      <c r="B5" s="25">
        <v>50202304</v>
      </c>
      <c r="C5" s="18" t="s">
        <v>46</v>
      </c>
      <c r="D5" s="20" t="s">
        <v>33</v>
      </c>
      <c r="E5" s="22">
        <f t="shared" si="0"/>
        <v>1070.5882352941178</v>
      </c>
      <c r="F5" s="22">
        <f t="shared" si="1"/>
        <v>203.41176470588221</v>
      </c>
      <c r="G5" s="22">
        <v>1274</v>
      </c>
    </row>
    <row r="6" spans="1:7" x14ac:dyDescent="0.2">
      <c r="A6" s="24">
        <v>5</v>
      </c>
      <c r="B6" s="25">
        <v>50202304</v>
      </c>
      <c r="C6" s="18" t="s">
        <v>49</v>
      </c>
      <c r="D6" s="20" t="s">
        <v>33</v>
      </c>
      <c r="E6" s="22">
        <f t="shared" si="0"/>
        <v>1325.2100840336136</v>
      </c>
      <c r="F6" s="22">
        <f t="shared" si="1"/>
        <v>251.78991596638639</v>
      </c>
      <c r="G6" s="22">
        <v>1577</v>
      </c>
    </row>
    <row r="7" spans="1:7" x14ac:dyDescent="0.2">
      <c r="A7" s="24">
        <v>6</v>
      </c>
      <c r="B7" s="25">
        <v>50131702</v>
      </c>
      <c r="C7" s="18" t="s">
        <v>52</v>
      </c>
      <c r="D7" s="20" t="s">
        <v>33</v>
      </c>
      <c r="E7" s="22">
        <f>G7</f>
        <v>1295</v>
      </c>
      <c r="F7" s="22"/>
      <c r="G7" s="22">
        <v>1295</v>
      </c>
    </row>
    <row r="8" spans="1:7" x14ac:dyDescent="0.2">
      <c r="A8" s="24">
        <v>7</v>
      </c>
      <c r="B8" s="25">
        <v>50131702</v>
      </c>
      <c r="C8" s="18" t="s">
        <v>55</v>
      </c>
      <c r="D8" s="20" t="s">
        <v>33</v>
      </c>
      <c r="E8" s="22">
        <f>G8</f>
        <v>4400</v>
      </c>
      <c r="F8" s="22"/>
      <c r="G8" s="22">
        <v>4400</v>
      </c>
    </row>
    <row r="9" spans="1:7" x14ac:dyDescent="0.2">
      <c r="A9" s="24">
        <v>8</v>
      </c>
      <c r="B9" s="25">
        <v>50131702</v>
      </c>
      <c r="C9" s="18" t="s">
        <v>58</v>
      </c>
      <c r="D9" s="20" t="s">
        <v>33</v>
      </c>
      <c r="E9" s="22">
        <f>G9</f>
        <v>1673</v>
      </c>
      <c r="F9" s="22"/>
      <c r="G9" s="22">
        <v>1673</v>
      </c>
    </row>
    <row r="10" spans="1:7" x14ac:dyDescent="0.2">
      <c r="A10" s="24">
        <v>9</v>
      </c>
      <c r="B10" s="25">
        <v>50131802</v>
      </c>
      <c r="C10" s="18" t="s">
        <v>62</v>
      </c>
      <c r="D10" s="20" t="s">
        <v>39</v>
      </c>
      <c r="E10" s="22">
        <f>G10</f>
        <v>27868</v>
      </c>
      <c r="F10" s="22"/>
      <c r="G10" s="22">
        <v>27868</v>
      </c>
    </row>
    <row r="11" spans="1:7" x14ac:dyDescent="0.2">
      <c r="A11" s="24">
        <v>10</v>
      </c>
      <c r="B11" s="25">
        <v>50131802</v>
      </c>
      <c r="C11" s="18" t="s">
        <v>65</v>
      </c>
      <c r="D11" s="20" t="s">
        <v>39</v>
      </c>
      <c r="E11" s="22">
        <f t="shared" ref="E11:E14" si="2">G11</f>
        <v>29787</v>
      </c>
      <c r="F11" s="22"/>
      <c r="G11" s="22">
        <v>29787</v>
      </c>
    </row>
    <row r="12" spans="1:7" x14ac:dyDescent="0.2">
      <c r="A12" s="24">
        <v>11</v>
      </c>
      <c r="B12" s="25">
        <v>50131802</v>
      </c>
      <c r="C12" s="18" t="s">
        <v>68</v>
      </c>
      <c r="D12" s="20" t="s">
        <v>33</v>
      </c>
      <c r="E12" s="22">
        <f t="shared" si="2"/>
        <v>66875</v>
      </c>
      <c r="F12" s="22"/>
      <c r="G12" s="22">
        <v>66875</v>
      </c>
    </row>
    <row r="13" spans="1:7" x14ac:dyDescent="0.2">
      <c r="A13" s="24">
        <v>12</v>
      </c>
      <c r="B13" s="25">
        <v>50131802</v>
      </c>
      <c r="C13" s="18" t="s">
        <v>71</v>
      </c>
      <c r="D13" s="20" t="s">
        <v>39</v>
      </c>
      <c r="E13" s="22">
        <f t="shared" si="2"/>
        <v>29542</v>
      </c>
      <c r="F13" s="22"/>
      <c r="G13" s="22">
        <v>29542</v>
      </c>
    </row>
    <row r="14" spans="1:7" x14ac:dyDescent="0.2">
      <c r="A14" s="24">
        <v>13</v>
      </c>
      <c r="B14" s="25">
        <v>50131802</v>
      </c>
      <c r="C14" s="18" t="s">
        <v>74</v>
      </c>
      <c r="D14" s="20" t="s">
        <v>39</v>
      </c>
      <c r="E14" s="22">
        <f t="shared" si="2"/>
        <v>29046</v>
      </c>
      <c r="F14" s="22"/>
      <c r="G14" s="22">
        <v>29046</v>
      </c>
    </row>
    <row r="15" spans="1:7" x14ac:dyDescent="0.2">
      <c r="A15" s="24">
        <v>14</v>
      </c>
      <c r="B15" s="25">
        <v>50131702</v>
      </c>
      <c r="C15" s="18" t="s">
        <v>77</v>
      </c>
      <c r="D15" s="20" t="s">
        <v>33</v>
      </c>
      <c r="E15" s="22">
        <f t="shared" si="0"/>
        <v>1211.7647058823529</v>
      </c>
      <c r="F15" s="22">
        <f t="shared" si="1"/>
        <v>230.23529411764707</v>
      </c>
      <c r="G15" s="22">
        <v>1442</v>
      </c>
    </row>
    <row r="16" spans="1:7" x14ac:dyDescent="0.2">
      <c r="A16" s="24">
        <v>15</v>
      </c>
      <c r="B16" s="25">
        <v>50131702</v>
      </c>
      <c r="C16" s="18" t="s">
        <v>80</v>
      </c>
      <c r="D16" s="20" t="s">
        <v>33</v>
      </c>
      <c r="E16" s="22">
        <f t="shared" si="0"/>
        <v>2508.4033613445381</v>
      </c>
      <c r="F16" s="22">
        <f t="shared" si="1"/>
        <v>476.5966386554619</v>
      </c>
      <c r="G16" s="22">
        <v>2985</v>
      </c>
    </row>
    <row r="19" spans="1:1" ht="12.75" customHeight="1" x14ac:dyDescent="0.2">
      <c r="A19" s="8" t="s">
        <v>90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CONSORCIO PROFUN</vt:lpstr>
      <vt:lpstr>LISTA DE PRECIOS UNIT</vt:lpstr>
      <vt:lpstr>PRESUPUESTO OFICIAL</vt:lpstr>
      <vt:lpstr>PRECIOS IVA DISCRIMINADO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Lizzeth Duran Leon</cp:lastModifiedBy>
  <dcterms:modified xsi:type="dcterms:W3CDTF">2026-04-15T14:06:37Z</dcterms:modified>
  <cp:category/>
  <cp:contentStatus/>
</cp:coreProperties>
</file>