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https://d.docs.live.net/909e3d8fe46b4790/Documentos/Contratación SDM/Carnets/"/>
    </mc:Choice>
  </mc:AlternateContent>
  <xr:revisionPtr revIDLastSave="27" documentId="13_ncr:1_{04D1FC90-C2FB-4C47-BA55-594E7574215E}" xr6:coauthVersionLast="47" xr6:coauthVersionMax="47" xr10:uidLastSave="{C841CC9E-4CDF-442F-9D3A-E2FC2B27FF6A}"/>
  <bookViews>
    <workbookView xWindow="-110" yWindow="-110" windowWidth="19420" windowHeight="11500" xr2:uid="{00000000-000D-0000-FFFF-FFFF00000000}"/>
  </bookViews>
  <sheets>
    <sheet name="FORMATO OFERTA ECONOMICA"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8" i="3" l="1"/>
  <c r="L17" i="3"/>
  <c r="L15" i="3"/>
  <c r="L13" i="3"/>
  <c r="L5" i="3"/>
  <c r="L18" i="3"/>
  <c r="L20" i="3"/>
  <c r="H20" i="3"/>
  <c r="G20" i="3"/>
  <c r="I18" i="3"/>
</calcChain>
</file>

<file path=xl/sharedStrings.xml><?xml version="1.0" encoding="utf-8"?>
<sst xmlns="http://schemas.openxmlformats.org/spreadsheetml/2006/main" count="38" uniqueCount="31">
  <si>
    <r>
      <t xml:space="preserve">SECRETARÍA DISTRITAL DE LA MUJER 
</t>
    </r>
    <r>
      <rPr>
        <b/>
        <u/>
        <sz val="20"/>
        <rFont val="Times New Roman"/>
        <family val="1"/>
      </rPr>
      <t>ANÁLISIS ECONÓMICO</t>
    </r>
  </si>
  <si>
    <t>Adquisición de una máquina de impresión de carnets y sus insumos, para la identificación del personal de la Secretaría Distrital de la Mujer.</t>
  </si>
  <si>
    <t>No.</t>
  </si>
  <si>
    <t>ELEMENTO O SERVICIO</t>
  </si>
  <si>
    <t>DESCRIPCIÓN</t>
  </si>
  <si>
    <t>UNIDAD DE MEDIDA</t>
  </si>
  <si>
    <t>CANTIDAD</t>
  </si>
  <si>
    <t>INGENIERÍA ELECTRÓNICA Y SISTEMAS SAS</t>
  </si>
  <si>
    <t>M&amp;MSYSTECH</t>
  </si>
  <si>
    <t>DEINTEKO SAS</t>
  </si>
  <si>
    <t>IDENTIKO SAS</t>
  </si>
  <si>
    <t>WM WIRELESS &amp; MOBILE S.A.S</t>
  </si>
  <si>
    <t>IDENTIFICACION Y EQUIPOS DE OFICINA IDEQS SAS</t>
  </si>
  <si>
    <t>VALOR PROMEDIO TECHO</t>
  </si>
  <si>
    <t>Máquina impresora de carnets</t>
  </si>
  <si>
    <r>
      <t xml:space="preserve">Tecnología:	</t>
    </r>
    <r>
      <rPr>
        <sz val="12"/>
        <color theme="1"/>
        <rFont val="Times New Roman"/>
        <family val="1"/>
      </rPr>
      <t>Transferencia térmica por sublimación directa sobre la tarjeta (direct-to-card).</t>
    </r>
    <r>
      <rPr>
        <b/>
        <sz val="12"/>
        <color theme="1"/>
        <rFont val="Times New Roman"/>
        <family val="1"/>
      </rPr>
      <t xml:space="preserve">
Resolución de impresión: 300 dpi (11.8 puntos/mm).
Memoria interna: </t>
    </r>
    <r>
      <rPr>
        <sz val="12"/>
        <color theme="1"/>
        <rFont val="Times New Roman"/>
        <family val="1"/>
      </rPr>
      <t>2 GB memoria flash para imágenes y datos.</t>
    </r>
    <r>
      <rPr>
        <b/>
        <sz val="12"/>
        <color theme="1"/>
        <rFont val="Times New Roman"/>
        <family val="1"/>
      </rPr>
      <t xml:space="preserve"> 
Impresión:	
•	</t>
    </r>
    <r>
      <rPr>
        <sz val="12"/>
        <color theme="1"/>
        <rFont val="Times New Roman"/>
        <family val="1"/>
      </rPr>
      <t xml:space="preserve">A una cara, color o monocromática.
•	Impresión borde a borde en tarjetas estándar CR-80. </t>
    </r>
    <r>
      <rPr>
        <b/>
        <sz val="12"/>
        <color theme="1"/>
        <rFont val="Times New Roman"/>
        <family val="1"/>
      </rPr>
      <t xml:space="preserve">
Velocidad de impresión: 
•	</t>
    </r>
    <r>
      <rPr>
        <sz val="12"/>
        <color theme="1"/>
        <rFont val="Times New Roman"/>
        <family val="1"/>
      </rPr>
      <t xml:space="preserve">Color: aproximadamente 150 tarjetas/hora.
•	Monocromático: aproximadamente 700 tarjetas/hora. </t>
    </r>
    <r>
      <rPr>
        <b/>
        <sz val="12"/>
        <color theme="1"/>
        <rFont val="Times New Roman"/>
        <family val="1"/>
      </rPr>
      <t xml:space="preserve">
Capacidad de tarjetas:
•	</t>
    </r>
    <r>
      <rPr>
        <sz val="12"/>
        <color theme="1"/>
        <rFont val="Times New Roman"/>
        <family val="1"/>
      </rPr>
      <t xml:space="preserve">Entrada: 100 tarjetas (30 mil) con ajuste automático. 
•	Salida: 100 tarjetas (30 mil). </t>
    </r>
    <r>
      <rPr>
        <b/>
        <sz val="12"/>
        <color theme="1"/>
        <rFont val="Times New Roman"/>
        <family val="1"/>
      </rPr>
      <t xml:space="preserve">
Material compatible:	
•	</t>
    </r>
    <r>
      <rPr>
        <sz val="12"/>
        <color theme="1"/>
        <rFont val="Times New Roman"/>
        <family val="1"/>
      </rPr>
      <t xml:space="preserve">PVC y PVC compuesto. </t>
    </r>
    <r>
      <rPr>
        <b/>
        <sz val="12"/>
        <color theme="1"/>
        <rFont val="Times New Roman"/>
        <family val="1"/>
      </rPr>
      <t xml:space="preserve">
Compatibilidad sistema operativo	
•	</t>
    </r>
    <r>
      <rPr>
        <sz val="12"/>
        <color theme="1"/>
        <rFont val="Times New Roman"/>
        <family val="1"/>
      </rPr>
      <t xml:space="preserve">Windows Server 2008 (32 y 64 bits)
•	Windows 7 (32 y 64 bits)
•	Windows 8 y Windows 8.1
•	(compatible con 32 y 64 bits)
•	Windows Server 2012 (64 bits)
•	Windows 10 (32 y 64 bits)
•	Windows Server 2016
</t>
    </r>
    <r>
      <rPr>
        <b/>
        <sz val="12"/>
        <color theme="1"/>
        <rFont val="Times New Roman"/>
        <family val="1"/>
      </rPr>
      <t xml:space="preserve">Conectividad:
•	</t>
    </r>
    <r>
      <rPr>
        <sz val="12"/>
        <color theme="1"/>
        <rFont val="Times New Roman"/>
        <family val="1"/>
      </rPr>
      <t xml:space="preserve">Puerto USB 2.0: Estándar. 
•	Ethernet 10/100: Opción disponible. 
•	Wi-Fi (802.11ac): Opción inalámbrica disponible. 
</t>
    </r>
    <r>
      <rPr>
        <b/>
        <sz val="12"/>
        <color theme="1"/>
        <rFont val="Times New Roman"/>
        <family val="1"/>
      </rPr>
      <t xml:space="preserve">Seguridad:
</t>
    </r>
    <r>
      <rPr>
        <sz val="12"/>
        <color theme="1"/>
        <rFont val="Times New Roman"/>
        <family val="1"/>
      </rPr>
      <t xml:space="preserve">•	Autenticación impresora-host para evitar usos no autorizados.
•	Cifrado de datos AES para proteger información sensible durante la impresión. 
•	Ranura de seguridad Kensington para candado físico. 
</t>
    </r>
  </si>
  <si>
    <t>UNIDAD</t>
  </si>
  <si>
    <t>Cinta de impresión a color</t>
  </si>
  <si>
    <t xml:space="preserve">•	Rendimiento mínimo para la impresión de 200 carnets de identificación institucional.
•	Las cintas deben ser 100% compatibles con la referencia de la máquina de impresión.
Deberán permitir la impresión del diseño institucional, con todos los colores y sus tonos para todas las impresiones que se realicen, tal y como se ilustra en la imagen de referencia del anexo técnico.
</t>
  </si>
  <si>
    <t>Nota: La cantidad de cintas de impresión variarán dependiendo el rendimiento del rollo ofertado, sin embargo, este valor dbee garantizar la impresión de hasta 200 tarjetas.</t>
  </si>
  <si>
    <t>Tarjetas de impresión</t>
  </si>
  <si>
    <t xml:space="preserve">•	Tarjeta elaborada en material P.V.C. blanco 
•	Tamaño sugerido de las medidas estándar de un carnet de identificación, 85,6 mm x 53,98 mm., deberá ser compatible con la máquina a adquirir.
•	Calibre .30, deberá ser compatible con la máquina a adquirir. </t>
  </si>
  <si>
    <t>Nota: Las especificaciones de las pruebas, garantía técnica y condiciones generales de entrega, se encuentran estipuladas dentro del anexo técnico.</t>
  </si>
  <si>
    <t>Kit de limpieza</t>
  </si>
  <si>
    <t>•	Con mínimo dos tarjetas de limpieza compatibles con la máquina de impresión a adquirir.
•	Deberá permitir mantener el cabezal de impresión y los rodillos limpios. 
•	Compatible con la máquina impresora a adquirir.</t>
  </si>
  <si>
    <t>TOTAL</t>
  </si>
  <si>
    <t>IVA</t>
  </si>
  <si>
    <t>incluido</t>
  </si>
  <si>
    <t>TOTAL IVA INCLUIDO</t>
  </si>
  <si>
    <r>
      <rPr>
        <b/>
        <sz val="16"/>
        <color theme="1"/>
        <rFont val="Times New Roman"/>
        <family val="1"/>
      </rPr>
      <t xml:space="preserve">Nota 1: </t>
    </r>
    <r>
      <rPr>
        <sz val="16"/>
        <color theme="1"/>
        <rFont val="Times New Roman"/>
        <family val="1"/>
      </rPr>
      <t xml:space="preserve">Teniendo en cuenta el valor estipulado para las tarjetas de impresión por parte de la empresa DEINTEKO SAS, se evidencia que no fue cotizado correctamente dado que el valor indicado está muy por debajo de precios proporcionados por el mercado y no es posible inferir cuál es el valor correcto que quiso indicar la empresa cotizante, por lo que será excluido del análisis del sector a fin de que no afecte el valor promedio techo del presente proceso, sin embargo, se deja su registro dentro del análisis del sector dado que fue una cotización presentada de manera pública en la plataforma Secop II.
</t>
    </r>
    <r>
      <rPr>
        <b/>
        <sz val="16"/>
        <color theme="1"/>
        <rFont val="Times New Roman"/>
        <family val="1"/>
      </rPr>
      <t xml:space="preserve">Nota 2: </t>
    </r>
    <r>
      <rPr>
        <sz val="16"/>
        <color theme="1"/>
        <rFont val="Times New Roman"/>
        <family val="1"/>
      </rPr>
      <t>Así mismo, durante el proceso de análisis económico se identificó que la cotización de IDENTICO SAS (presentaba el IVA desagregado, modificando el formato allegado por la entidad) mientras que las demás incluían este impuesto dentro del valor total sin discriminación. Esta diferencia en la estructura de presentación impide realizar una comparación homogénea entre las ofertas, dado que no es posible determinar con certeza si los valores comparados corresponden a bases gravables equivalentes. En aplicación de una correcta comparabilidad y con el fin de garantizar la transparencia y equidad del análisis económico, se decidió excluir dicha cotización del comparativo, evitando así distorsiones en la evaluación de precios.</t>
    </r>
  </si>
  <si>
    <t>VALOR PROMEDIO TECHO APROXIMADO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</si>
</sst>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0" x14ac:knownFonts="1">
    <font>
      <sz val="11"/>
      <color theme="1"/>
      <name val="Calibri"/>
      <family val="2"/>
      <scheme val="minor"/>
    </font>
    <font>
      <sz val="11"/>
      <color theme="1"/>
      <name val="Calibri"/>
      <family val="2"/>
      <scheme val="minor"/>
    </font>
    <font>
      <b/>
      <sz val="16"/>
      <name val="Times New Roman"/>
      <family val="1"/>
    </font>
    <font>
      <sz val="16"/>
      <color theme="1"/>
      <name val="Times New Roman"/>
      <family val="1"/>
    </font>
    <font>
      <b/>
      <i/>
      <sz val="16"/>
      <name val="Times New Roman"/>
      <family val="1"/>
    </font>
    <font>
      <b/>
      <sz val="12"/>
      <color theme="1"/>
      <name val="Times New Roman"/>
      <family val="1"/>
    </font>
    <font>
      <b/>
      <u/>
      <sz val="20"/>
      <name val="Times New Roman"/>
      <family val="1"/>
    </font>
    <font>
      <b/>
      <sz val="10"/>
      <color rgb="FF000000"/>
      <name val="Times New Roman"/>
      <family val="1"/>
    </font>
    <font>
      <b/>
      <sz val="16"/>
      <color theme="1"/>
      <name val="Times New Roman"/>
      <family val="1"/>
    </font>
    <font>
      <sz val="12"/>
      <color theme="1"/>
      <name val="Times New Roman"/>
      <family val="1"/>
    </font>
  </fonts>
  <fills count="11">
    <fill>
      <patternFill patternType="none"/>
    </fill>
    <fill>
      <patternFill patternType="gray125"/>
    </fill>
    <fill>
      <patternFill patternType="solid">
        <fgColor theme="0" tint="-0.14999847407452621"/>
        <bgColor indexed="64"/>
      </patternFill>
    </fill>
    <fill>
      <patternFill patternType="solid">
        <fgColor rgb="FFBFBFBF"/>
        <bgColor rgb="FF000000"/>
      </patternFill>
    </fill>
    <fill>
      <patternFill patternType="solid">
        <fgColor theme="4" tint="0.59999389629810485"/>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FF0000"/>
        <bgColor indexed="64"/>
      </patternFill>
    </fill>
    <fill>
      <patternFill patternType="solid">
        <fgColor theme="7" tint="0.59999389629810485"/>
        <bgColor indexed="64"/>
      </patternFill>
    </fill>
    <fill>
      <patternFill patternType="solid">
        <fgColor rgb="FFCC99FF"/>
        <bgColor indexed="64"/>
      </patternFill>
    </fill>
    <fill>
      <patternFill patternType="solid">
        <fgColor rgb="FFFF669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49">
    <xf numFmtId="0" fontId="0" fillId="0" borderId="0" xfId="0"/>
    <xf numFmtId="0" fontId="3" fillId="0" borderId="0" xfId="0" applyFont="1"/>
    <xf numFmtId="0" fontId="8" fillId="0" borderId="0" xfId="0" applyFont="1" applyAlignment="1">
      <alignment horizontal="center"/>
    </xf>
    <xf numFmtId="0" fontId="7" fillId="3"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5" fillId="0" borderId="1" xfId="0" applyFont="1" applyBorder="1" applyAlignment="1">
      <alignment vertical="center" wrapText="1"/>
    </xf>
    <xf numFmtId="0" fontId="9" fillId="0" borderId="0" xfId="0" applyFont="1"/>
    <xf numFmtId="44" fontId="3" fillId="0" borderId="1" xfId="2" applyFont="1" applyBorder="1" applyAlignment="1">
      <alignment horizontal="center" vertical="center"/>
    </xf>
    <xf numFmtId="0" fontId="8" fillId="4"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8" fillId="9" borderId="1" xfId="0" applyFont="1" applyFill="1" applyBorder="1" applyAlignment="1">
      <alignment horizontal="center" vertical="center" wrapText="1"/>
    </xf>
    <xf numFmtId="0" fontId="8" fillId="10" borderId="1" xfId="0" applyFont="1" applyFill="1" applyBorder="1" applyAlignment="1">
      <alignment horizontal="center" vertical="center" wrapText="1"/>
    </xf>
    <xf numFmtId="44" fontId="8" fillId="4" borderId="1" xfId="2" applyFont="1" applyFill="1" applyBorder="1" applyAlignment="1">
      <alignment horizontal="center" vertical="center"/>
    </xf>
    <xf numFmtId="44" fontId="8" fillId="5" borderId="1" xfId="2" applyFont="1" applyFill="1" applyBorder="1" applyAlignment="1">
      <alignment horizontal="center" vertical="center"/>
    </xf>
    <xf numFmtId="44" fontId="8" fillId="9" borderId="1" xfId="2" applyFont="1" applyFill="1" applyBorder="1" applyAlignment="1">
      <alignment horizontal="center" vertical="center"/>
    </xf>
    <xf numFmtId="44" fontId="8" fillId="10" borderId="1" xfId="2" applyFont="1" applyFill="1" applyBorder="1" applyAlignment="1">
      <alignment horizontal="center" vertical="center"/>
    </xf>
    <xf numFmtId="44" fontId="8" fillId="2" borderId="1" xfId="2" applyFont="1" applyFill="1" applyBorder="1" applyAlignment="1">
      <alignment horizontal="center" vertical="center"/>
    </xf>
    <xf numFmtId="44" fontId="3" fillId="0" borderId="1" xfId="2" applyFont="1" applyFill="1" applyBorder="1" applyAlignment="1">
      <alignment horizontal="center" vertical="center"/>
    </xf>
    <xf numFmtId="44" fontId="3" fillId="7" borderId="1" xfId="2" applyFont="1" applyFill="1" applyBorder="1" applyAlignment="1">
      <alignment horizontal="center" vertical="center"/>
    </xf>
    <xf numFmtId="44" fontId="3" fillId="6" borderId="1" xfId="2" applyFont="1" applyFill="1" applyBorder="1" applyAlignment="1">
      <alignment horizontal="center" vertical="center"/>
    </xf>
    <xf numFmtId="44" fontId="3" fillId="8" borderId="1" xfId="2" applyFont="1" applyFill="1" applyBorder="1" applyAlignment="1">
      <alignment horizontal="center" vertical="center"/>
    </xf>
    <xf numFmtId="44" fontId="3" fillId="0" borderId="8" xfId="2" applyFont="1" applyBorder="1" applyAlignment="1">
      <alignment horizontal="center" vertical="center"/>
    </xf>
    <xf numFmtId="44" fontId="3" fillId="0" borderId="9" xfId="2" applyFont="1" applyBorder="1" applyAlignment="1">
      <alignment horizontal="center" vertical="center"/>
    </xf>
    <xf numFmtId="44" fontId="3" fillId="0" borderId="7" xfId="2" applyFont="1" applyBorder="1" applyAlignment="1">
      <alignment horizontal="center" vertical="center"/>
    </xf>
    <xf numFmtId="0" fontId="3" fillId="0" borderId="1" xfId="0" applyFont="1" applyBorder="1" applyAlignment="1">
      <alignment horizontal="center" vertical="center" wrapText="1"/>
    </xf>
    <xf numFmtId="44" fontId="3" fillId="7" borderId="8" xfId="2" applyFont="1" applyFill="1" applyBorder="1" applyAlignment="1">
      <alignment horizontal="center" vertical="center"/>
    </xf>
    <xf numFmtId="44" fontId="3" fillId="7" borderId="7" xfId="2" applyFont="1" applyFill="1" applyBorder="1" applyAlignment="1">
      <alignment horizontal="center" vertical="center"/>
    </xf>
    <xf numFmtId="0" fontId="8" fillId="0" borderId="1" xfId="0" applyFont="1" applyBorder="1" applyAlignment="1">
      <alignment horizontal="center"/>
    </xf>
    <xf numFmtId="0" fontId="8" fillId="2" borderId="1" xfId="0" applyFont="1" applyFill="1" applyBorder="1" applyAlignment="1">
      <alignment horizont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5" fillId="0" borderId="1" xfId="0" applyFont="1" applyBorder="1" applyAlignment="1">
      <alignment horizontal="center"/>
    </xf>
    <xf numFmtId="0" fontId="9" fillId="0" borderId="1" xfId="0" applyFont="1" applyBorder="1" applyAlignment="1">
      <alignment horizontal="center" vertical="center" wrapText="1"/>
    </xf>
    <xf numFmtId="0" fontId="5" fillId="0" borderId="8" xfId="0" applyFont="1" applyBorder="1" applyAlignment="1">
      <alignment horizontal="center" vertical="justify"/>
    </xf>
    <xf numFmtId="0" fontId="5" fillId="0" borderId="9" xfId="0" applyFont="1" applyBorder="1" applyAlignment="1">
      <alignment horizontal="center" vertical="justify"/>
    </xf>
    <xf numFmtId="0" fontId="5" fillId="0" borderId="7" xfId="0" applyFont="1" applyBorder="1" applyAlignment="1">
      <alignment horizontal="center" vertical="justify"/>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cellXfs>
  <cellStyles count="3">
    <cellStyle name="Moneda" xfId="2" builtinId="4"/>
    <cellStyle name="Moneda 2" xfId="1" xr:uid="{00000000-0005-0000-0000-000001000000}"/>
    <cellStyle name="Normal" xfId="0" builtinId="0"/>
  </cellStyles>
  <dxfs count="0"/>
  <tableStyles count="0" defaultTableStyle="TableStyleMedium2" defaultPivotStyle="PivotStyleLight16"/>
  <colors>
    <mruColors>
      <color rgb="FFFF6699"/>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3"/>
  <sheetViews>
    <sheetView tabSelected="1" topLeftCell="H14" zoomScale="65" zoomScaleNormal="40" workbookViewId="0">
      <selection activeCell="M18" sqref="M18"/>
    </sheetView>
  </sheetViews>
  <sheetFormatPr baseColWidth="10" defaultColWidth="11.453125" defaultRowHeight="20.5" x14ac:dyDescent="0.45"/>
  <cols>
    <col min="1" max="1" width="11.453125" style="1"/>
    <col min="2" max="2" width="33.26953125" style="1" customWidth="1"/>
    <col min="3" max="3" width="97.453125" style="1" customWidth="1"/>
    <col min="4" max="4" width="18.81640625" style="1" customWidth="1"/>
    <col min="5" max="5" width="28.1796875" style="1" customWidth="1"/>
    <col min="6" max="6" width="25.1796875" style="1" bestFit="1" customWidth="1"/>
    <col min="7" max="7" width="25.1796875" style="1" customWidth="1"/>
    <col min="8" max="8" width="23.7265625" style="1" bestFit="1" customWidth="1"/>
    <col min="9" max="9" width="24.81640625" style="1" customWidth="1"/>
    <col min="10" max="10" width="22.1796875" style="1" bestFit="1" customWidth="1"/>
    <col min="11" max="11" width="29.36328125" style="1" customWidth="1"/>
    <col min="12" max="13" width="22.453125" style="1" customWidth="1"/>
    <col min="14" max="16384" width="11.453125" style="1"/>
  </cols>
  <sheetData>
    <row r="1" spans="1:13" ht="14.5" customHeight="1" x14ac:dyDescent="0.45">
      <c r="A1" s="32" t="s">
        <v>0</v>
      </c>
      <c r="B1" s="33"/>
      <c r="C1" s="33"/>
      <c r="D1" s="33"/>
      <c r="E1" s="34"/>
    </row>
    <row r="2" spans="1:13" ht="59.25" customHeight="1" x14ac:dyDescent="0.45">
      <c r="A2" s="35"/>
      <c r="B2" s="36"/>
      <c r="C2" s="36"/>
      <c r="D2" s="36"/>
      <c r="E2" s="37"/>
    </row>
    <row r="3" spans="1:13" ht="55.5" customHeight="1" x14ac:dyDescent="0.45">
      <c r="A3" s="38" t="s">
        <v>1</v>
      </c>
      <c r="B3" s="39"/>
      <c r="C3" s="39"/>
      <c r="D3" s="39"/>
      <c r="E3" s="40"/>
    </row>
    <row r="4" spans="1:13" ht="61.5" customHeight="1" x14ac:dyDescent="0.45">
      <c r="A4" s="3" t="s">
        <v>2</v>
      </c>
      <c r="B4" s="3" t="s">
        <v>3</v>
      </c>
      <c r="C4" s="3" t="s">
        <v>4</v>
      </c>
      <c r="D4" s="3" t="s">
        <v>5</v>
      </c>
      <c r="E4" s="3" t="s">
        <v>6</v>
      </c>
      <c r="F4" s="9" t="s">
        <v>7</v>
      </c>
      <c r="G4" s="10" t="s">
        <v>8</v>
      </c>
      <c r="H4" s="11" t="s">
        <v>9</v>
      </c>
      <c r="I4" s="12" t="s">
        <v>10</v>
      </c>
      <c r="J4" s="13" t="s">
        <v>11</v>
      </c>
      <c r="K4" s="14" t="s">
        <v>12</v>
      </c>
      <c r="L4" s="3" t="s">
        <v>13</v>
      </c>
      <c r="M4" s="3" t="s">
        <v>30</v>
      </c>
    </row>
    <row r="5" spans="1:13" ht="409.5" customHeight="1" x14ac:dyDescent="0.45">
      <c r="A5" s="46">
        <v>1</v>
      </c>
      <c r="B5" s="46" t="s">
        <v>14</v>
      </c>
      <c r="C5" s="43" t="s">
        <v>15</v>
      </c>
      <c r="D5" s="46" t="s">
        <v>16</v>
      </c>
      <c r="E5" s="46">
        <v>1</v>
      </c>
      <c r="F5" s="24">
        <v>3500000</v>
      </c>
      <c r="G5" s="24">
        <v>6799000</v>
      </c>
      <c r="H5" s="24">
        <v>14500000</v>
      </c>
      <c r="I5" s="24">
        <v>6588146</v>
      </c>
      <c r="J5" s="24">
        <v>5460000</v>
      </c>
      <c r="K5" s="24">
        <v>7370648.1799999997</v>
      </c>
      <c r="L5" s="24">
        <f>+(F5+G5+J5+K5)/4</f>
        <v>5782412.0449999999</v>
      </c>
      <c r="M5" s="24">
        <v>5782412</v>
      </c>
    </row>
    <row r="6" spans="1:13" x14ac:dyDescent="0.45">
      <c r="A6" s="47"/>
      <c r="B6" s="47"/>
      <c r="C6" s="44"/>
      <c r="D6" s="47"/>
      <c r="E6" s="47"/>
      <c r="F6" s="25"/>
      <c r="G6" s="25"/>
      <c r="H6" s="25"/>
      <c r="I6" s="25"/>
      <c r="J6" s="25"/>
      <c r="K6" s="25"/>
      <c r="L6" s="25"/>
      <c r="M6" s="25"/>
    </row>
    <row r="7" spans="1:13" x14ac:dyDescent="0.45">
      <c r="A7" s="47"/>
      <c r="B7" s="47"/>
      <c r="C7" s="44"/>
      <c r="D7" s="47"/>
      <c r="E7" s="47"/>
      <c r="F7" s="25"/>
      <c r="G7" s="25"/>
      <c r="H7" s="25"/>
      <c r="I7" s="25"/>
      <c r="J7" s="25"/>
      <c r="K7" s="25"/>
      <c r="L7" s="25"/>
      <c r="M7" s="25"/>
    </row>
    <row r="8" spans="1:13" x14ac:dyDescent="0.45">
      <c r="A8" s="47"/>
      <c r="B8" s="47"/>
      <c r="C8" s="44"/>
      <c r="D8" s="47"/>
      <c r="E8" s="47"/>
      <c r="F8" s="25"/>
      <c r="G8" s="25"/>
      <c r="H8" s="25"/>
      <c r="I8" s="25"/>
      <c r="J8" s="25"/>
      <c r="K8" s="25"/>
      <c r="L8" s="25"/>
      <c r="M8" s="25"/>
    </row>
    <row r="9" spans="1:13" x14ac:dyDescent="0.45">
      <c r="A9" s="47"/>
      <c r="B9" s="47"/>
      <c r="C9" s="44"/>
      <c r="D9" s="47"/>
      <c r="E9" s="47"/>
      <c r="F9" s="25"/>
      <c r="G9" s="25"/>
      <c r="H9" s="25"/>
      <c r="I9" s="25"/>
      <c r="J9" s="25"/>
      <c r="K9" s="25"/>
      <c r="L9" s="25"/>
      <c r="M9" s="25"/>
    </row>
    <row r="10" spans="1:13" x14ac:dyDescent="0.45">
      <c r="A10" s="47"/>
      <c r="B10" s="47"/>
      <c r="C10" s="44"/>
      <c r="D10" s="47"/>
      <c r="E10" s="47"/>
      <c r="F10" s="25"/>
      <c r="G10" s="25"/>
      <c r="H10" s="25"/>
      <c r="I10" s="25"/>
      <c r="J10" s="25"/>
      <c r="K10" s="25"/>
      <c r="L10" s="25"/>
      <c r="M10" s="25"/>
    </row>
    <row r="11" spans="1:13" x14ac:dyDescent="0.45">
      <c r="A11" s="47"/>
      <c r="B11" s="47"/>
      <c r="C11" s="44"/>
      <c r="D11" s="47"/>
      <c r="E11" s="47"/>
      <c r="F11" s="25"/>
      <c r="G11" s="25"/>
      <c r="H11" s="25"/>
      <c r="I11" s="25"/>
      <c r="J11" s="25"/>
      <c r="K11" s="25"/>
      <c r="L11" s="25"/>
      <c r="M11" s="25"/>
    </row>
    <row r="12" spans="1:13" x14ac:dyDescent="0.45">
      <c r="A12" s="48"/>
      <c r="B12" s="48"/>
      <c r="C12" s="45"/>
      <c r="D12" s="48"/>
      <c r="E12" s="48"/>
      <c r="F12" s="26"/>
      <c r="G12" s="26"/>
      <c r="H12" s="26"/>
      <c r="I12" s="26"/>
      <c r="J12" s="26"/>
      <c r="K12" s="26"/>
      <c r="L12" s="26"/>
      <c r="M12" s="26"/>
    </row>
    <row r="13" spans="1:13" ht="124" customHeight="1" x14ac:dyDescent="0.45">
      <c r="A13" s="42">
        <v>2</v>
      </c>
      <c r="B13" s="42" t="s">
        <v>17</v>
      </c>
      <c r="C13" s="5" t="s">
        <v>18</v>
      </c>
      <c r="D13" s="42" t="s">
        <v>16</v>
      </c>
      <c r="E13" s="42">
        <v>1</v>
      </c>
      <c r="F13" s="24">
        <v>205000</v>
      </c>
      <c r="G13" s="24">
        <v>330000</v>
      </c>
      <c r="H13" s="24">
        <v>395000</v>
      </c>
      <c r="I13" s="24">
        <v>787185</v>
      </c>
      <c r="J13" s="24">
        <v>251000</v>
      </c>
      <c r="K13" s="24">
        <v>249852.4</v>
      </c>
      <c r="L13" s="8">
        <f>+(F13+G13+J13+K13)/4</f>
        <v>258963.1</v>
      </c>
      <c r="M13" s="8">
        <v>258963</v>
      </c>
    </row>
    <row r="14" spans="1:13" ht="71.5" customHeight="1" x14ac:dyDescent="0.45">
      <c r="A14" s="42"/>
      <c r="B14" s="42"/>
      <c r="C14" s="6" t="s">
        <v>19</v>
      </c>
      <c r="D14" s="42"/>
      <c r="E14" s="42"/>
      <c r="F14" s="26"/>
      <c r="G14" s="26"/>
      <c r="H14" s="26"/>
      <c r="I14" s="26"/>
      <c r="J14" s="26"/>
      <c r="K14" s="26"/>
      <c r="L14" s="8"/>
      <c r="M14" s="8"/>
    </row>
    <row r="15" spans="1:13" ht="62" x14ac:dyDescent="0.45">
      <c r="A15" s="42">
        <v>3</v>
      </c>
      <c r="B15" s="42" t="s">
        <v>20</v>
      </c>
      <c r="C15" s="5" t="s">
        <v>21</v>
      </c>
      <c r="D15" s="42" t="s">
        <v>16</v>
      </c>
      <c r="E15" s="42">
        <v>200</v>
      </c>
      <c r="F15" s="24">
        <v>120000</v>
      </c>
      <c r="G15" s="24">
        <v>201000</v>
      </c>
      <c r="H15" s="28">
        <v>450</v>
      </c>
      <c r="I15" s="24">
        <v>162200</v>
      </c>
      <c r="J15" s="24">
        <v>347000</v>
      </c>
      <c r="K15" s="24">
        <v>254479.12</v>
      </c>
      <c r="L15" s="8">
        <f>+(F15+G15+J15+K15)/4</f>
        <v>230619.78</v>
      </c>
      <c r="M15" s="8">
        <v>230620</v>
      </c>
    </row>
    <row r="16" spans="1:13" ht="67.5" customHeight="1" x14ac:dyDescent="0.45">
      <c r="A16" s="42"/>
      <c r="B16" s="42"/>
      <c r="C16" s="6" t="s">
        <v>22</v>
      </c>
      <c r="D16" s="42"/>
      <c r="E16" s="42"/>
      <c r="F16" s="26"/>
      <c r="G16" s="26"/>
      <c r="H16" s="29"/>
      <c r="I16" s="26"/>
      <c r="J16" s="26"/>
      <c r="K16" s="26"/>
      <c r="L16" s="8"/>
      <c r="M16" s="8"/>
    </row>
    <row r="17" spans="1:13" ht="105.5" customHeight="1" x14ac:dyDescent="0.45">
      <c r="A17" s="4">
        <v>4</v>
      </c>
      <c r="B17" s="4" t="s">
        <v>23</v>
      </c>
      <c r="C17" s="5" t="s">
        <v>24</v>
      </c>
      <c r="D17" s="4" t="s">
        <v>16</v>
      </c>
      <c r="E17" s="4">
        <v>1</v>
      </c>
      <c r="F17" s="8">
        <v>150000</v>
      </c>
      <c r="G17" s="8">
        <v>199900</v>
      </c>
      <c r="H17" s="8">
        <v>85500</v>
      </c>
      <c r="I17" s="8">
        <v>385560</v>
      </c>
      <c r="J17" s="8">
        <v>107000</v>
      </c>
      <c r="K17" s="8">
        <v>330492.75</v>
      </c>
      <c r="L17" s="8">
        <f>+(F17+G17+J17+K17)/4</f>
        <v>196848.1875</v>
      </c>
      <c r="M17" s="8">
        <v>196848</v>
      </c>
    </row>
    <row r="18" spans="1:13" x14ac:dyDescent="0.45">
      <c r="A18" s="7"/>
      <c r="B18" s="7"/>
      <c r="C18" s="7"/>
      <c r="D18" s="41" t="s">
        <v>25</v>
      </c>
      <c r="E18" s="41"/>
      <c r="F18" s="8">
        <v>3975000</v>
      </c>
      <c r="G18" s="20">
        <v>7529900</v>
      </c>
      <c r="H18" s="20">
        <v>14980950</v>
      </c>
      <c r="I18" s="8">
        <f>SUM(I5:I17)</f>
        <v>7923091</v>
      </c>
      <c r="J18" s="8">
        <v>6165000</v>
      </c>
      <c r="K18" s="8">
        <v>8205472.4500000002</v>
      </c>
      <c r="L18" s="8">
        <f>+(F18+G18+J18+K18)/4</f>
        <v>6468843.1124999998</v>
      </c>
      <c r="M18" s="8">
        <f>+(M5+M13+M15+M17)</f>
        <v>6468843</v>
      </c>
    </row>
    <row r="19" spans="1:13" x14ac:dyDescent="0.45">
      <c r="D19" s="30" t="s">
        <v>26</v>
      </c>
      <c r="E19" s="30"/>
      <c r="F19" s="8" t="s">
        <v>27</v>
      </c>
      <c r="G19" s="8" t="s">
        <v>27</v>
      </c>
      <c r="H19" s="8" t="s">
        <v>27</v>
      </c>
      <c r="I19" s="21">
        <v>1505387.48</v>
      </c>
      <c r="J19" s="8" t="s">
        <v>27</v>
      </c>
      <c r="K19" s="8" t="s">
        <v>27</v>
      </c>
      <c r="L19" s="8"/>
      <c r="M19" s="8"/>
    </row>
    <row r="20" spans="1:13" x14ac:dyDescent="0.45">
      <c r="D20" s="31" t="s">
        <v>28</v>
      </c>
      <c r="E20" s="31"/>
      <c r="F20" s="15">
        <v>3975000</v>
      </c>
      <c r="G20" s="16">
        <f>G5+G13+G15+G17</f>
        <v>7529900</v>
      </c>
      <c r="H20" s="22">
        <f>H5+H13+H15+H17</f>
        <v>14980950</v>
      </c>
      <c r="I20" s="23">
        <v>9428478.4800000004</v>
      </c>
      <c r="J20" s="17">
        <v>6165000</v>
      </c>
      <c r="K20" s="18">
        <v>8205472.4500000002</v>
      </c>
      <c r="L20" s="19">
        <f>+(F20+G20+J20+K20)/4</f>
        <v>6468843.1124999998</v>
      </c>
      <c r="M20" s="19"/>
    </row>
    <row r="21" spans="1:13" x14ac:dyDescent="0.45">
      <c r="D21" s="2"/>
      <c r="E21" s="2"/>
    </row>
    <row r="22" spans="1:13" x14ac:dyDescent="0.45">
      <c r="D22" s="27" t="s">
        <v>29</v>
      </c>
      <c r="E22" s="27"/>
      <c r="F22" s="27"/>
      <c r="G22" s="27"/>
      <c r="H22" s="27"/>
      <c r="I22" s="27"/>
      <c r="J22" s="27"/>
      <c r="K22" s="27"/>
      <c r="L22" s="27"/>
    </row>
    <row r="23" spans="1:13" ht="165.5" customHeight="1" x14ac:dyDescent="0.45">
      <c r="D23" s="27"/>
      <c r="E23" s="27"/>
      <c r="F23" s="27"/>
      <c r="G23" s="27"/>
      <c r="H23" s="27"/>
      <c r="I23" s="27"/>
      <c r="J23" s="27"/>
      <c r="K23" s="27"/>
      <c r="L23" s="27"/>
    </row>
  </sheetData>
  <mergeCells count="39">
    <mergeCell ref="M5:M12"/>
    <mergeCell ref="A1:E2"/>
    <mergeCell ref="A3:E3"/>
    <mergeCell ref="D18:E18"/>
    <mergeCell ref="A13:A14"/>
    <mergeCell ref="B13:B14"/>
    <mergeCell ref="D13:D14"/>
    <mergeCell ref="E13:E14"/>
    <mergeCell ref="B15:B16"/>
    <mergeCell ref="A15:A16"/>
    <mergeCell ref="D15:D16"/>
    <mergeCell ref="E15:E16"/>
    <mergeCell ref="C5:C12"/>
    <mergeCell ref="B5:B12"/>
    <mergeCell ref="A5:A12"/>
    <mergeCell ref="D5:D12"/>
    <mergeCell ref="E5:E12"/>
    <mergeCell ref="D22:L23"/>
    <mergeCell ref="I13:I14"/>
    <mergeCell ref="J13:J14"/>
    <mergeCell ref="K13:K14"/>
    <mergeCell ref="F15:F16"/>
    <mergeCell ref="G15:G16"/>
    <mergeCell ref="H15:H16"/>
    <mergeCell ref="I15:I16"/>
    <mergeCell ref="J15:J16"/>
    <mergeCell ref="K15:K16"/>
    <mergeCell ref="D19:E19"/>
    <mergeCell ref="D20:E20"/>
    <mergeCell ref="F13:F14"/>
    <mergeCell ref="G13:G14"/>
    <mergeCell ref="H13:H14"/>
    <mergeCell ref="K5:K12"/>
    <mergeCell ref="L5:L12"/>
    <mergeCell ref="F5:F12"/>
    <mergeCell ref="G5:G12"/>
    <mergeCell ref="H5:H12"/>
    <mergeCell ref="I5:I12"/>
    <mergeCell ref="J5:J12"/>
  </mergeCells>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Miryam</dc:creator>
  <cp:keywords/>
  <dc:description/>
  <cp:lastModifiedBy>Laura Motta</cp:lastModifiedBy>
  <cp:revision/>
  <dcterms:created xsi:type="dcterms:W3CDTF">2021-02-25T14:28:18Z</dcterms:created>
  <dcterms:modified xsi:type="dcterms:W3CDTF">2026-04-15T19:19:20Z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2023-10-24T13:31:58Z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d74f15f6-00ce-45f9-ade6-fb5e86e6c95b</vt:lpwstr>
  </property>
  <property fmtid="{D5CDD505-2E9C-101B-9397-08002B2CF9AE}" pid="7" name="MSIP_Label_defa4170-0d19-0005-0004-bc88714345d2_ActionId">
    <vt:lpwstr>082bee4f-6d1c-43da-9acf-db19068e3ebf</vt:lpwstr>
  </property>
  <property fmtid="{D5CDD505-2E9C-101B-9397-08002B2CF9AE}" pid="8" name="MSIP_Label_defa4170-0d19-0005-0004-bc88714345d2_ContentBits">
    <vt:lpwstr>0</vt:lpwstr>
  </property>
</Properties>
</file>