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mercurio\OBRAS PUBLICAS\1. DIRECCIÓN DE PLANEACIÓN\03. Contratación\6. CONTRATACION 2026\2. Pliegos Tipo\5. Canchas en altura\"/>
    </mc:Choice>
  </mc:AlternateContent>
  <xr:revisionPtr revIDLastSave="0" documentId="13_ncr:1_{125F702A-1AC3-4E2A-91C7-A640C750EE34}" xr6:coauthVersionLast="47" xr6:coauthVersionMax="47" xr10:uidLastSave="{00000000-0000-0000-0000-000000000000}"/>
  <bookViews>
    <workbookView xWindow="14295" yWindow="0" windowWidth="14610" windowHeight="155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{#N/A,#N/A,FALSE,"GRAFICO";#N/A,#N/A,FALSE,"CAJA (2)";#N/A,#N/A,FALSE,"TERCEROS-PROMEDIO";#N/A,#N/A,FALSE,"CAJA";#N/A,#N/A,FALSE,"INGRESOS1995-2003";#N/A,#N/A,FALSE,"GASTOS1995-2003"}</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{#N/A,#N/A,FALSE,"GRAFICO";#N/A,#N/A,FALSE,"CAJA (2)";#N/A,#N/A,FALSE,"TERCEROS-PROMEDIO";#N/A,#N/A,FALSE,"CAJA";#N/A,#N/A,FALSE,"INGRESOS1995-2003";#N/A,#N/A,FALSE,"GASTOS1995-2003"}</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MU005" hidden="1">#N/A</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[18]INST!#REF!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[19]PESOS!#REF!</definedName>
    <definedName name="__mun2">[19]PESOS!#REF!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MU005" hidden="1">#N/A</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ist_Bin" hidden="1">#REF!</definedName>
    <definedName name="_Dist_Values" hidden="1">#REF!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(Entidad)'!$I$7:$I$295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ad" hidden="1">#REF!</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1" hidden="1">#REF!</definedName>
    <definedName name="_K2" hidden="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1" hidden="1">#REF!</definedName>
    <definedName name="_KE2" hidden="1">#REF!</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EX" hidden="1">#REF!</definedName>
    <definedName name="_REY" hidden="1">#REF!</definedName>
    <definedName name="_RO" hidden="1">#REF!</definedName>
    <definedName name="_ROT" hidden="1">#REF!</definedName>
    <definedName name="_rtu6" localSheetId="2" hidden="1">{"via1",#N/A,TRUE,"general";"via2",#N/A,TRUE,"general";"via3",#N/A,TRUE,"general"}</definedName>
    <definedName name="_rtu6" hidden="1">{"via1",#N/A,TRUE,"general";"via2",#N/A,TRUE,"general";"via3",#N/A,TRUE,"general"}</definedName>
    <definedName name="_RX" hidden="1">#REF!</definedName>
    <definedName name="_RY" hidden="1">#REF!</definedName>
    <definedName name="_s" hidden="1">#REF!</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ort1" hidden="1">#REF!</definedName>
    <definedName name="_srn001" localSheetId="2">#REF!</definedName>
    <definedName name="_srn001">#REF!</definedName>
    <definedName name="_ST" hidden="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Cwvu.TAB1."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alyst" hidden="1">#N/A</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10</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PULAURELES" hidden="1">#REF!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(Entidad)'!$B$1:$L$317</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g" hidden="1">#REF!</definedName>
    <definedName name="armuve" localSheetId="2">'INDICAR CÓDIGO DEL ITEM DE PAGO'!ERR</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S">#REF!</definedName>
    <definedName name="as" localSheetId="2">'INDICAR CÓDIGO DEL ITEM DE PAGO'!ERR</definedName>
    <definedName name="as">[0]!ERR</definedName>
    <definedName name="AS2DocOpenMode" hidden="1">"AS2DocumentEdit"</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 hidden="1">{#N/A,#N/A,FALSE,"Hoja1";#N/A,#N/A,FALSE,"Hoja2"}</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#N/A</definedName>
    <definedName name="bsb" localSheetId="2" hidden="1">{"via1",#N/A,TRUE,"general";"via2",#N/A,TRUE,"general";"via3",#N/A,TRUE,"general"}</definedName>
    <definedName name="bsb" hidden="1">{"via1",#N/A,TRUE,"general";"via2",#N/A,TRUE,"general";"via3",#N/A,TRUE,"general"}</definedName>
    <definedName name="BSpb" hidden="1">#N/A</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pitalpb" hidden="1">#N/A</definedName>
    <definedName name="CapitalStructure" hidden="1">#N/A</definedName>
    <definedName name="CARGA">#REF!</definedName>
    <definedName name="CARGOS">#REF!</definedName>
    <definedName name="carlos" localSheetId="1">MODULO10.auto_abrir</definedName>
    <definedName name="carlos">MODULO10.auto_abrir</definedName>
    <definedName name="Cashpb" hidden="1">#N/A</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entro" hidden="1">{#N/A,#N/A,FALSE,"GRAFICO";#N/A,#N/A,FALSE,"CAJA (2)";#N/A,#N/A,FALSE,"TERCEROS-PROMEDIO";#N/A,#N/A,FALSE,"CAJA";#N/A,#N/A,FALSE,"INGRESOS1995-2003";#N/A,#N/A,FALSE,"GASTOS1995-2003"}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nge_in_Cash" hidden="1">#N/A</definedName>
    <definedName name="Check_to_Cash" hidden="1">#N/A</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sda" hidden="1">#REF!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alpb" hidden="1">#N/A</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preciationPB" hidden="1">#N/A</definedName>
    <definedName name="DERFE">#REF!</definedName>
    <definedName name="desarrolladas">'[27]Reservas de Petróleo'!$A$2,'[27]Reservas de Petróleo'!$A$1,'[27]Reservas de Petróleo'!$D$4,'[27]Reservas de Petróleo'!$F$1:$F$65536</definedName>
    <definedName name="descapote" hidden="1">{"TAB1",#N/A,TRUE,"GENERAL";"TAB2",#N/A,TRUE,"GENERAL";"TAB3",#N/A,TRUE,"GENERAL";"TAB4",#N/A,TRUE,"GENERAL";"TAB5",#N/A,TRUE,"GENERAL"}</definedName>
    <definedName name="DESCUNMI">#REF!</definedName>
    <definedName name="DESFRE" hidden="1">{#N/A,#N/A,FALSE,"GRAFICO";#N/A,#N/A,FALSE,"CAJA (2)";#N/A,#N/A,FALSE,"TERCEROS-PROMEDIO";#N/A,#N/A,FALSE,"CAJA";#N/A,#N/A,FALSE,"INGRESOS1995-2003";#N/A,#N/A,FALSE,"GASTOS1995-2003"}</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ISTRIBUCION" hidden="1">{#N/A,#N/A,FALSE,"GRAFICO";#N/A,#N/A,FALSE,"CAJA (2)";#N/A,#N/A,FALSE,"TERCEROS-PROMEDIO";#N/A,#N/A,FALSE,"CAJA";#N/A,#N/A,FALSE,"INGRESOS1995-2003";#N/A,#N/A,FALSE,"GASTOS1995-2003"}</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#N/A</definedName>
    <definedName name="E">#REF!</definedName>
    <definedName name="e3e33" localSheetId="2"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 hidden="1">{"AURES1",#N/A,TRUE,"GENERAL";"AURES2",#N/A,TRUE,"GENERAL";"AURES3",#N/A,TRUE,"GENERAL";"AURES4",#N/A,TRUE,"GENERAL";"AURES5",#N/A,TRUE,"GENERAL";"AURES6",#N/A,TRUE,"GENERAL";"AURES7",#N/A,TRUE,"GENERAL"}</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CENARIO" hidden="1">{#N/A,#N/A,FALSE,"GRAFICO";#N/A,#N/A,FALSE,"CAJA (2)";#N/A,#N/A,FALSE,"TERCEROS-PROMEDIO";#N/A,#N/A,FALSE,"CAJA";#N/A,#N/A,FALSE,"INGRESOS1995-2003";#N/A,#N/A,FALSE,"GASTOS1995-2003"}</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RAE">'[3]7422CW00'!#REF!</definedName>
    <definedName name="estre" hidden="1">{#N/A,#N/A,FALSE,"GRAFICO";#N/A,#N/A,FALSE,"CAJA (2)";#N/A,#N/A,FALSE,"TERCEROS-PROMEDIO";#N/A,#N/A,FALSE,"CAJA";#N/A,#N/A,FALSE,"INGRESOS1995-2003";#N/A,#N/A,FALSE,"GASTOS1995-2003"}</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ecutivepb" hidden="1">#N/A</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 hidden="1">#N/A</definedName>
    <definedName name="Facilidades">#REF!</definedName>
    <definedName name="factor">#REF!</definedName>
    <definedName name="Factpb" hidden="1">#N/A</definedName>
    <definedName name="Factpb2" hidden="1">#N/A</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ancialpb" hidden="1">#N/A</definedName>
    <definedName name="Financialpb2" hidden="1">#N/A</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astos" hidden="1">{#N/A,#N/A,FALSE,"GRAFICO";#N/A,#N/A,FALSE,"CAJA (2)";#N/A,#N/A,FALSE,"TERCEROS-PROMEDIO";#N/A,#N/A,FALSE,"CAJA";#N/A,#N/A,FALSE,"INGRESOS1995-2003";#N/A,#N/A,FALSE,"GASTOS1995-2003"}</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IUGEfhohpfjdpsaj" hidden="1">#REF!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ph_1" hidden="1">#N/A</definedName>
    <definedName name="Graph_2" hidden="1">#N/A</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isYear_0" hidden="1">#N/A</definedName>
    <definedName name="HisYear_1" hidden="1">#N/A</definedName>
    <definedName name="HisYear_2" hidden="1">#N/A</definedName>
    <definedName name="HisYear_3" hidden="1">#N/A</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#N/A</definedName>
    <definedName name="hoha" hidden="1">{"PYGT",#N/A,FALSE,"PYG";"ACTIT",#N/A,FALSE,"BCE_GRAL-ACTIVO";"PASIT",#N/A,FALSE,"BCE_GRAL-PASIVO-PATRIM";"CAJAT",#N/A,FALSE,"CAJA"}</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omepb" hidden="1">#N/A</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'[40]LIQUIDA-NOMINA'!$AT$4</definedName>
    <definedName name="issafp">[55]Hoja1!$C$19</definedName>
    <definedName name="isscs">[55]Hoja1!$C$21</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 hidden="1">#REF!</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klj" hidden="1">#N/A</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O" hidden="1">#REF!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#N/A</definedName>
    <definedName name="Libro1_Hoja1_Lista">[84]LISTADO!#REF!</definedName>
    <definedName name="LICITACION" localSheetId="2">#REF!</definedName>
    <definedName name="LICITACION">#REF!</definedName>
    <definedName name="limcount" hidden="1">1</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rkP" hidden="1">{#N/A,#N/A,FALSE,"GRAFICO";#N/A,#N/A,FALSE,"CAJA (2)";#N/A,#N/A,FALSE,"TERCEROS-PROMEDIO";#N/A,#N/A,FALSE,"CAJA";#N/A,#N/A,FALSE,"INGRESOS1995-2003";#N/A,#N/A,FALSE,"GASTOS1995-2003"}</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E" hidden="1">#REF!</definedName>
    <definedName name="O.E.28" hidden="1">#REF!</definedName>
    <definedName name="O.E.30" hidden="1">#REF!</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BS_Data_Col" hidden="1">#N/A</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JO" hidden="1">#N/A</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#N/A</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a" hidden="1">{"via1",#N/A,TRUE,"general";"via2",#N/A,TRUE,"general";"via3",#N/A,TRUE,"general"}</definedName>
    <definedName name="otros">[69]otros!$A$6:$A$1235</definedName>
    <definedName name="OTROS1">#REF!</definedName>
    <definedName name="OUT">#REF!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l_Workbook_GUID" hidden="1">"MZ13F7WREF2M259BRMK8ILZK"</definedName>
    <definedName name="Parametro_Peso">[57]Tablas!$A$1:$A$65536</definedName>
    <definedName name="particulares1" hidden="1">{#N/A,#N/A,FALSE,"Aging Summary";#N/A,#N/A,FALSE,"Ratio Analysis";#N/A,#N/A,FALSE,"Test 120 Day Accts";#N/A,#N/A,FALSE,"Tickmarks"}</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erro" hidden="1">#N/A</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#N/A</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DerivGuatDef" hidden="1">{"via1",#N/A,TRUE,"general";"via2",#N/A,TRUE,"general";"via3",#N/A,TRUE,"general"}</definedName>
    <definedName name="PresuPresaDef"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ntEnd" hidden="1">#N/A</definedName>
    <definedName name="PrintStart" hidden="1">#N/A</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ows2Unhide" hidden="1">#N/A</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(Entidad)'!$K$297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(Entidad)'!$K$313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(Entidad)'!$K$313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(Entidad)'!$K$314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axpb" hidden="1">#N/A</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lepb" hidden="1">#N/A</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sg" hidden="1">#REF!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tems." hidden="1">{#N/A,#N/A,FALSE,"Items"}</definedName>
    <definedName name="wrn.OBRASC." hidden="1">{"AURES1",#N/A,FALSE,"GENERAL";"AURES2",#N/A,FALSE,"GENERAL";"AURES3",#N/A,FALSE,"GENERAL";"AURES4",#N/A,FALSE,"GENERAL";"AURES5",#N/A,FALSE,"GENERAL";"AURES6",#N/A,FALSE,"GENERAL";"AURES7",#N/A,FALSE,"GENERAL"}</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rn1.items" hidden="1">{#N/A,#N/A,FALSE,"Items"}</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#N/A</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95" i="265" l="1"/>
  <c r="K315" i="265" l="1"/>
  <c r="K307" i="265"/>
  <c r="K285" i="265" l="1"/>
  <c r="K286" i="265"/>
  <c r="K287" i="265"/>
  <c r="K288" i="265"/>
  <c r="K289" i="265"/>
  <c r="K290" i="265"/>
  <c r="K291" i="265"/>
  <c r="K292" i="265"/>
  <c r="K293" i="265"/>
  <c r="K284" i="265"/>
  <c r="K281" i="265"/>
  <c r="K280" i="265"/>
  <c r="K279" i="265"/>
  <c r="K273" i="265"/>
  <c r="K274" i="265"/>
  <c r="K275" i="265"/>
  <c r="K276" i="265"/>
  <c r="K272" i="265"/>
  <c r="K264" i="265"/>
  <c r="K265" i="265"/>
  <c r="K266" i="265"/>
  <c r="K267" i="265"/>
  <c r="K268" i="265"/>
  <c r="K269" i="265"/>
  <c r="K263" i="265"/>
  <c r="K248" i="265"/>
  <c r="K249" i="265"/>
  <c r="K250" i="265"/>
  <c r="K251" i="265"/>
  <c r="K252" i="265"/>
  <c r="K253" i="265"/>
  <c r="K254" i="265"/>
  <c r="K255" i="265"/>
  <c r="K256" i="265"/>
  <c r="K257" i="265"/>
  <c r="K258" i="265"/>
  <c r="K259" i="265"/>
  <c r="K260" i="265"/>
  <c r="K247" i="265"/>
  <c r="K244" i="265"/>
  <c r="K243" i="265"/>
  <c r="K242" i="265"/>
  <c r="K239" i="265"/>
  <c r="K240" i="265" s="1"/>
  <c r="K236" i="265"/>
  <c r="K235" i="265"/>
  <c r="K222" i="265"/>
  <c r="K223" i="265"/>
  <c r="K224" i="265"/>
  <c r="K225" i="265"/>
  <c r="K226" i="265"/>
  <c r="K227" i="265"/>
  <c r="K228" i="265"/>
  <c r="K229" i="265"/>
  <c r="K230" i="265"/>
  <c r="K231" i="265"/>
  <c r="K232" i="265"/>
  <c r="K221" i="265"/>
  <c r="K201" i="265"/>
  <c r="K202" i="265"/>
  <c r="K203" i="265"/>
  <c r="K204" i="265"/>
  <c r="K205" i="265"/>
  <c r="K206" i="265"/>
  <c r="K207" i="265"/>
  <c r="K208" i="265"/>
  <c r="K209" i="265"/>
  <c r="K210" i="265"/>
  <c r="K211" i="265"/>
  <c r="K212" i="265"/>
  <c r="K213" i="265"/>
  <c r="K214" i="265"/>
  <c r="K215" i="265"/>
  <c r="K216" i="265"/>
  <c r="K217" i="265"/>
  <c r="K200" i="265"/>
  <c r="K178" i="265"/>
  <c r="K179" i="265"/>
  <c r="K180" i="265"/>
  <c r="K181" i="265"/>
  <c r="K182" i="265"/>
  <c r="K183" i="265"/>
  <c r="K184" i="265"/>
  <c r="K185" i="265"/>
  <c r="K186" i="265"/>
  <c r="K187" i="265"/>
  <c r="K188" i="265"/>
  <c r="K189" i="265"/>
  <c r="K190" i="265"/>
  <c r="K191" i="265"/>
  <c r="K192" i="265"/>
  <c r="K193" i="265"/>
  <c r="K194" i="265"/>
  <c r="K195" i="265"/>
  <c r="K196" i="265"/>
  <c r="K197" i="265"/>
  <c r="K177" i="265"/>
  <c r="K150" i="265"/>
  <c r="K151" i="265"/>
  <c r="K152" i="265"/>
  <c r="K153" i="265"/>
  <c r="K154" i="265"/>
  <c r="K155" i="265"/>
  <c r="K156" i="265"/>
  <c r="K157" i="265"/>
  <c r="K158" i="265"/>
  <c r="K159" i="265"/>
  <c r="K160" i="265"/>
  <c r="K161" i="265"/>
  <c r="K162" i="265"/>
  <c r="K163" i="265"/>
  <c r="K164" i="265"/>
  <c r="K165" i="265"/>
  <c r="K166" i="265"/>
  <c r="K167" i="265"/>
  <c r="K168" i="265"/>
  <c r="K169" i="265"/>
  <c r="K170" i="265"/>
  <c r="K171" i="265"/>
  <c r="K172" i="265"/>
  <c r="K173" i="265"/>
  <c r="K174" i="265"/>
  <c r="K149" i="265"/>
  <c r="K135" i="265"/>
  <c r="K136" i="265"/>
  <c r="K137" i="265"/>
  <c r="K138" i="265"/>
  <c r="K139" i="265"/>
  <c r="K140" i="265"/>
  <c r="K141" i="265"/>
  <c r="K142" i="265"/>
  <c r="K143" i="265"/>
  <c r="K144" i="265"/>
  <c r="K145" i="265"/>
  <c r="K134" i="265"/>
  <c r="K118" i="265"/>
  <c r="K119" i="265"/>
  <c r="K120" i="265"/>
  <c r="K121" i="265"/>
  <c r="K122" i="265"/>
  <c r="K123" i="265"/>
  <c r="K124" i="265"/>
  <c r="K125" i="265"/>
  <c r="K126" i="265"/>
  <c r="K127" i="265"/>
  <c r="K128" i="265"/>
  <c r="K129" i="265"/>
  <c r="K130" i="265"/>
  <c r="K131" i="265"/>
  <c r="K117" i="265"/>
  <c r="K108" i="265"/>
  <c r="K109" i="265"/>
  <c r="K110" i="265"/>
  <c r="K111" i="265"/>
  <c r="K112" i="265"/>
  <c r="K113" i="265"/>
  <c r="K114" i="265"/>
  <c r="K107" i="265"/>
  <c r="K91" i="265"/>
  <c r="K92" i="265"/>
  <c r="K93" i="265"/>
  <c r="K94" i="265"/>
  <c r="K95" i="265"/>
  <c r="K96" i="265"/>
  <c r="K97" i="265"/>
  <c r="K98" i="265"/>
  <c r="K99" i="265"/>
  <c r="K100" i="265"/>
  <c r="K101" i="265"/>
  <c r="K102" i="265"/>
  <c r="K103" i="265"/>
  <c r="K104" i="265"/>
  <c r="K90" i="265"/>
  <c r="K82" i="265"/>
  <c r="K83" i="265"/>
  <c r="K84" i="265"/>
  <c r="K85" i="265"/>
  <c r="K86" i="265"/>
  <c r="K87" i="265"/>
  <c r="K81" i="265"/>
  <c r="K71" i="265"/>
  <c r="K72" i="265"/>
  <c r="K73" i="265"/>
  <c r="K74" i="265"/>
  <c r="K75" i="265"/>
  <c r="K76" i="265"/>
  <c r="K77" i="265"/>
  <c r="K70" i="265"/>
  <c r="K67" i="265"/>
  <c r="K66" i="265"/>
  <c r="K63" i="265"/>
  <c r="K64" i="265" s="1"/>
  <c r="K60" i="265"/>
  <c r="K59" i="265"/>
  <c r="K58" i="265"/>
  <c r="K54" i="265"/>
  <c r="K55" i="265"/>
  <c r="K53" i="265"/>
  <c r="K50" i="265"/>
  <c r="K49" i="265"/>
  <c r="K46" i="265"/>
  <c r="K45" i="265"/>
  <c r="K40" i="265"/>
  <c r="K41" i="265"/>
  <c r="K42" i="265"/>
  <c r="K39" i="265"/>
  <c r="K33" i="265"/>
  <c r="K34" i="265"/>
  <c r="K35" i="265"/>
  <c r="K32" i="265"/>
  <c r="K23" i="265"/>
  <c r="K24" i="265"/>
  <c r="K25" i="265"/>
  <c r="K26" i="265"/>
  <c r="K27" i="265"/>
  <c r="K28" i="265"/>
  <c r="K29" i="265"/>
  <c r="K22" i="265"/>
  <c r="K17" i="265"/>
  <c r="K18" i="265"/>
  <c r="K19" i="265"/>
  <c r="K16" i="265"/>
  <c r="K277" i="265" l="1"/>
  <c r="K270" i="265"/>
  <c r="K282" i="265"/>
  <c r="K261" i="265"/>
  <c r="K245" i="265"/>
  <c r="K237" i="265"/>
  <c r="K233" i="265"/>
  <c r="K218" i="265"/>
  <c r="K198" i="265"/>
  <c r="K56" i="265"/>
  <c r="K175" i="265"/>
  <c r="K146" i="265"/>
  <c r="K132" i="265"/>
  <c r="K115" i="265"/>
  <c r="K105" i="265"/>
  <c r="K88" i="265"/>
  <c r="K51" i="265"/>
  <c r="K78" i="265"/>
  <c r="K294" i="265"/>
  <c r="K47" i="265"/>
  <c r="K68" i="265"/>
  <c r="K61" i="265"/>
  <c r="K20" i="265"/>
  <c r="K43" i="265"/>
  <c r="K30" i="265"/>
  <c r="K36" i="265"/>
  <c r="K11" i="265"/>
  <c r="K12" i="265"/>
  <c r="K13" i="265"/>
  <c r="K10" i="265"/>
  <c r="K14" i="265" l="1"/>
  <c r="K297" i="265" l="1"/>
  <c r="K299" i="265" l="1"/>
  <c r="K300" i="265" s="1"/>
  <c r="K308" i="265" s="1"/>
</calcChain>
</file>

<file path=xl/sharedStrings.xml><?xml version="1.0" encoding="utf-8"?>
<sst xmlns="http://schemas.openxmlformats.org/spreadsheetml/2006/main" count="915" uniqueCount="621">
  <si>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</si>
  <si>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</si>
  <si>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</si>
  <si>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</si>
  <si>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</si>
  <si>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</si>
  <si>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</si>
  <si>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</si>
  <si>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</si>
  <si>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</si>
  <si>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</si>
  <si>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</si>
  <si>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</si>
  <si>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</si>
  <si>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</si>
  <si>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</si>
  <si>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</si>
  <si>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</si>
  <si>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</si>
  <si>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</si>
  <si>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</si>
  <si>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</si>
  <si>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</si>
  <si>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</si>
  <si>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</si>
  <si>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</si>
  <si>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</si>
  <si>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</si>
  <si>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</si>
  <si>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</si>
  <si>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</si>
  <si>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</si>
  <si>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</si>
  <si>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</si>
  <si>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</si>
  <si>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</si>
  <si>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</si>
  <si>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</si>
  <si>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</si>
  <si>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</si>
  <si>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</si>
  <si>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</si>
  <si>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</si>
  <si>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</si>
  <si>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</si>
  <si>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</si>
  <si>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</si>
  <si>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</si>
  <si>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</si>
  <si>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</si>
  <si>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</si>
  <si>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</si>
  <si>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</si>
  <si>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</si>
  <si>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</si>
  <si>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</si>
  <si>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</si>
  <si>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</si>
  <si>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</si>
  <si>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</si>
  <si>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</si>
  <si>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</si>
  <si>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</si>
  <si>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</si>
  <si>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</si>
  <si>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</si>
  <si>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</si>
  <si>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</si>
  <si>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</si>
  <si>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</si>
  <si>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</si>
  <si>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</si>
  <si>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</si>
  <si>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</si>
  <si>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</si>
  <si>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</si>
  <si>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</si>
  <si>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</si>
  <si>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</si>
  <si>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</si>
  <si>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</si>
  <si>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</si>
  <si>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</si>
  <si>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</si>
  <si>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</si>
  <si>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</si>
  <si>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</si>
  <si>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</si>
  <si>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</si>
  <si>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</si>
  <si>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</si>
  <si>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</si>
  <si>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</si>
  <si>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</si>
  <si>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</si>
  <si>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</si>
  <si>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</si>
  <si>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1.1</t>
  </si>
  <si>
    <t>1.2</t>
  </si>
  <si>
    <t>1.3</t>
  </si>
  <si>
    <t>1.4</t>
  </si>
  <si>
    <t>Localización, trazado y replanteo de todo el proyecto. Se utilizará equipo de precisión y personal experto. Se hará con la frecuencia que la supervisión exija durante la ejecución de la obra. Incluye demarcación con pintura, línea de trazado, corte de piso, libretas y planos.</t>
  </si>
  <si>
    <t xml:space="preserve">Cerramiento provisional con superboard calibre 8, con una altura de 2.20 m. Incluye suministro, transporte e instalación de la placa de superboard, estructura metálica cada metro, larguero horizontal en la parte intermedia y superior, concreto para fijación de estructura , excavación manual en cualquier material, cargue, transporte y botada de material, incluye todos los demás elementos necesarios para su correcta instalación. Este cerramiento incluye accesos a la obra (peatón, vehículos, materiales, etc). </t>
  </si>
  <si>
    <t>Concreto 21MPa para fundacion de torregrúa de 5x5x3m</t>
  </si>
  <si>
    <t>Alquiler de torregrúa incluye operador y ayudante</t>
  </si>
  <si>
    <t>día</t>
  </si>
  <si>
    <t>m</t>
  </si>
  <si>
    <t>m3</t>
  </si>
  <si>
    <t>mes</t>
  </si>
  <si>
    <t>PRELIMINARES</t>
  </si>
  <si>
    <t>DEMOLICIONES</t>
  </si>
  <si>
    <t>2.1</t>
  </si>
  <si>
    <t>2.2</t>
  </si>
  <si>
    <t>2.3</t>
  </si>
  <si>
    <t>2.4</t>
  </si>
  <si>
    <t>Demolición muros en bloque de concreto con espesor hasta de 20cm. Incluye cargue, transporte y botada de escombros en botadero certificado. Incluye demolición de revoques y enchapes aplicados al muro a demoler y posibles instalaciones. Además recuperación de los materiales aprovechables o su transporte hasta el sitio que lo indique la interventoría.</t>
  </si>
  <si>
    <t>m2</t>
  </si>
  <si>
    <t>Demolición elementos de concreto, incluye: cargue, transporte y botada de escombros en botadero certificado,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</si>
  <si>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t>
  </si>
  <si>
    <t>Retiro de grama sintética. Incluye: corte y retiro de grama, retiro de base o capa de piso en caucho, transporte a sitio de almacenamiento y acopio del material donde indique la interventoría, cargue transporte y botada de material sobrante en botaderos oficiales. Medido en sitio a cinta pegada.</t>
  </si>
  <si>
    <t>3.1</t>
  </si>
  <si>
    <t>3.2</t>
  </si>
  <si>
    <t>3.3</t>
  </si>
  <si>
    <t>3.4</t>
  </si>
  <si>
    <t>3.5</t>
  </si>
  <si>
    <t>3.6</t>
  </si>
  <si>
    <t>3.7</t>
  </si>
  <si>
    <t>3.8</t>
  </si>
  <si>
    <t xml:space="preserve">EXCAVACIONES </t>
  </si>
  <si>
    <t xml:space="preserve">Excavación manual de material heterogéneo hasta 2m de profunidad, bajo cualquier grado de humedad. Incluye: roca descompuesta, bolas de roca, cargue, transporte externo, botada del material proveniente de excavaciones. Su medida será en sitio. </t>
  </si>
  <si>
    <t xml:space="preserve">Excavación a máquina de material heterogéneo de 0 a 2m, bajo cualquier grado de humedad. Incluye roca descompuesta, bolas de roca, cargue, transporte externo, botada del material proveniente de excavaciones. Su medida será en sitio. </t>
  </si>
  <si>
    <t>Excavación manual de pilas de 0 a 2M.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t>
  </si>
  <si>
    <t>Excavación manual de pilas de 2 a 4M.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t>
  </si>
  <si>
    <t>Excavación manual de pilas de 4 a 6M.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t>
  </si>
  <si>
    <t>Excavación manual de pilas de 6 a 8M.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t>
  </si>
  <si>
    <t>Excavación manual de pilas de 8 a 10M. Excavación de pilas diámetro interior entre 1.20 y 1.60 m, más espesor de anillo de 0.10 m, según planos estructurales, profundidad variable (mínimo 14,00 m).  a medida que se avance en la excavación se deben vaciar los anillos de concreto para impedir el derrumbe de paredes los cuales se pagan en su respectivo ítem. Además se deben prever las protecciones que sean necesarias como entibados, recintes, drenajes y bombeo de agua.</t>
  </si>
  <si>
    <t>Excavación de campanas para pilas. Excavación de campanas para la base o pie de las pilas según el diámetro y la geometría indicada en los planos estructurales, nivel y profundidad variable hasta alcanzar la capa identificada en el estudio de suelos, cargue, transporte externo, botada del material proveniente de excavaciones.</t>
  </si>
  <si>
    <t xml:space="preserve">LLENOS </t>
  </si>
  <si>
    <t>LLENOS EN ARENILLA, compactados mecánicamente hasta obtener una densidad del 98% de la máxima obtenida en el ensayo del Próctor modificado. Incluye el suministro, transporte, colocación de la arenilla, la compactación de la misma. Y su medida será en sitio ya compactado.</t>
  </si>
  <si>
    <t>Suministro, transporte y colocación de base granular de máximo Ø 1½", reacomodado con medios mecánicos y compactado al 95% maximo del ensayo del proctor modificado. Incluye todo lo necesario para su correcta construcción y funcionamiento. Su medida será tomada en sitio ya compactado.</t>
  </si>
  <si>
    <t>Suministro, transporte y colocación de triturado de 3/4 " para construcción. Incluye transporte externo y todo lo necesario para su correcta instalación.</t>
  </si>
  <si>
    <t>Llenos en material provenientes de la excavación, compactados mecánicamente hasta obtener una densidad del 95% de la máxima obtenida en el ensayo del próctor modificado. Su medida será en sitio ya compactado.</t>
  </si>
  <si>
    <t>4.1</t>
  </si>
  <si>
    <t>4.2</t>
  </si>
  <si>
    <t>4.3</t>
  </si>
  <si>
    <t>4.4</t>
  </si>
  <si>
    <t xml:space="preserve">CONCRETOS </t>
  </si>
  <si>
    <t>5.1</t>
  </si>
  <si>
    <t>Pilas, vigas y solados en concreto</t>
  </si>
  <si>
    <t>5.1.1</t>
  </si>
  <si>
    <t>5.1.2</t>
  </si>
  <si>
    <t>5.1.3</t>
  </si>
  <si>
    <t>5.1.4</t>
  </si>
  <si>
    <t>Concreto pilas de fundación (fuste y campana). Pilas de 1.20 m a 1.60 m de diámetro, H=9m, sección circular/semicircular u ovalada, en concreto vibrado de 21MPa, de acuerdo a lo especificado en los planos estructurales y el estudio de suelos, con o sin campana, según dimensiones en planos estructurales.</t>
  </si>
  <si>
    <t>Concreto anillos para pilas. Anillos cilíndricos de 10 cm de espesor según diseño estructural, desde el nivel superior de la excavación, (incluso 0.10 m por encima del nivel superior para ayudar a que el agua no entre a la pila mientras se está excavando), hasta la parte inferior del fuste (pie o campana según el tipo); en concreto vibrado de 2500 psi, de acuerdo a lo especificado en los planos estructurales y el estudio de suelos. Incluye formaletas, preparación, mano de obra y colocación.</t>
  </si>
  <si>
    <t>Concreto vigas de fundación en concreto de 21.0 MPa. Las vigas se vaciarán directamente sobre el terreno, de acuerdo con las secciones, especificaciones y profundidades especificadas en los planos estructurales. Se deben respetar los recubrimientos para elementos estructurales enterrados y demás exigencias contempladas en las Normas Colombianas de Diseño y Construcción Sismo Resistente NSR-10.</t>
  </si>
  <si>
    <t>Colocación de concreto de 14 Mpa para SOLADO, con un espesor DE 0.05 m. Incluye el suministro y el transporte del concreto y todos los demás elementos necesarios para su correcta construcción.</t>
  </si>
  <si>
    <t>5.2</t>
  </si>
  <si>
    <t>Columnas y muros en concreto</t>
  </si>
  <si>
    <t>5.2.1</t>
  </si>
  <si>
    <t>5.2.2</t>
  </si>
  <si>
    <t>Suministro, transporte y colocación de concreto de 21MPa para rellenar columnas metálicas rectangulares. Se vaciarán en concreto de 210 kg/cm2 (3000 psi) de acuerdo con las secciones y alturas especificadas en los planos estructurales. Se deben respetar los recubrimientos y demás exigencias contempladas en las Normas Colombianas de Diseño y Construcción Sismo Resistente NSR-10.</t>
  </si>
  <si>
    <t>Suministro, transporte y colocación de concreto de 21 Mpa(3000 psi), para muro espesor 15 cm, incluye formaleta MUF para acabado a la vista ambas caras, vibrado, reductor de agua tipo Sika o similar, acelerante para concretos tipo Sika o similar, desencofrante tipo Sika o similar, transporte externo y colocación de la formaleta en su sitio de acuerdo a los hilos, medidas y trazos indicados en los planos, lo mismo que el suministro, transporte externo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no esta incluido, se paga en su ítem respectivo.</t>
  </si>
  <si>
    <t>5.3</t>
  </si>
  <si>
    <t>Placa contrapiso y losas en concreto</t>
  </si>
  <si>
    <t>5.3.1</t>
  </si>
  <si>
    <t>5.3.2</t>
  </si>
  <si>
    <t>Construcción de placa contrapiso en concreto de 21 MPa. con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t>
  </si>
  <si>
    <t>Construcción de losa aérea en metal deck 2" Cal 18, espesor de la placa E=0.12m más concreto de 21MPa, conectores de cortante cada 0.30m en vigas y cada valle en viguetas Ø5/8" x 3-1/2". La malla electrosoldada de refuerzo tipo D188 se paga en ítem de acero.</t>
  </si>
  <si>
    <t>6.1</t>
  </si>
  <si>
    <t>6.2</t>
  </si>
  <si>
    <t xml:space="preserve">ACEROS DE REFUERZO </t>
  </si>
  <si>
    <t>Suministro, transporte e instalación de acero de refuerzo figurado FY= 420 Mpa-60000 PSI, corrugado. Incluye transporte con descarga, transporte externo, alambre de amarre, certificados y todos los elementos necesarios para su correcta instalación, según diseño y recomendaciones estructurales.</t>
  </si>
  <si>
    <t>kg</t>
  </si>
  <si>
    <t>Suministro, transporte e instalación de malla electrosoldada tipo D257. Incluye el suministro y el transporte del material y todos los elementos necesarios para su correcta colocación.</t>
  </si>
  <si>
    <t>Suministro, transporte e instalación de malla electrosoldada tipo XX-221. Incluye el suministro y el transporte del material y todos los elementos necesarios para su correcta colocación.</t>
  </si>
  <si>
    <t>7.1</t>
  </si>
  <si>
    <t>7.2</t>
  </si>
  <si>
    <t>7.3</t>
  </si>
  <si>
    <t>Suministro, fabricación, transporte e instalación de estructura metálica. Incluye columnas prefabricadas de PTE500x500 con laminas de 1"; Vigas tipo W (W21x57, W24x68, W16x36); Riostras verticales en PTE; cerchas con perfiles tipo HEB(HEB300, HEB240, HEB180); conexiones y especificaciones de acuerdo a planos estructurales, tratamiento de la superficie de los elementos mediante limpieza con Sand Blasting grado comercial según norma SSPC-SP6, anticorrosivo epóxico en un espesor de 75 micrones, y todo lo necesario para su correcto funcionamiento.</t>
  </si>
  <si>
    <t>Suministro, fabricación, transporte y montaje de estructura metálica para las escaleras del edificio. Compuesta por gualderas con perfil tipo W y peldaños con perfiles de lámina doblada en frío para peldaños vaciados en concreto.</t>
  </si>
  <si>
    <t>Suministro, transporte y colocación de malla metalica con hueco de 2 - 1/4" pulg. Incluye malla, mudolos de bastidores para darle plomo y homogenidad a la malla, pintura electroestatica y todos los elementos necesarios para su correcta instalación y funcionamiento.</t>
  </si>
  <si>
    <t>ESTRUCTURAS METALICAS</t>
  </si>
  <si>
    <t>CIELOS</t>
  </si>
  <si>
    <t>Suministro, transporte e instalación de cielo falso perfil metalico cuadrado 1" con pintura negra microtexturada</t>
  </si>
  <si>
    <t>8.1</t>
  </si>
  <si>
    <t xml:space="preserve">IMPERMEABILIZACIONES </t>
  </si>
  <si>
    <t>9.1</t>
  </si>
  <si>
    <t>9.2</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</si>
  <si>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</si>
  <si>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Suministro, transporte e impermeabilización de zonas húmedas interiores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t>
  </si>
  <si>
    <t>ENCHAPES, PISOS Y ZOCALOS</t>
  </si>
  <si>
    <t>10.1</t>
  </si>
  <si>
    <t>10.2</t>
  </si>
  <si>
    <t>10.3</t>
  </si>
  <si>
    <t>10.4</t>
  </si>
  <si>
    <t>10.5</t>
  </si>
  <si>
    <t>10.6</t>
  </si>
  <si>
    <t>10.7</t>
  </si>
  <si>
    <t>10.8</t>
  </si>
  <si>
    <t xml:space="preserve">Instalación de Enchape de pared para baños, enchape pared tipo Vasan plana color blanco, ref: Corona, formato 30.1x75.3.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 </t>
  </si>
  <si>
    <t>Colocación de piso en cerámica Aruba Arena 60x60 cm,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t>
  </si>
  <si>
    <t xml:space="preserve">Suministro, transporte e instalación de GRAMA SINTÉTICASlide Max 60 mm light monofilamento recto mezclado con monofilamentos texturizados sin venas de refuerzo, subbase shockpad proplay 20 o equivalente,  Incluye: - Instalación del césped - Rellenos según requerimiento y/o recomendación del fabricante - Materiales de instalación: grano de caucho, arena sílice y todo lo necesario para la correcta instalación - Uniones cocidas con maquina especial e hilos de Poliester. Incluye líneas de demarcación de la grama. </t>
  </si>
  <si>
    <t>Suministro, transporte e instalación de Grama sintética Paisajismo New Golden 1600 gr de 30 mm en Polietileno 100%; DTEX 12.000, Color verde claro,verde oscuro, verde oliva, Galgas 3/8, puntadas 19/10cm. Resistente a rayos UV. Incluye pegantes, cintas de unión.</t>
  </si>
  <si>
    <t>Construcción de zócalo en media caña en mortero con impermeabilización integral 1:3 con Sika 1 o su equivalente. Con desarrollo de 25 cm. Incluye suministro y transporte de los materiales, varilla de dilatación de 3 mm., superior e inferior y curvas de aluminio cada 1.80 m. o donde sea necesario y todo lo necesario para su correcta construcción. Según diseño.</t>
  </si>
  <si>
    <t>Colocación de zócalo en piso cerámico en Aruba Arena o equivalente de 0.10x0.60,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t>
  </si>
  <si>
    <t>Construcción de piso en concreto pulido de 21 Mpa, con espesor máximo de 8cm,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</si>
  <si>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Construcción de piso en mortero 1:5 de nivelación, espesor de 0.05m. Incluye suministro y transporte de los materiales y todo lo necesario para su correcta construcción y funcionamiento.</t>
  </si>
  <si>
    <t xml:space="preserve">CARPINTERIA METALICA </t>
  </si>
  <si>
    <t>11.1</t>
  </si>
  <si>
    <t>Ventanas</t>
  </si>
  <si>
    <t>11.1.1</t>
  </si>
  <si>
    <t>11.1.2</t>
  </si>
  <si>
    <t>11.1.3</t>
  </si>
  <si>
    <t>11.1.4</t>
  </si>
  <si>
    <t>11.1.5</t>
  </si>
  <si>
    <t>11.1.6</t>
  </si>
  <si>
    <t>11.1.7</t>
  </si>
  <si>
    <t>Suministro, transporte y colocación de ventana V5, de 9.10 x 3.40 m. Vidrio transparente con pelicula de seguridad, perfileria monumental en aluminio negro, acabado negro semimate.</t>
  </si>
  <si>
    <t>un</t>
  </si>
  <si>
    <t>Suministro, transporte y colocación de ventana V4, de 2.00 x 3.40 m. Vidrio transparente con pelicula de seguridad, perfileria monumental en aluminio negro, acabado negro semimate.</t>
  </si>
  <si>
    <t>Suministro, transporte y colocación de ventana V-3B, rejilla para ventilación en aluminio negro semimate.</t>
  </si>
  <si>
    <t>Suministro, transporte y colocación de ventana V-3A, rejilla para ventilación en aluminio negro semimate.</t>
  </si>
  <si>
    <t>Suministro, transporte y colocación de ventana V-2, de 1.00 x 0.80 m. Vidrio transparente con pelicula de seguridad, perfileria monumental en aluminio negro, acabado negro semimate.</t>
  </si>
  <si>
    <t>Suministro, transporte y colocación de ventana V1-B, de 2.00 x 0.80 m. Vidrio transparente con pelicula de seguridad, perfileria monumental en aluminio negro, acabado negro semimate.</t>
  </si>
  <si>
    <t>Suministro, transporte y colocación de ventana V1-A, de 2.00 x 0.80 m. Vidrio transparente con pelicula de seguridad, perfileria monumental en aluminio negro, acabado negro semimate.</t>
  </si>
  <si>
    <t>11.2</t>
  </si>
  <si>
    <t>Puertas metálicas</t>
  </si>
  <si>
    <t>11.2.1</t>
  </si>
  <si>
    <t>11.2.2</t>
  </si>
  <si>
    <t>11.2.3</t>
  </si>
  <si>
    <t>11.2.4</t>
  </si>
  <si>
    <t>11.2.5</t>
  </si>
  <si>
    <t>11.2.6</t>
  </si>
  <si>
    <t>11.2.7</t>
  </si>
  <si>
    <t>11.2.8</t>
  </si>
  <si>
    <t>11.2.9</t>
  </si>
  <si>
    <t>11.2.10</t>
  </si>
  <si>
    <t>11.2.11</t>
  </si>
  <si>
    <t>11.2.12</t>
  </si>
  <si>
    <t>11.2.13</t>
  </si>
  <si>
    <t>11.2.14</t>
  </si>
  <si>
    <t>11.2.15</t>
  </si>
  <si>
    <t>Suministro, transporte e instalación de puerta metálica batiente P1-A, de 1.00 x 2.80 m, hoja simple, color negro, perfilería en aluminio color negro, chapa de palanca cuadrada tubular con pintura electrostática color negro, seguro interior de mariposa, según diseño.</t>
  </si>
  <si>
    <t>Suministro, transporte e instalación de puerta metálica batiente P1-B, de 1.00 x 2.80 m, hoja simple, color negro, perfilería en aluminio color negro, chapa de palanca cuadrada tubular con pintura electrostática color negro, seguro interior de mariposa, según diseño.</t>
  </si>
  <si>
    <t>Suministro, transporte e instalación de puerta P2-A, de 0.60 x 2.10 m, puerta cabina metálica con pintura electrostática color negro, según diseño.</t>
  </si>
  <si>
    <t>Suministro, transporte e instalación de puerta P2-B, de 0.60 x 2.10 m, puerta cabina metálica con pintura electrostática color negro, según diseño.</t>
  </si>
  <si>
    <t>Suministro, transporte e instalación de puerta P3, de 1.40 x 2.40 m, puerta metálica, bastidor metálico, pintura retardante al fuego de color rojo y acabado mate, barra antipanico tipo push en acero inoxidable.</t>
  </si>
  <si>
    <t>Suministro, transporte e instalación de puerta P4, de 2.00 x 3.40 m, puerta doble en vidrio de seguridad templado y laminado, color transparente, perfileria en aluminio color negro, cerradura específica para puertas en vidrio con cilindro de seguridad, acabado en aluminio negro.</t>
  </si>
  <si>
    <t>Suministro, transporte e instalación de puerta P5-A, de 3.00 x 2.80 m, persiana en aluminio galvanizado color negro, tapa rollo, zócalo plancha, tiradera y aldabón para candado.</t>
  </si>
  <si>
    <t>Suministro, transporte e instalación de puerta P5-B, de 2.45 x 2.80 m, persiana en aluminio galvanizado color negro, tapa rollo, zócalo plancha, tiradera y aldabón para candado.</t>
  </si>
  <si>
    <t>Suministro, transporte e instalación de puerta metálica batiente P6, de 2.00 x 2.80 m, hoja doble en color negro, marco metálico color negro, chapa de palanca cuadrada tubular con pintura electrostática color negro, seguro interior de mariposa, según diseño.</t>
  </si>
  <si>
    <t>Suministro, transporte e instalación de puerta P7-A, de 1.00 x 2.80 m, en malla eslabonada en acabado negro microtexturizado, estructura metálica en acabado negro microtexturizado.</t>
  </si>
  <si>
    <t>Suministro, transporte e instalación de puerta P7-B, de 1.00 x 2.80 m, en malla eslabonada en acabado negro microtexturizado, estructura metálica en acabado negro microtexturizado.</t>
  </si>
  <si>
    <t>Suministro, transporte e instalación de puerta metálica batiente P8-A, de 1.00 x 2.40 m, hoja simple, color negro, perfilería en aluminio color negro, chapa de palanca cuadrada tubular con pintura electrostática color negro, seguro interior de mariposa, según diseño.</t>
  </si>
  <si>
    <t>Suministro, transporte e instalación de puerta metálica batiente P8-B, de 1.00 x 2.40 m, hoja simple, color negro, perfilería en aluminio color negro, chapa de palanca cuadrada tubular con pintura electrostática color negro, seguro interior de mariposa, según diseño.</t>
  </si>
  <si>
    <t>Suministro, transporte e instalación de puerta P9, de 1.50 x 2.80 m, en malla eslabonada en acabado negro microtexturizado, estructura metálica en acabado negro microtexturizado.</t>
  </si>
  <si>
    <t>Suministro, transporte e instalación de puerta P10, de 3.00 x 2.80 m, en malla eslabonada en acabado negro microtexturizado, estructura metálica en acabado negro microtexturizado.</t>
  </si>
  <si>
    <t>11.3</t>
  </si>
  <si>
    <t>Divisiones metálicas para baños y pasamanos</t>
  </si>
  <si>
    <t>11.3.1</t>
  </si>
  <si>
    <t>11.3.2</t>
  </si>
  <si>
    <t>11.3.3</t>
  </si>
  <si>
    <t>11.3.4</t>
  </si>
  <si>
    <t>11.3.5</t>
  </si>
  <si>
    <t>11.3.6</t>
  </si>
  <si>
    <t>11.3.7</t>
  </si>
  <si>
    <t>11.3.8</t>
  </si>
  <si>
    <t>Suministro, transporte e instalación de división en paral para orinales,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</si>
  <si>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</si>
  <si>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</si>
  <si>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t>
  </si>
  <si>
    <t>Suministro e instalación de baranda en vidrio templado 10mm y laminado más tubular de  2", marco en tubo de 2x2", ángulo de fijación de vidrio y más platina de anclaje a piso.</t>
  </si>
  <si>
    <t>Suministro e instalación baranda/pasamanos de parales en platina 2 1/4" metalico + pintura anticorrosiva + pintura color acabado negro mate. Horizontales en tubo 1" metalico + pintura anticorrosiva + pintura color acabado negro mate</t>
  </si>
  <si>
    <t xml:space="preserve">Suministro, transporte e instalación de lockers en lámina galvanizada, con cerraduras, manijas y pintura (color por definir). Módulos de 3 filas con 9 compartimentos en total, tipo Metal Royal o similar. Empotrados en nichos y ubicados en los planos arquitectónicos. </t>
  </si>
  <si>
    <t>Suministro e instalación baranda/pasamanos en bolillo de 2" en acero inoxidable, con platinas ancladas a muros en las escaleras.</t>
  </si>
  <si>
    <t>APARATOS SANITARIOS, MUEBLES Y GRIFERIAS</t>
  </si>
  <si>
    <t>12.1</t>
  </si>
  <si>
    <t>12.2</t>
  </si>
  <si>
    <t>12.3</t>
  </si>
  <si>
    <t>12.4</t>
  </si>
  <si>
    <t>12.5</t>
  </si>
  <si>
    <t>12.6</t>
  </si>
  <si>
    <t>12.7</t>
  </si>
  <si>
    <t>12.8</t>
  </si>
  <si>
    <t>12.9</t>
  </si>
  <si>
    <t>12.10</t>
  </si>
  <si>
    <t>12.11</t>
  </si>
  <si>
    <t>12.12</t>
  </si>
  <si>
    <t>12.13</t>
  </si>
  <si>
    <t>12.14</t>
  </si>
  <si>
    <t>12.15</t>
  </si>
  <si>
    <t>Suministro, transporte y colocación de sanitario institucional Corona Ref: Adriatico PMR color blanco con griferia anti vandalica blanca, más fluxometro tipo push. Incluye brida de fijación, tapón con rosca para brida del color del sanitario, emboquillado con silicona antihongos, grifería, abastos metálicos y todos los elementos necesarios para su correcto funcionamiento.</t>
  </si>
  <si>
    <t>Mesón de lavamanos en Quasar de 100 x 45 cm. Con (1) tanque continuo integrado
de 80 x 35 x 14 cm, salpicadero integrado de 10 cm por (1) lado a muro y faldón
integrado de 20 cm por (3) lados. Soportado por (1) ángulo y (2) pie amigos
recubiertos con pintura electrostática color negro.</t>
  </si>
  <si>
    <t>Mesón de lavamanos en Quasar de 160 x 50 cm. Con (1) tanque continuo integrado
de 130 x 35 x 14 cm, salpicadero integrado de 10 cm por (1) lado a muro y faldón
integrado de 20 cm por (3) lados. Soportado por (1) ángulo y (2) pie amigos
recubiertos con pintura electrostática color negro.</t>
  </si>
  <si>
    <t>Suministro, transporte y colocación de ORINAL ARRECIFE (de Corona o su equivalente), color  blanco, incluye Grifería de Push antivandálica, abasto metálico y todos los demás elementos necesarios para su correcta instalación y funcionamiento.</t>
  </si>
  <si>
    <t>Suministro, transporte y colocación de mesón en acero inoxidable AISI 304 calibre 18 tipo Socoda o equivalente, de 1.60 x 0.60 m. Incluye pozuelo/poceta monocontrol, con 4 puestos a gas, salpicadero, bordes redondeados, sifón, canastilla, grifería cuello de ganso, abastos con llave metálica, parales (pieamigos en platina de 2" x 3/16" asegurados a la pared mediante 4 pernos de expansión de 3/8" x 4" c/u) de soporte donde sea necesario y todos los demás elementos necesarios para su correcta instalación y funcionamiento.</t>
  </si>
  <si>
    <t>Suministro, transporte e instalación de grifería antivandálica para lavamanos, de empotrar a pared, tipo push, con pico expuesto tubular, consumo regulable según la presión.</t>
  </si>
  <si>
    <t>Suministro, transporte e instalación de duchas de empotrar antivandálica con regadera de empotrar tipo push 704330001 linea institucional de corona o equivalente. Incluye todos los demás elementos necesarios para su correcta instalación y funcionamiento.</t>
  </si>
  <si>
    <t>Suministro, transporte e instalación de rejillas de piso de cobre de 3"x2". Incluye suministro e instalación y todos los demás elementos necesarios para su correcta instalación y funcionamiento.</t>
  </si>
  <si>
    <t>Suministro, transporte e instalación de barras de ayuda y seguridad para discapacitados de 18 pulgadas. Barra en acero inoxidable aleación 304 tubular de seguridad para muro (fijas),  diámetro según diseños arquitectónicos, tipo Socoda o similar.</t>
  </si>
  <si>
    <t>Suministro, transporte e instalación de dispensador de toallas de papel tipo 2 de linea institucional de familia o socoda 450 o su equivalente.</t>
  </si>
  <si>
    <t>Suministro, transporte e instalación de porta rollo de papel higienico tipo 2 de linea institucional de familia o Socoda o su equivalente.</t>
  </si>
  <si>
    <t>Suministro, transporte e instalación de dispensador de jabon liquido tipo 1 de linea institucional de familia o Socoda de 1.2Lt o su equivalente.</t>
  </si>
  <si>
    <t>Suministro, transporte e instalación de basurera pared cubiculos en acero inoxidable de socoda o equivalente.</t>
  </si>
  <si>
    <t>Suministro, transporte e instalación de espejo en vidrio 4mm calidad cristal sin distorsion, bordes pulidos no biselados sobre estructura de soporte interna en tubulares de aluminio</t>
  </si>
  <si>
    <t>Suministro, transporte e instalación de secador de manos. De referencia Ecojet operado por sensor 110-220V, color gris metal de Tig o similar.</t>
  </si>
  <si>
    <t>URBANISMO</t>
  </si>
  <si>
    <t>14.1</t>
  </si>
  <si>
    <t>14.2</t>
  </si>
  <si>
    <t>14.3</t>
  </si>
  <si>
    <t>Suministro, transporte y colocación de juego de porterías (par) para fútbol 5 según diseño, incluye: marco en tuberia de 3", con malla metálica eslabonada ojo 5 cal. 10, anclaje de tubos y todos los elementos para su correcta instalación.</t>
  </si>
  <si>
    <t>Construcción de piso en tablequin de espesor e= 4 cm color según diseño, Incluye suministro y transporte de los materiales,corte de piezas, pega especial para estampillar, arena de sello, elementos de confinamiento y todos los demás elementos necesarios para su correcta ejecución.</t>
  </si>
  <si>
    <t>Construcción de piso en mortero 1:5 de nivelación, espesor de 0.08m. Incluye suministro y transporte de los materiales y todo lo necesario para su correcta construcción y funcionamiento.</t>
  </si>
  <si>
    <t>Construcción de cárcamo en concreto de 21 Mpa. con espesor de paredes y losa de 10 cm,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t>
  </si>
  <si>
    <t>Construcción de BANCA en concreto de 21 Mpa. con un ANCHO ENTRE 0.60 m. y 0.75m con una ALTURA DE 0.45m. Incluye suministro, transporte y colocación del concreto, formaleta en súper "T" de 19 mm. o equivalente para acabado a la vista, molduras, biseles, protección, curado y todos los elementos necesarios para su correcta construcción, según diseño. No incluye refuerzo.</t>
  </si>
  <si>
    <t>Suministro, transporte y colocación de malla de protección en nylon ojo Nº 3. Incluye cable tensor trenzado de acero galvanizado de 1/4". Incluye tensor y perros galvanizados y todos los elementos requeridos para su correcta instalación y funcionamiento.</t>
  </si>
  <si>
    <t>Suministro, transporte e instalación de señal vertical escaleras de emergencia. Tamaño 40x20 cms y material poliestireno 2mm con fotoluminicente.</t>
  </si>
  <si>
    <t>Suministro, transporte e instalación de señal de ascensor.  Tamaño 40x20 cms y material poliestireno 2mm.</t>
  </si>
  <si>
    <t>Suministro, transporte e instalación de señal discapacitados. Tamaño 40x20 cms y material poliestireno 2mm.</t>
  </si>
  <si>
    <t>Suministro, transporte e instalación de señal de baño de hombres. Tamaño 40x20 cms y material poliestireno 2mm.</t>
  </si>
  <si>
    <t>Suministro, transporte e instalación de señal de baño de mujeres. Tamaño 40x20 cms y material poliestireno 2mm.</t>
  </si>
  <si>
    <t>Suministro, transporte e instalación de señal de alto voltaje. Tamaño 40x20 cms y material poliestireno 2mm.</t>
  </si>
  <si>
    <t>13.1</t>
  </si>
  <si>
    <t>13.2</t>
  </si>
  <si>
    <t>13.3</t>
  </si>
  <si>
    <t>13.4</t>
  </si>
  <si>
    <t>13.5</t>
  </si>
  <si>
    <t>13.6</t>
  </si>
  <si>
    <t>13.7</t>
  </si>
  <si>
    <t>13.8</t>
  </si>
  <si>
    <t>13.9</t>
  </si>
  <si>
    <t>13.10</t>
  </si>
  <si>
    <t>13.11</t>
  </si>
  <si>
    <t>13.12</t>
  </si>
  <si>
    <t>INSTALACIONES HIDROSANITARIAS</t>
  </si>
  <si>
    <t>ABASTOS</t>
  </si>
  <si>
    <t>14.1.1</t>
  </si>
  <si>
    <t>14.1.2</t>
  </si>
  <si>
    <t>14.1.3</t>
  </si>
  <si>
    <t>14.1.4</t>
  </si>
  <si>
    <t>14.1.5</t>
  </si>
  <si>
    <t>14.1.6</t>
  </si>
  <si>
    <t>14.1.7</t>
  </si>
  <si>
    <t>14.1.8</t>
  </si>
  <si>
    <t>14.1.9</t>
  </si>
  <si>
    <t>14.1.10</t>
  </si>
  <si>
    <t>14.1.11</t>
  </si>
  <si>
    <t>14.1.12</t>
  </si>
  <si>
    <t>14.1.13</t>
  </si>
  <si>
    <t>14.1.14</t>
  </si>
  <si>
    <t>14.1.15</t>
  </si>
  <si>
    <t>14.1.16</t>
  </si>
  <si>
    <t>14.1.17</t>
  </si>
  <si>
    <t>14.1.18</t>
  </si>
  <si>
    <t>14.1.19</t>
  </si>
  <si>
    <t>14.1.20</t>
  </si>
  <si>
    <t>14.1.21</t>
  </si>
  <si>
    <t>14.1.22</t>
  </si>
  <si>
    <t>14.1.23</t>
  </si>
  <si>
    <t>14.1.24</t>
  </si>
  <si>
    <t>14.1.25</t>
  </si>
  <si>
    <t>14.1.26</t>
  </si>
  <si>
    <t>Punto de agua fria, elaborado en PVC de 1/2", terminal en el mismo material + camara de aire de 0.15m en 1/2" en el mismo material, incluye 2.50 m. de tubería, accesorios, incluye regatas para instalación de tuberías de muros, incluye prueba de hermeticidad y demas elementos para su correcta instalación y funcionamiento</t>
  </si>
  <si>
    <t>Punto de agua fria, elaborado en PVC de 3/4", terminal en el mismo material + camara de aire de 0.30m en 3/4" en el mismo material, incluye 2.50 m de tubería, accesorios, incluye regatas para instalación de tuberías de muros, incluye prueba de hermeticidad y demas elementos para su correcta instalación y funcionamiento</t>
  </si>
  <si>
    <t>Punto de agua fria, elaborado en PVC de 1", terminal en cobre + camara de aire de 0.6m en 1" en el mismo material, incluye 3ml de tubería, accesorios, incluye regatas para instalación de tuberías de muros, incluye prueba de hermeticidad y demas elementos para su correcta instalación y funcionamiento</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</si>
  <si>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</si>
  <si>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</si>
  <si>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</si>
  <si>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</si>
  <si>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21, 200 PSI, diámetro 2",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</si>
  <si>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21, 200 PSI, diámetro 3",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</si>
  <si>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HIDRANTE CON UN DIAMETRO 100mm, incluye accesorios y todos los elementos para su correcta ejecución y funcionamiento</t>
  </si>
  <si>
    <t>Suministro, transporte e instalación de MEDIDOR ULTRASONICO CON UN DIAMETRO 25mm, incluye accesorios y todos los elementos para su correcta ejecución y funcionamiento</t>
  </si>
  <si>
    <t>Suministro, transporte e instalación válvula de Bola o Cortina 1/2". Se entregará debidamente instalada sin presencia de fugas ni fisuras, sometida al sistema ya presurizado.</t>
  </si>
  <si>
    <t>Suministro, transporte e instalación válvula de Bola o Cortina 3/4". Se entregará debidamente instalada sin presencia de fugas ni fisuras, sometida al sistema ya presurizado.</t>
  </si>
  <si>
    <t>Suministro, transporte e instalación válvula de Bola o Cortina 1". Se entregará debidamente instalada sin presencia de fugas ni fisuras, sometida al sistema ya presurizado.</t>
  </si>
  <si>
    <t>Suministro, transporte e instalación válvula de Bola o Cortina 1 1/2". Se entregará debidamente instalada sin presencia de fugas ni fisuras, sometida al sistema ya presurizado.</t>
  </si>
  <si>
    <t>Suministro, transporte e instalación de válvula de coladera 4" para succión de bombas. Se entregará debidamente instalada en el sentido de flujo requerido en los diseños sin presencia de fugas ni fisuras, sometida al sistema ya presurizado. Incluye todos los elementos requeridos para su correcta instalación y funcionamiento.</t>
  </si>
  <si>
    <t>Suministro, transporte e instalación de VALVULA COMPUERTA CON UN DIAMETRO DE 90mm. Se entregará debidamente instalada sin presencia de fugas ni fisuras, sometida al sistema ya presurizado.</t>
  </si>
  <si>
    <t>Suministro, transporte e instalación de VALVULA COMPUERTA CON UN DIAMETRO DE 100mm. Se entregará debidamente instalada sin presencia de fugas ni fisuras, sometida al sistema ya presurizado.</t>
  </si>
  <si>
    <t>Suministro, transporte e instalación de VALVULA DE INCOMPORACION Y CORTE DE 32mm. Se entregará debidamente instalada sin presencia de fugas ni fisuras, sometida al sistema ya presurizado.</t>
  </si>
  <si>
    <t>Suministro, transporte e instalación de caja registro 40cmx40cm en acero inoxidable para inspección de válvulas y accesorios. Incluye tapa registro  y todos los elementos necesarios para su correcta instalación.</t>
  </si>
  <si>
    <t>Suministro, transporte e instalación de REJILLA METÁLICA DE PISO combinada Aluminio/bronce DE 5x2" para desagüe de 2". Incluye suministro y transporte de los materiales y todos los elementos necesarios para su correcta instalación.</t>
  </si>
  <si>
    <t>Suministro, transporte e instalación de REJILLA METÁLICA DE PISO tipo cupula combinada Aluminio/bronce DE 5x4". Incluye suministro y transporte de los materiales y todos los elementos necesarios para su correcta instalación.</t>
  </si>
  <si>
    <t>Construcción de caja para centro de medición de diámetro de 1 " según normas EPM. Incluye concreto de 21 Mpa, bloques de concreto de 10x20x40 cm, tapa medidor en HD, herrajes metálicos para tapas en concreto y todos los elementos necesarios para su correcta construcción y funcionamiento.</t>
  </si>
  <si>
    <t>Suministro, transporte e instalación de tanque de almacenamiento de agua de 10000 litros.</t>
  </si>
  <si>
    <t>Suministro, transporte e instalación de tuberia PEAD PN16, diámetro 90mm</t>
  </si>
  <si>
    <t xml:space="preserve">Suministro, transporte e instalación de tuberia PE100 PN16, diámetro 32mm	</t>
  </si>
  <si>
    <t>AGUAS LLUVIAS Y AGUAS RESIDUALES</t>
  </si>
  <si>
    <t>15.2</t>
  </si>
  <si>
    <t>14.2.1</t>
  </si>
  <si>
    <t>14.2.2</t>
  </si>
  <si>
    <t>14.2.3</t>
  </si>
  <si>
    <t>14.2.4</t>
  </si>
  <si>
    <t>14.2.5</t>
  </si>
  <si>
    <t>14.2.6</t>
  </si>
  <si>
    <t>14.2.7</t>
  </si>
  <si>
    <t>14.2.8</t>
  </si>
  <si>
    <t>14.2.9</t>
  </si>
  <si>
    <t>14.2.10</t>
  </si>
  <si>
    <t>14.2.11</t>
  </si>
  <si>
    <t>14.2.12</t>
  </si>
  <si>
    <t>14.2.13</t>
  </si>
  <si>
    <t>14.2.14</t>
  </si>
  <si>
    <t>14.2.15</t>
  </si>
  <si>
    <t>14.2.16</t>
  </si>
  <si>
    <t>14.2.17</t>
  </si>
  <si>
    <t>14.2.18</t>
  </si>
  <si>
    <t>14.2.19</t>
  </si>
  <si>
    <t>14.2.20</t>
  </si>
  <si>
    <t>14.2.21</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</si>
  <si>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</si>
  <si>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</si>
  <si>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PVC-SANITARIA, con un DIÁMETRO DE 2", para aguas residuales. Incluye suministro y transporte de los materiales, accesorios, pegante, limpiador y todos los elementos necesarios para su correcta instalación y funcionamiento.</t>
  </si>
  <si>
    <t>Suministro, transporte e instalación de TUBERÍA PVC-SANITARIA, con un DIÁMETRO DE 4", para aguas residuales. Incluye suministro y transporte de los materiales, accesorios, pegante, limpiador y todos los elementos necesarios para su correcta instalación y funcionamiento.</t>
  </si>
  <si>
    <t>Suministro, transporte e instalación de TUBERÍA PVC-SANITARIA, con un DIÁMETRO DE 6", para aguas residuales. Incluye suministro y transporte de los materiales, accesorios, pegante, limpiador y todos los elementos necesarios para su correcta instalación y funcionamiento.</t>
  </si>
  <si>
    <t>Suministro transporte e instalacion de tuberia pvc-ventilacion de 2", incluye accesorios y demas elementos para su correcta instalacion incluye fijaciones para tuberia colgada</t>
  </si>
  <si>
    <t>Suministro, transporte e instalación de tubería pvc-ventilacion de 3", incluye accesorios, soldadura, limpiador y todos los elementos para su correcta ejecucion</t>
  </si>
  <si>
    <t>Suministro, transporte e instalación de TUBERÍA PVC-SANITARIA, COLGADA O EN BAJANTES con un DIÁMETRO DE 4",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t>
  </si>
  <si>
    <t>Suministro, transporte e instalación de TUBERÍA PVC-SANITARIA, COLGADA O EN BAJANTES con un DIÁMETRO DE 2",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t>
  </si>
  <si>
    <t>Suministro, transporte e instalación de TUBERÍA PVC-SANITARIA, COLGADA O EN BAJANTES con un DIÁMETRO DE 3", para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t>
  </si>
  <si>
    <t>Suministro, transporte e instalación de Tubería PVC tipo Novafort, con diámetro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</si>
  <si>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transporte e instalación de TUBERÍA PVC TIPO S-8, con un DIÁMETRO DE 450 mm, para aguas lluvias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</si>
  <si>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 TIPO S-8, con un DIÁMETRO DE 625 mm, para aguas lluvias ENTERRADA y/o EMPOTRADA por losas. Incluye suministro y transporte de los materiales, accesorios, pegante, limpiador y todos los elementos necesarios para su correcta instalación y funcionamiento. La excavación y los llenos se pagaran en su ítem respectivo.</t>
  </si>
  <si>
    <t xml:space="preserve">Suministro, transporte e instalación de sistema de bombeo para agua potable con DOS BOMBAS DE 7.5HP CADA UNA TRIFAFICA CON UN TABLERO ARRANCADOR CON ALTERNACIÓN Y RESPALDO para dos bombas de 5.69lts. y 49.25 metros de altura, diámetro de descarga 4" . Incluye también suiche presión, manómetro, instalación y mano de obra, controlador de  encendido y apagado según nivel de tanques de almacenamiento superior y demás accesorios que se requieran para su correcto funcionamiento. </t>
  </si>
  <si>
    <t>Suministro, transporte e instalación tanque hidroacumulador 500 Litros. Deberá quedar correctamente instalado y se entregará funcionando en conjunto con el sistema de bombeo. Se deberá garantizar su hermeticidad y resistencia a las presiones requeridas.</t>
  </si>
  <si>
    <t>Suministro, transporte e instalación de válvula flotador completa 1" de cobre. Se entregará debidamente instalada sin presencia de fugas ni fisuras, sometida al sistema ya presurizado. Incluye todos los elementos requeridos para su correcta instalación y funcionamiento.</t>
  </si>
  <si>
    <t>Construcción de caja de inspección y/o empalme de 60x60 cm medidas internas(L=0.8m) en concreto de 17.5 mpa, espesor 10 cm.  Incluye tapa y herraje según diseño.</t>
  </si>
  <si>
    <t>Construcción de caja de inspección y/o empalme de 80x80x80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</si>
  <si>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 xml:space="preserve">Suministro, transporte e instalación de cilindro prefabricado en concreto para camara de inspección de diametro 1,20m </t>
  </si>
  <si>
    <t>Suministro, transporte e instalación de medidor interno de 1/2" incluye tee o codo según como se requiera, unión universal, machos y reducciones, no incluye válvula de corte ni válvula antifraudeción. (Locales Comerciales)</t>
  </si>
  <si>
    <t>Construcción de CÁRCAMO en concreto de 21 Mpa. con un ESPESOR DE PAREDES Y LOSA DE 10 cm, de 0.25 x altura variable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t>
  </si>
  <si>
    <t>15.3</t>
  </si>
  <si>
    <t>RED CONTRA INCENDIO</t>
  </si>
  <si>
    <t>14.3.1</t>
  </si>
  <si>
    <t>14.3.2</t>
  </si>
  <si>
    <t>14.3.3</t>
  </si>
  <si>
    <t>14.3.4</t>
  </si>
  <si>
    <t>14.3.5</t>
  </si>
  <si>
    <t>14.3.6</t>
  </si>
  <si>
    <t>14.3.7</t>
  </si>
  <si>
    <t>14.3.8</t>
  </si>
  <si>
    <t>14.3.9</t>
  </si>
  <si>
    <t>14.3.10</t>
  </si>
  <si>
    <t>14.3.11</t>
  </si>
  <si>
    <t>14.3.12</t>
  </si>
  <si>
    <t>14.3.13</t>
  </si>
  <si>
    <t>14.3.14</t>
  </si>
  <si>
    <t>14.3.15</t>
  </si>
  <si>
    <t>14.3.16</t>
  </si>
  <si>
    <t>14.3.17</t>
  </si>
  <si>
    <t>14.3.18</t>
  </si>
  <si>
    <t>Suministro, transporte e instalación de TUBERÍA DE ACERO DE 1 1/2" SCHD 40 PARA RED DE INCENDIO. Incluye suministro y transporte de los materiales, accesorios, materiales varios y todos  los demás elementos necesario para su correcta instalación, según especificaciones técnicas de NTC 2301. Incluye pintura y soportes tipo cuelga.</t>
  </si>
  <si>
    <t>Suministro, transporte e instalación de TUBERÍA DE ACERO DE 4" SCHD 40 PARA RED DE INCENDIO. Incluye suministro y transporte de los materiales, accesorios, materiales varios y todos  los demás elementos necesario para su correcta instalación, según especificaciones técnicas de NTC 2301. Incluye pintura y soportes tipo cuelga.</t>
  </si>
  <si>
    <t>Suministro, transporte e instalación de SIAMESA EN BRONCE DE DIÁMETRO DE 4". Incluye todos los elementos necesarios para su correcta instalación y funcionamiento.</t>
  </si>
  <si>
    <t>Suministro, transporte e instalación de Válvula de Cheque de 4" debe ser aprobada con UL FM . La válvula cheque debe poderse instalar en posición vertical u horizontal de acuerdo con el listado asignado a ella. Incluye todos los elementos requeridos para su correcta instalación y funcionamiento.</t>
  </si>
  <si>
    <t>Suministro, transporte e instalación de VÁLVULA VENTOSA Ø1" DE CAMARA SENCILLA Y DOBLE EFECTO para inyeccion y expulsion de aire de la red de rociadores. Incluye todos los materiales y todos los accesorios necesarios para su correcta instalación y funcionamiento, incluye ademas valvula de bola de Ø 1" para aisalmiento en mantenimientos y reparaciones.</t>
  </si>
  <si>
    <t>Suministro, transporte e instalación de caudalimtetro Ø4" para determinacion de flujo en la red a la salida del sistema de bombeo Incluye todos los elementos requeridos para su correcta instalación y funcionamiento.</t>
  </si>
  <si>
    <t xml:space="preserve">Suministro, transporte e instalación de Soporte sismo resistente cuatro vias </t>
  </si>
  <si>
    <t>Suministro, transporte e instalación de Sistema de bombeo. Incluye: 
 Una bomba tipo turbina marca AURORA PUMP o similar, conforme a los requerimientos de NFPA-20. para Q=100 GPM y presion 80 PSI
- Motor de 30 HP conforme a U.L. Listed Fire Pump Systems.
- Tablero Controlador Tablero de control y mando marca TORNATECH modelo GPY tipo Arranque Estrella Triangulo, 3 fases, 60 Hz., 230 voltios. El tablero cumplirá con los requerimientos NFPA-20.
- Manometros de succion y descarga.
- Valvula de alivio en la carcasa.
- Valvula Automatica desaireadora.
- Cabezal de pruebas de 2.5" bridado.
- Placa antivortice para succion en 6".
- Valvula mariposa con sensor de pocision 4".
- Valvula mariposa con sensor de pocision 3" para cabezal de pruebas.
- Union flexible 6".
- Valvula OS&amp;Y 6".
- bomba JOCKEY vertical en Línea multi etapas, marca AURORA PUMP con motor electrico 5 HP de tres fases 230 voltios.
-Tablero eléctrico de control y mando para Bomba Jockey</t>
  </si>
  <si>
    <t>Gl</t>
  </si>
  <si>
    <t>Suministro, transporte e instalación de TUBERÍA PVC-SANITARIA, COLGADA O EN BAJANTE con un DIÁMETRO DE 3",  de aguas residuales para drenaje de la red contra incendios. Incluye suministro y transporte de los materiales, bocas, accesorios, pegante, limpiador, wash primer, acabado en esmalte mate, color a definir por parte de interventoría, andamios, abrazaderas y todos los elementos necesarios para su correcta instalación y funcionamiento.</t>
  </si>
  <si>
    <t>Suministro, transporte e instalación de GABINETE CLASE II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</si>
  <si>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Suministro, transporte , instalación y configuración de PANEL DE DETECCION INCENDIO con dos tarjetas FACP 250 PT 4NAC 4A 120 V RED</t>
  </si>
  <si>
    <t>Suministro de Detectores de humo Stand Alone, con base sonora  del tipo cableados . Tensión de funcionamiento : 120V AC 60Hz w / 9V batería de respaldo, cumplen con UL217 , CSFM , NFPA 72 , HUD , la FHA .</t>
  </si>
  <si>
    <t>Suministro, transporte e instalación de Remote NAC Power Supply  8 A de potencia, Salidas completamente supervisadas, Configurable como salida NAC o alimentación auxiliar constante, Salida de 24 VCC regulada (nominal) con protección frente a sobrecargas, Patrones de NAC integrados, Cuatro circuitos de Clase B, Estilo Y o de Clase A, Estilo Z, Relé de problemas con forma C, Indicador de estado en el panel de control cuando se conecta al bus de opciones, Indicación de fallo de tierra, Monitor de control de cargador. Inlcuye 2 baterías de 12 v 18 AH</t>
  </si>
  <si>
    <t>Suministro, transporte e instalación de Sirena/Strobe, Horn/Strobe, 24V 15cd - 110cd de pared A/V M-C NON-ADDRESS, RED, WALL Compatibilidad eléctrica con productos existentes de la línea.</t>
  </si>
  <si>
    <t>Suministro, transporte e instalación de Sirena/Strobe, Horn/Strobe, 24V 15cd - 110cd de techo A/V M-C NON-ADDRESS, RED, WALL Compatibilidad eléctrica con productos existentes de la línea.</t>
  </si>
  <si>
    <t xml:space="preserve">Suministro, transporte e instalación de módulo monitor de conexiones y comunicaciones Ethernet. Completos informes de eventos en sistemas de IP bidireccionales con soporte remoto de programación de panel de control. 10/100 Comunicación Base-T Ethernet para redes IPv6 y IPv4. Certificación NIST-FIPS197 para líneas de seguridad cifrada de 128 bits de 256-bit AES. Configuración avanzada por navegador o RPS paneles de control compatibles </t>
  </si>
  <si>
    <t>Suministro, transporte e instalación de Avisador Manual Direccionable, Acción Doble, Rojo. Son dispositivos de inicialización de alarma de incendio listados por la norma UL. Estos se pueden conectar junto con otros dispositivos multiplex en el módulo de expansión. Estas estaciones manuales son instalados generalmente en zonas cercanas a la salida de edificios, tales como escaleras y puertas, permitiendo a las personas evacuar un edificio al activar la alarma de incendio.</t>
  </si>
  <si>
    <t>Suministro Transporte e instalación de Tubería Conduit EMT 3/4"  incluye los accesorios para su correcta instalación (cajas, curvas, cuelgas y todo lo demas requerido)</t>
  </si>
  <si>
    <t>INSTALACIONES ELÉCTRICAS</t>
  </si>
  <si>
    <t>16.1</t>
  </si>
  <si>
    <t>ACOMETIDA PRIMARIA ( CANTIDADES PUEDEN VARIAR PROYECTO EN APROBACIÓN)</t>
  </si>
  <si>
    <t>15.1</t>
  </si>
  <si>
    <t>15.1.1</t>
  </si>
  <si>
    <t>15.1.2</t>
  </si>
  <si>
    <t>15.1.3</t>
  </si>
  <si>
    <t>15.1.4</t>
  </si>
  <si>
    <t>15.1.5</t>
  </si>
  <si>
    <t>15.1.6</t>
  </si>
  <si>
    <t>15.1.7</t>
  </si>
  <si>
    <t>15.1.8</t>
  </si>
  <si>
    <t>15.1.9</t>
  </si>
  <si>
    <t>15.1.10</t>
  </si>
  <si>
    <t>15.1.11</t>
  </si>
  <si>
    <t>15.1.12</t>
  </si>
  <si>
    <t>Suministro e instalación de Estructura Primaria para Acometida Primaria para 13.2 kV, según norma vigente del operador de red. Incluye herrajes, Pararrayos, Cortacircuitos, conectores transversales, tornillos, puesta a tierra y demás accesorios para su correcto funcionamiento NO INCLUYE GRUA</t>
  </si>
  <si>
    <t>Suministro, transporte e  Instalación de acometida en cable monopolar de Potencia 3x2/0 + 1/0 Cu, AWG  HF-FR (libre de halógenos)  desde punto de conexión EPM, seccionador y bujes primarios de transformador. Incluye: conexionado, terminales, ponchado, marcación en acrílico en cajas y cárcamo.
(NOTA: LA LONGITUD VARIA LUEGO DE APROBADO EL PROYECTO DE REDES DE EPM)</t>
  </si>
  <si>
    <t>Suministro, transporte e  Instalación de acometida en cable monopolar de Potencia 3x4/0 + 2/0 + 6  Cu, AWG  HF-FR (libre de halógenos)  desde punto de conexión EPM, seccionador y bujes primarios de transformador. Incluye: conexionado, terminales, ponchado, marcación en acrílico en cajas y cárcamo.
(NOTA: LA LONGITUD VARIA LUEGO DE APROBADO EL PROYECTO DE REDES DE EPM)</t>
  </si>
  <si>
    <t>Suministro e instalación de tubería PVC tipo DB 2ɸ3" bajo norma EPM RS1-005 (para canalizaciones acometida principal). Incluye: Tendido, cinta de señalización, soldadura para PVC, codos, terminales tipo campana y todos los elementos requeridos para su adecuada instalación.</t>
  </si>
  <si>
    <t>Suministro e instalación de tubería IMC ɸ3" x 6 mtrs (para acometida principal). Incluye: unión universal, capacete con puesta a tierra, fijación, marcación  y todos los  accesorios y elementos necesarios para su adecuada instalación.</t>
  </si>
  <si>
    <t>Construcción de herraje para caja de iluminación norma EPM RS3-002, RS4-001 . Incluye suministro de materiales de obra civil y todos los elementos necesarios para su correcta construcción.</t>
  </si>
  <si>
    <t>Suministro, transporte e instalación norma EPM RA6-010</t>
  </si>
  <si>
    <t>Suministro, transporte e instalación norma EPM RA8-028, incluye 3 TC´S de 3/5A 17.5 kV, 3 TP´s 13.2 kV/120V tipo exterior montaje en doble cruceta y herrajes necesarios. Según norma RA8-028.</t>
  </si>
  <si>
    <t>Suministro e instalación de totalizador 3x150 A con barras de cobre para conexión de acometida.</t>
  </si>
  <si>
    <t>Suministro e instalación de puesta a tierra de gabinete de medida, incluye cable de cobre 1/0, canalización y electrodo de puesta a tierra</t>
  </si>
  <si>
    <t>Suministro e instalación de herraje 40x40 cm para puesta a tierra de gabinete de medida.</t>
  </si>
  <si>
    <t>Suministro e instalación de caja tipo arrancador con barrajes de neutro y tierra y totalizador de 3x150 A, en pedestal.</t>
  </si>
  <si>
    <t>16.2</t>
  </si>
  <si>
    <t>TABLEROS ELÉCTRICOS PRINCIPALES</t>
  </si>
  <si>
    <t>15.2.1</t>
  </si>
  <si>
    <t>15.2.2</t>
  </si>
  <si>
    <t>Suministro, fabricación, instalación, montaje y puesta en servicio de Gabinete  tipo ML (tablero de distribución principal ML-01) en lámina cold rolles calibre 12 y 14, barraje de Cu electroplateado 3Φ- 5H (con neutro y tierra), 545A, 208V, 60 Hz. Incluye: totalizador 3x150 A, DPS TIPO I , protecciones, barrajes, divisiones; fijación, marcación según RETIE, puesta a tierra según RETIE y NTC 2050, pruebas y chequeos. Ver características en plano diagrama unifilar</t>
  </si>
  <si>
    <t>Suministro, fabricación, instalación, montaje y puesta en servicio de tablero de medida en Media tensión segun plano de redes EPM. Incluye: medidor, con vestidas proteccion; fijación, marcación según RETIE, puesta a tierra según RETIE y NTC 2050, pruebas y chequeos. Ver características en plano diagrama unifilar.</t>
  </si>
  <si>
    <t>16.3</t>
  </si>
  <si>
    <t>TRANSFORMADOR</t>
  </si>
  <si>
    <t>15.3.1</t>
  </si>
  <si>
    <t>Transformador de Potencia, acorde a diseño y las siguientes especificaciones, ademas incluye todo lo necesario para su correcta ejecución.
- Tipo:  Aceite
- Potencia: 45 kVA  
- Bajas Pérdidas 
- Frecuencia: 60Hz   
- Numero de fases: Tres (3). 
- Tensión primaria: 13200 V.   
- Tensión secundaria: 220/127 V bajo carga.                       - Tipo de servicio: Continuo.
- Montaje: en poste
-Marcación exterior en placa de policarbonato con el nombre de la celda
NOTA: El transformador deberá cumplir todas las certificaciones RETIE y normatividades EPM</t>
  </si>
  <si>
    <t>16.4</t>
  </si>
  <si>
    <t xml:space="preserve">TABLEROS MULTIBREAKER </t>
  </si>
  <si>
    <t>15.4</t>
  </si>
  <si>
    <t>15.4.1</t>
  </si>
  <si>
    <t>15.4.2</t>
  </si>
  <si>
    <t>15.4.3</t>
  </si>
  <si>
    <t>Suministro, instalación y puesta en servicio de Tablero Eléctrico TIL-01 Multibreaker  con puerta y totalizador de  30 circuitos, 3Φ- 5 H, 108A, 208V, 10kA, 60 Hz. Incluye: marcación para identificación de circuitos, totalizador de 40 A, 18 breakers de 1x20 A,  4 breakers de 2x20 A</t>
  </si>
  <si>
    <t>Suministro, instalación y puesta en servicio de Tablero Eléctrico TE-01 Multibreaker  con puerta y totalizador de  30 circuitos, 3Φ- 5 H, 108A, 208V, 10kA, 60 Hz. Incluye: marcación para identificación de circuitos, totalizador de 50 A, 20 breakers de 1x20 A,  1 breakers de 2x30 A</t>
  </si>
  <si>
    <t>Suministro, instalación y puesta en servicio de Tablero Eléctrico local tipica Multibreaker  con puerta y totalizador de  8 circuitos, 2Φ- 4 H, 108A, 240V, 10kA, 60 Hz. Incluye: marcación para identificación de circuitos, totalizador de 40 A, 6 breakers de 1x20 A</t>
  </si>
  <si>
    <t>16.5</t>
  </si>
  <si>
    <t>ILUMINACION</t>
  </si>
  <si>
    <t>15.5</t>
  </si>
  <si>
    <t>15.5.1</t>
  </si>
  <si>
    <t>15.5.2</t>
  </si>
  <si>
    <t>15.5.3</t>
  </si>
  <si>
    <t>15.5.4</t>
  </si>
  <si>
    <t>15.5.5</t>
  </si>
  <si>
    <t>15.5.6</t>
  </si>
  <si>
    <t>15.5.7</t>
  </si>
  <si>
    <t>15.5.8</t>
  </si>
  <si>
    <t>15.5.9</t>
  </si>
  <si>
    <t>15.5.10</t>
  </si>
  <si>
    <t>15.5.11</t>
  </si>
  <si>
    <t>15.5.12</t>
  </si>
  <si>
    <t>15.5.13</t>
  </si>
  <si>
    <t>15.5.14</t>
  </si>
  <si>
    <t xml:space="preserve">S.E.I. Luminaria 10x120 cm lineal LED  para sobreponer y/o descolgar,  80W, 5000°K, 120-277V, IP 20. </t>
  </si>
  <si>
    <t xml:space="preserve">S.E.I. Luminaria 60x60 cm LED para sobreponer y/o descolgar, 60W, 5000°K, 120-277V, IP 20. </t>
  </si>
  <si>
    <t>S.E.I. Luminaria de alumbrado peatoal 360°, 45W , 6500°K, 120-277V, IP 65, Incluye poste metalico DE 3 M + fotocelda</t>
  </si>
  <si>
    <t>S.E.I Luminaria tipo hihg bay para canchas sinteticas descolgar,  100W, 5000°K, 82-265V, IP 65. Ref: Lumen</t>
  </si>
  <si>
    <t xml:space="preserve">S.E.I Luminaria tipo reflector tortuga de 15 W, 6500°K, 82-265V, IP 65. </t>
  </si>
  <si>
    <t xml:space="preserve">Suministro e instalación de luminaria hermetica LED, 36 W, 120V, 5000K, 60 Hz. Incluye: Soportería, conexionado y todos los elementos necesarios para su adecuada instalación y puesta en servicio.
Ref: Lumen </t>
  </si>
  <si>
    <t>S.E.I de salida de iluminación 120V, en Caja 12x12x5 con tapa. Incluye 3 metros de trabajo (cable y tubería).</t>
  </si>
  <si>
    <t>S.E.I de Salida para Interruptor Sencillo (S1) 120V. Incluye tubería EMT de 3/4", cable N°12 AWG LSHF, con caja metálica 12x12x5 y aparato certificado. Incluye 3 metros de trabajo (cable y tubería).</t>
  </si>
  <si>
    <t>S.E.I de Salida para Interruptor o seccionador bifasico doble (2S2) 240V. Incluye tubería EMT de 3/4", cable N°12 AWG LSHF, con caja metálica 12x12x5 y aparato certificado. Incluye 3 metros de trabajo (cable y tubería).</t>
  </si>
  <si>
    <t>S.E.I de salida para sensor de movimiento sobrepuesto para automatización de iluminación 360º - 7m, en Caja 12x12 con tapa. Incluye sensor, accesorios y 3 metros de trabajo (cable y tubería).</t>
  </si>
  <si>
    <t>S.E.I de tomacorriente doble con polo a tierra aislada a 120V en cable 3N°12 AWG SINTOX HF LS TC centelsa o similar en tubería EMT 3/4". Incluye 3 metros de trabajo (cable y tubería)</t>
  </si>
  <si>
    <t>S.E.I de tomacorriente doble color blanco con polo a tierra intemperie GFCI a 120V en cable 3N°12 AWG SINTOX HF LS TC centelsa o similar en tubería EMT 3/4". Incluye 3 metros de trabajo (cable y tubería).</t>
  </si>
  <si>
    <t>S.E.I de tomacorriente doble color blanco con polo a tierra no aislado con protección GFCI a 120V en cable 3N°12 AWG SINTOX HF LS TC centelsa o similar en tubería EMT 3/4". Incluye 3 metros de trabajo (cable y tubería).</t>
  </si>
  <si>
    <t>S.E.I de tomacorriente bifilar 240V en cable N°8 AWG SINTOX HF LS TC centelsa o similar en tubería EMT 3/4". Incluye 3 metros de trabajo (cable y tubería). Para sistema de aire acondicionado</t>
  </si>
  <si>
    <t>16.6</t>
  </si>
  <si>
    <t>BANDEJA PORTACABLE</t>
  </si>
  <si>
    <t>15.6</t>
  </si>
  <si>
    <t>15.6.1</t>
  </si>
  <si>
    <t>15.6.2</t>
  </si>
  <si>
    <t>15.6.3</t>
  </si>
  <si>
    <t>15.6.4</t>
  </si>
  <si>
    <t>15.6.5</t>
  </si>
  <si>
    <t>15.6.6</t>
  </si>
  <si>
    <t>15.6.7</t>
  </si>
  <si>
    <t>S.E.I Tubería EMT 3/4''</t>
  </si>
  <si>
    <t>S.E.I Tubería EMT 1''</t>
  </si>
  <si>
    <t>S.E.I Tubería PVC 3/4''</t>
  </si>
  <si>
    <t>S.E.I Tubería PVC 1''</t>
  </si>
  <si>
    <t>S.E.I Tubería PVC 2'', no incluye obra civil</t>
  </si>
  <si>
    <t>S.E.I Tubería PVC 3'', no incluye obra civil</t>
  </si>
  <si>
    <t>Construcción de herraje para caja de iluminación norma EPM RS3-001, RS4-001 . Incluye suministro de materiales de obra civil y todos los elementos necesarios para su correcta construcción.</t>
  </si>
  <si>
    <t>ACOMETIDAS LOCALES Y TABLEROS DE BREAKER</t>
  </si>
  <si>
    <t>15.7</t>
  </si>
  <si>
    <t>15.7.1</t>
  </si>
  <si>
    <t>15.7.2</t>
  </si>
  <si>
    <t>15.7.3</t>
  </si>
  <si>
    <t>15.7.4</t>
  </si>
  <si>
    <t>15.7.5</t>
  </si>
  <si>
    <t>Cantidad total de Cable de Cobre monopolar 8 AWG a suministrar</t>
  </si>
  <si>
    <t>Cantidad total de Cable de Cobre monopolar 10 AWG a suministrar</t>
  </si>
  <si>
    <t>Cantidad total de Cable de Cobre monopolar 12 AWG a suministrar</t>
  </si>
  <si>
    <t>S.E.I de cable conductor monopolar sólido THHN/THWN No. 3x12 AWG LIBRE DE HALÓGENOS. Para circuitos ramales</t>
  </si>
  <si>
    <t>S.E.I de cable conductor monopolar sólido THHN/THWN No. 3x10 AWG LIBRE DE HALÓGENOS. Para circuitos ramales</t>
  </si>
  <si>
    <t>16.10</t>
  </si>
  <si>
    <t>CERTIFICADOS</t>
  </si>
  <si>
    <t>15.8</t>
  </si>
  <si>
    <t>15.8.1</t>
  </si>
  <si>
    <t>15.8.2</t>
  </si>
  <si>
    <t>15.8.3</t>
  </si>
  <si>
    <t>CERTIFICADO RETIE PLENA</t>
  </si>
  <si>
    <t>CERTIFICADO RETILAP</t>
  </si>
  <si>
    <t>TRAMITES ANTE EPM</t>
  </si>
  <si>
    <t>RED DE GAS</t>
  </si>
  <si>
    <t>16.7</t>
  </si>
  <si>
    <t>16.8</t>
  </si>
  <si>
    <t>16.9</t>
  </si>
  <si>
    <t>Suministro, transporte e instalación de medidor G1.6 tipo Metrex o equivalente. Incluye el suministro y transporte de los materiales y todos los elementos y accesorios necesarios para su correcta instalación y funcionamiento.</t>
  </si>
  <si>
    <t>Suministro, transporte e instalación de regulador etapa Única en medidor, presión de entrada entre 1.38 y 4 bares, presión de salida 23 milibares, caudal máximo 3.3 m3/h marca Humcar o equivalente. Incluye suministro y transporte de los materiales y todo lo necesario para su correcta instalación y funcionamiento.</t>
  </si>
  <si>
    <t>Suministro, transporte e instalación de Unión Universal Ø3/4". Incluye suministro y transporte de los materiales y todos los accesorios necesarios para su correcta instalación y funcionamiento.</t>
  </si>
  <si>
    <t>Suministro, transporte e instalación de válvula esférica de 3/4" de maneral largo. Incluye suministro y transporte de los materiales y todos los accesorios necesarios para su correcta instalación y funcionamiento.</t>
  </si>
  <si>
    <t>Suministro, transporte e instalación de aviso acrílico para regulación de gas. Incluye todo los elementos necesarios para su correcta instalación y funcionamiento.</t>
  </si>
  <si>
    <t>Suministro, transporte e instalación de aviso acrílico abierto-cerrado para válvulas. Incluye todos los elementos necesarios para su correcta instalación y funcionamiento.</t>
  </si>
  <si>
    <t>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t>
  </si>
  <si>
    <t>Suministro, transporte e instalación de tubería polietileno 25mm. Incluye suministro y transporte de los materiales, cinta de señalización, tendido de tubería, llenos compactación con arenilla y todos los elementos necesarios para su correcta instalación y funcionamiento.</t>
  </si>
  <si>
    <t>Suministro, transporte e instalación de gabinete metálico de 0.60x0,60x0,22 para dos medidores gas. Incluye suministro y transporte de los materiales y todo lo necesario para su correcta instalación y funcionamiento.</t>
  </si>
  <si>
    <t>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t>
  </si>
  <si>
    <t>COSTO DIRECTO DE OBRAS</t>
  </si>
  <si>
    <t>PORCENTAJE AU</t>
  </si>
  <si>
    <t>COSTOS INDIRECTOS AU</t>
  </si>
  <si>
    <t>Señalización, Seguridad Industrial y salud en el trabajo (revisar subanalisis SOCIAL-PMA-SST Y PMT)</t>
  </si>
  <si>
    <t>PLAN DE GESTION AMBIENTAL (revisar subanalisis SOCIAL-PMA-SST Y PMT)</t>
  </si>
  <si>
    <t>Componente social (revisar subanalisis SOCIAL-PMA-SST Y PMT)</t>
  </si>
  <si>
    <t>Plan de Manejo de Tránsito (PMT) (revisar pestaña subanalisis SOCIAL-PMA-SST Y PMT)</t>
  </si>
  <si>
    <t>Ensayos de laboratorio (incluye diseños de mezclas para concreto, fallo de cilindros de concreto, ensayo de proctor modificado, toma de densidades de campo, ensayos a bloques, ensayos a elementos prefabricados, ensayos de resistencia al acero y todos los ensayos y diseños necesarios para la correcta ejecucion y funcionamiento de las obras.</t>
  </si>
  <si>
    <t xml:space="preserve">Valor de la Prima. </t>
  </si>
  <si>
    <t xml:space="preserve"> $   30.976.493</t>
  </si>
  <si>
    <t>SUBTOTAL COSTOS REEMBOOLSABLES</t>
  </si>
  <si>
    <r>
      <rPr>
        <b/>
        <sz val="11"/>
        <rFont val="Verdana"/>
        <family val="2"/>
      </rPr>
      <t xml:space="preserve">NOTA 1: </t>
    </r>
    <r>
      <rPr>
        <sz val="11"/>
        <rFont val="Verdana"/>
        <family val="2"/>
      </rPr>
      <t xml:space="preserve"> Se debe tener en cuenta que el PRECIO UNITARIO NO incluye el valor de A.I.U. </t>
    </r>
  </si>
  <si>
    <r>
      <t xml:space="preserve">Elaboró: </t>
    </r>
    <r>
      <rPr>
        <b/>
        <sz val="11"/>
        <rFont val="Verdana"/>
        <family val="2"/>
      </rPr>
      <t>DANIEL PEREZ  FERNANDEZ</t>
    </r>
  </si>
  <si>
    <r>
      <t xml:space="preserve">Revisó: </t>
    </r>
    <r>
      <rPr>
        <b/>
        <sz val="11"/>
        <rFont val="Verdana"/>
        <family val="2"/>
      </rPr>
      <t>JOHN JAIME VARGAS RAIGOSA</t>
    </r>
  </si>
  <si>
    <t>Profesional Universitario</t>
  </si>
  <si>
    <t>Contratista</t>
  </si>
  <si>
    <t>MUNICIPIO DE ENVIGADO</t>
  </si>
  <si>
    <t>Tecnico Operativo</t>
  </si>
  <si>
    <t>Supervisor de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</si>
</sst>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00000000_-;\-&quot;$&quot;\ * #,##0.00000000_-;_-&quot;$&quot;\ * &quot;-&quot;??_-;_-@_-"/>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
      <b/>
      <sz val="11"/>
      <color rgb="FFFFFF0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44" fontId="68" fillId="0" borderId="0" applyFont="0" applyFill="0" applyBorder="0" applyAlignment="0" applyProtection="0"/>
    <xf numFmtId="9" fontId="68" fillId="0" borderId="0" applyFont="0" applyFill="0" applyBorder="0" applyAlignment="0" applyProtection="0"/>
    <xf numFmtId="0" fontId="1" fillId="0" borderId="0"/>
    <xf numFmtId="44" fontId="1" fillId="0" borderId="0" applyFont="0" applyFill="0" applyBorder="0" applyAlignment="0" applyProtection="0"/>
  </cellStyleXfs>
  <cellXfs count="53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61" fillId="0" borderId="0" xfId="89" applyFont="1"/>
    <xf numFmtId="0" fontId="61" fillId="0" borderId="36" xfId="89" applyFont="1" applyBorder="1"/>
    <xf numFmtId="0" fontId="61" fillId="0" borderId="37" xfId="89" applyFont="1" applyBorder="1"/>
    <xf numFmtId="0" fontId="62" fillId="0" borderId="0" xfId="89" applyFont="1"/>
    <xf numFmtId="0" fontId="61" fillId="25" borderId="0" xfId="89" applyFont="1" applyFill="1"/>
    <xf numFmtId="0" fontId="61" fillId="25" borderId="88" xfId="89" applyFont="1" applyFill="1" applyBorder="1"/>
    <xf numFmtId="0" fontId="61" fillId="25" borderId="37" xfId="89" applyFont="1" applyFill="1" applyBorder="1"/>
    <xf numFmtId="0" fontId="62" fillId="25" borderId="0" xfId="89" applyFont="1" applyFill="1"/>
    <xf numFmtId="0" fontId="61" fillId="0" borderId="88" xfId="89" applyFont="1" applyBorder="1"/>
    <xf numFmtId="0" fontId="60" fillId="0" borderId="20" xfId="126" applyFont="1" applyBorder="1" applyAlignment="1">
      <alignment horizontal="center" vertical="center" wrapText="1"/>
    </xf>
    <xf numFmtId="0" fontId="62" fillId="0" borderId="52" xfId="73" applyFont="1" applyBorder="1" applyAlignment="1">
      <alignment horizontal="center" vertical="center"/>
    </xf>
    <xf numFmtId="0" fontId="62" fillId="0" borderId="18" xfId="74" applyFont="1" applyBorder="1" applyAlignment="1">
      <alignment horizontal="center" vertical="center"/>
    </xf>
    <xf numFmtId="0" fontId="62" fillId="0" borderId="18" xfId="74" applyFont="1" applyBorder="1" applyAlignment="1">
      <alignment horizontal="left" vertical="center" wrapText="1"/>
    </xf>
    <xf numFmtId="4" fontId="62" fillId="0" borderId="18" xfId="39" applyNumberFormat="1" applyFont="1" applyBorder="1" applyAlignment="1">
      <alignment vertical="center" wrapText="1"/>
    </xf>
    <xf numFmtId="167" fontId="62" fillId="0" borderId="18" xfId="62" applyNumberFormat="1" applyFont="1" applyBorder="1" applyAlignment="1">
      <alignment horizontal="right" vertical="center" wrapText="1"/>
    </xf>
    <xf numFmtId="167" fontId="62" fillId="0" borderId="47" xfId="62" applyNumberFormat="1" applyFont="1" applyBorder="1" applyAlignment="1">
      <alignment horizontal="right" vertical="center" wrapText="1"/>
    </xf>
    <xf numFmtId="0" fontId="62" fillId="0" borderId="13" xfId="73" applyFont="1" applyBorder="1" applyAlignment="1">
      <alignment horizontal="left" vertical="center"/>
    </xf>
    <xf numFmtId="0" fontId="62" fillId="0" borderId="14" xfId="74" applyFont="1" applyBorder="1" applyAlignment="1">
      <alignment horizontal="center" vertical="center"/>
    </xf>
    <xf numFmtId="0" fontId="62" fillId="0" borderId="14" xfId="74" applyFont="1" applyBorder="1" applyAlignment="1">
      <alignment horizontal="left" vertical="center" wrapText="1"/>
    </xf>
    <xf numFmtId="167" fontId="62" fillId="0" borderId="24" xfId="62" applyNumberFormat="1" applyFont="1" applyBorder="1" applyAlignment="1">
      <alignment horizontal="right" vertical="center" wrapText="1"/>
    </xf>
    <xf numFmtId="0" fontId="62" fillId="0" borderId="18" xfId="135" applyFont="1" applyBorder="1" applyAlignment="1">
      <alignment horizontal="center" vertical="center"/>
    </xf>
    <xf numFmtId="0" fontId="62" fillId="0" borderId="36" xfId="89" applyFont="1" applyBorder="1"/>
    <xf numFmtId="0" fontId="62" fillId="0" borderId="37" xfId="89" applyFont="1" applyBorder="1"/>
    <xf numFmtId="0" fontId="62" fillId="0" borderId="14" xfId="89" applyFont="1" applyBorder="1"/>
    <xf numFmtId="0" fontId="62" fillId="0" borderId="14" xfId="89" applyFont="1" applyBorder="1" applyAlignment="1">
      <alignment horizontal="center"/>
    </xf>
    <xf numFmtId="0" fontId="62" fillId="0" borderId="18" xfId="73" applyFont="1" applyBorder="1" applyAlignment="1">
      <alignment horizontal="center" vertical="center"/>
    </xf>
    <xf numFmtId="0" fontId="62" fillId="0" borderId="18" xfId="73" applyFont="1" applyBorder="1" applyAlignment="1">
      <alignment horizontal="left" vertical="center" wrapText="1"/>
    </xf>
    <xf numFmtId="0" fontId="62" fillId="0" borderId="18" xfId="126" applyFont="1" applyBorder="1" applyAlignment="1">
      <alignment horizontal="center" vertical="center"/>
    </xf>
    <xf numFmtId="0" fontId="62" fillId="0" borderId="18" xfId="135" applyFont="1" applyBorder="1" applyAlignment="1">
      <alignment horizontal="left" vertical="center" wrapText="1"/>
    </xf>
    <xf numFmtId="167" fontId="62" fillId="0" borderId="18" xfId="62" quotePrefix="1" applyNumberFormat="1" applyFont="1" applyBorder="1" applyAlignment="1">
      <alignment horizontal="right" vertical="center" wrapText="1"/>
    </xf>
    <xf numFmtId="0" fontId="62" fillId="0" borderId="18" xfId="73" applyFont="1" applyBorder="1" applyAlignment="1">
      <alignment horizontal="center" vertical="center" wrapText="1"/>
    </xf>
    <xf numFmtId="0" fontId="62" fillId="0" borderId="51" xfId="73" applyFont="1" applyBorder="1" applyAlignment="1">
      <alignment horizontal="left" vertical="center"/>
    </xf>
    <xf numFmtId="0" fontId="62" fillId="0" borderId="0" xfId="73" applyFont="1" applyAlignment="1">
      <alignment horizontal="center" vertical="center"/>
    </xf>
    <xf numFmtId="0" fontId="62" fillId="0" borderId="0" xfId="73" applyFont="1" applyAlignment="1">
      <alignment horizontal="left" vertical="center" wrapText="1"/>
    </xf>
    <xf numFmtId="167" fontId="62" fillId="0" borderId="45" xfId="62" applyNumberFormat="1" applyFont="1" applyBorder="1" applyAlignment="1">
      <alignment horizontal="right" vertical="center" wrapText="1"/>
    </xf>
    <xf numFmtId="2" fontId="62" fillId="0" borderId="14" xfId="73" applyNumberFormat="1" applyFont="1" applyBorder="1" applyAlignment="1">
      <alignment horizontal="center" vertical="center"/>
    </xf>
    <xf numFmtId="0" fontId="62" fillId="0" borderId="14" xfId="73" applyFont="1" applyBorder="1" applyAlignment="1">
      <alignment horizontal="left" vertical="center"/>
    </xf>
    <xf numFmtId="0" fontId="62" fillId="0" borderId="14" xfId="73" applyFont="1" applyBorder="1" applyAlignment="1">
      <alignment horizontal="center" vertical="center"/>
    </xf>
    <xf numFmtId="0" fontId="61" fillId="0" borderId="0" xfId="90" applyFont="1"/>
    <xf numFmtId="0" fontId="61" fillId="0" borderId="36" xfId="90" applyFont="1" applyBorder="1"/>
    <xf numFmtId="0" fontId="61" fillId="0" borderId="37" xfId="90" applyFont="1" applyBorder="1"/>
    <xf numFmtId="0" fontId="64" fillId="0" borderId="0" xfId="90" applyFont="1"/>
    <xf numFmtId="49" fontId="60" fillId="0" borderId="0" xfId="131" applyNumberFormat="1" applyFont="1" applyAlignment="1">
      <alignment horizontal="right" vertical="center"/>
    </xf>
    <xf numFmtId="0" fontId="62" fillId="0" borderId="0" xfId="128" applyFont="1"/>
    <xf numFmtId="0" fontId="62" fillId="0" borderId="0" xfId="128" applyFont="1" applyAlignment="1">
      <alignment horizontal="center"/>
    </xf>
    <xf numFmtId="0" fontId="62" fillId="0" borderId="21" xfId="128" applyFont="1" applyBorder="1" applyAlignment="1">
      <alignment horizontal="left" vertical="center"/>
    </xf>
    <xf numFmtId="0" fontId="62" fillId="0" borderId="0" xfId="126" applyFont="1" applyAlignment="1">
      <alignment horizontal="center" vertical="center"/>
    </xf>
    <xf numFmtId="9" fontId="62" fillId="0" borderId="22" xfId="129" applyNumberFormat="1" applyFont="1" applyBorder="1" applyAlignment="1">
      <alignment horizontal="center" vertical="center"/>
    </xf>
    <xf numFmtId="181" fontId="62" fillId="0" borderId="22" xfId="129" applyNumberFormat="1" applyFont="1" applyBorder="1" applyAlignment="1">
      <alignment vertical="center"/>
    </xf>
    <xf numFmtId="0" fontId="60" fillId="0" borderId="21" xfId="128" applyFont="1" applyBorder="1" applyAlignment="1">
      <alignment horizontal="left" vertical="center"/>
    </xf>
    <xf numFmtId="0" fontId="62" fillId="0" borderId="21" xfId="128" applyFont="1" applyBorder="1" applyAlignment="1">
      <alignment horizontal="left" vertical="center" wrapText="1"/>
    </xf>
    <xf numFmtId="0" fontId="62" fillId="0" borderId="0" xfId="128" applyFont="1" applyAlignment="1">
      <alignment horizontal="center" vertical="center" wrapText="1"/>
    </xf>
    <xf numFmtId="0" fontId="60" fillId="0" borderId="27" xfId="128" applyFont="1" applyBorder="1" applyAlignment="1">
      <alignment horizontal="left" vertical="center"/>
    </xf>
    <xf numFmtId="9" fontId="62" fillId="0" borderId="31" xfId="129" applyNumberFormat="1" applyFont="1" applyBorder="1" applyAlignment="1">
      <alignment horizontal="center" vertical="center"/>
    </xf>
    <xf numFmtId="181" fontId="60" fillId="0" borderId="31" xfId="129" applyNumberFormat="1" applyFont="1" applyBorder="1" applyAlignment="1">
      <alignment vertical="center"/>
    </xf>
    <xf numFmtId="2" fontId="62" fillId="0" borderId="0" xfId="128" applyNumberFormat="1" applyFont="1"/>
    <xf numFmtId="0" fontId="60" fillId="0" borderId="34" xfId="79" applyFont="1" applyBorder="1" applyAlignment="1">
      <alignment vertical="center"/>
    </xf>
    <xf numFmtId="182" fontId="61" fillId="0" borderId="37" xfId="90" applyNumberFormat="1" applyFont="1" applyBorder="1"/>
    <xf numFmtId="184" fontId="61" fillId="0" borderId="37" xfId="90" applyNumberFormat="1" applyFont="1" applyBorder="1"/>
    <xf numFmtId="0" fontId="62" fillId="0" borderId="63" xfId="0" applyFont="1" applyBorder="1" applyAlignment="1">
      <alignment vertical="center" wrapText="1"/>
    </xf>
    <xf numFmtId="0" fontId="59" fillId="0" borderId="0" xfId="90" applyFont="1"/>
    <xf numFmtId="0" fontId="62" fillId="0" borderId="55" xfId="0" applyFont="1" applyBorder="1" applyAlignment="1">
      <alignment vertical="center" wrapText="1"/>
    </xf>
    <xf numFmtId="0" fontId="62" fillId="0" borderId="65" xfId="0" applyFont="1" applyBorder="1" applyAlignment="1">
      <alignment vertical="center" wrapText="1"/>
    </xf>
    <xf numFmtId="0" fontId="62" fillId="0" borderId="11" xfId="0" applyFont="1" applyBorder="1" applyAlignment="1">
      <alignment vertical="center" wrapText="1"/>
    </xf>
    <xf numFmtId="0" fontId="62" fillId="0" borderId="0" xfId="0" applyFont="1" applyAlignment="1">
      <alignment vertical="center" wrapText="1"/>
    </xf>
    <xf numFmtId="0" fontId="62" fillId="0" borderId="45" xfId="0" applyFont="1" applyBorder="1" applyAlignment="1">
      <alignment vertical="center" wrapText="1"/>
    </xf>
    <xf numFmtId="0" fontId="62" fillId="0" borderId="13" xfId="0" applyFont="1" applyBorder="1" applyAlignment="1">
      <alignment vertical="center" wrapText="1"/>
    </xf>
    <xf numFmtId="0" fontId="62" fillId="0" borderId="14" xfId="0" applyFont="1" applyBorder="1" applyAlignment="1">
      <alignment vertical="center" wrapText="1"/>
    </xf>
    <xf numFmtId="0" fontId="62" fillId="0" borderId="24" xfId="0" applyFont="1" applyBorder="1" applyAlignment="1">
      <alignment vertical="center" wrapText="1"/>
    </xf>
    <xf numFmtId="0" fontId="61" fillId="0" borderId="82" xfId="90" applyFont="1" applyBorder="1"/>
    <xf numFmtId="0" fontId="61" fillId="0" borderId="83" xfId="89" applyFont="1" applyBorder="1"/>
    <xf numFmtId="0" fontId="61" fillId="0" borderId="83" xfId="89" applyFont="1" applyBorder="1" applyAlignment="1">
      <alignment horizontal="center"/>
    </xf>
    <xf numFmtId="185" fontId="61" fillId="0" borderId="83" xfId="34" applyNumberFormat="1" applyFont="1" applyBorder="1"/>
    <xf numFmtId="0" fontId="61" fillId="0" borderId="84" xfId="89" applyFont="1" applyBorder="1"/>
    <xf numFmtId="0" fontId="61" fillId="0" borderId="0" xfId="89" applyFont="1" applyAlignment="1">
      <alignment horizontal="center"/>
    </xf>
    <xf numFmtId="0" fontId="62" fillId="0" borderId="0" xfId="89" applyFont="1" applyAlignment="1">
      <alignment horizontal="center"/>
    </xf>
    <xf numFmtId="0" fontId="60" fillId="0" borderId="14" xfId="130" applyFont="1" applyBorder="1" applyAlignment="1">
      <alignment horizontal="center"/>
    </xf>
    <xf numFmtId="0" fontId="60" fillId="0" borderId="0" xfId="130" applyFont="1" applyAlignment="1">
      <alignment horizontal="center" vertical="top"/>
    </xf>
    <xf numFmtId="0" fontId="69" fillId="24" borderId="41" xfId="73" applyFont="1" applyFill="1" applyBorder="1" applyAlignment="1">
      <alignment vertical="center"/>
    </xf>
    <xf numFmtId="0" fontId="69" fillId="24" borderId="43" xfId="73" applyFont="1" applyFill="1" applyBorder="1" applyAlignment="1">
      <alignment vertical="center"/>
    </xf>
    <xf numFmtId="0" fontId="61" fillId="0" borderId="0" xfId="89" applyFont="1" applyAlignment="1">
      <alignment wrapText="1"/>
    </xf>
    <xf numFmtId="0" fontId="61" fillId="0" borderId="36" xfId="89" applyFont="1" applyBorder="1" applyAlignment="1">
      <alignment wrapText="1"/>
    </xf>
    <xf numFmtId="0" fontId="62" fillId="0" borderId="52" xfId="73" applyFont="1" applyBorder="1" applyAlignment="1">
      <alignment horizontal="center" vertical="center" wrapText="1"/>
    </xf>
    <xf numFmtId="0" fontId="61" fillId="0" borderId="37" xfId="89" applyFont="1" applyBorder="1" applyAlignment="1">
      <alignment wrapText="1"/>
    </xf>
    <xf numFmtId="0" fontId="62" fillId="0" borderId="0" xfId="89" applyFont="1" applyAlignment="1">
      <alignment wrapText="1"/>
    </xf>
    <xf numFmtId="0" fontId="62" fillId="0" borderId="33" xfId="73" applyFont="1" applyBorder="1" applyAlignment="1">
      <alignment horizontal="center" vertical="center" wrapText="1"/>
    </xf>
    <xf numFmtId="0" fontId="62" fillId="0" borderId="22" xfId="128" applyFont="1" applyBorder="1" applyAlignment="1">
      <alignment horizontal="left" vertical="center"/>
    </xf>
    <xf numFmtId="0" fontId="62" fillId="0" borderId="63" xfId="128" applyFont="1" applyBorder="1" applyAlignment="1">
      <alignment horizontal="left" vertical="center" wrapText="1"/>
    </xf>
    <xf numFmtId="9" fontId="62" fillId="0" borderId="55" xfId="129" applyNumberFormat="1" applyFont="1" applyBorder="1" applyAlignment="1">
      <alignment horizontal="center" vertical="center"/>
    </xf>
    <xf numFmtId="181" fontId="62" fillId="0" borderId="55" xfId="129" applyNumberFormat="1" applyFont="1" applyBorder="1" applyAlignment="1">
      <alignment vertical="center"/>
    </xf>
    <xf numFmtId="167" fontId="60" fillId="0" borderId="40" xfId="39" applyNumberFormat="1" applyFont="1" applyBorder="1" applyAlignment="1">
      <alignment horizontal="right" vertical="center"/>
    </xf>
    <xf numFmtId="167" fontId="60" fillId="0" borderId="50" xfId="39" applyNumberFormat="1" applyFont="1" applyBorder="1" applyAlignment="1">
      <alignment horizontal="right" vertical="center"/>
    </xf>
    <xf numFmtId="167" fontId="60" fillId="0" borderId="0" xfId="131" applyNumberFormat="1" applyFont="1" applyAlignment="1">
      <alignment horizontal="right" vertical="center"/>
    </xf>
    <xf numFmtId="167" fontId="65" fillId="0" borderId="17" xfId="128" applyNumberFormat="1" applyFont="1" applyBorder="1" applyAlignment="1">
      <alignment horizontal="right" vertical="center"/>
    </xf>
    <xf numFmtId="167" fontId="60" fillId="0" borderId="23" xfId="128" applyNumberFormat="1" applyFont="1" applyBorder="1" applyAlignment="1">
      <alignment horizontal="right" vertical="center"/>
    </xf>
    <xf numFmtId="167" fontId="62" fillId="0" borderId="23" xfId="128" applyNumberFormat="1" applyFont="1" applyBorder="1" applyAlignment="1">
      <alignment horizontal="right" vertical="center"/>
    </xf>
    <xf numFmtId="167" fontId="62" fillId="0" borderId="65" xfId="128" applyNumberFormat="1" applyFont="1" applyBorder="1" applyAlignment="1">
      <alignment horizontal="right" vertical="center"/>
    </xf>
    <xf numFmtId="167" fontId="60" fillId="0" borderId="0" xfId="130" applyNumberFormat="1" applyFont="1" applyAlignment="1">
      <alignment horizontal="right" vertical="top"/>
    </xf>
    <xf numFmtId="167" fontId="60" fillId="0" borderId="14" xfId="130" applyNumberFormat="1" applyFont="1" applyBorder="1" applyAlignment="1">
      <alignment horizontal="right"/>
    </xf>
    <xf numFmtId="167" fontId="69" fillId="24" borderId="43" xfId="73" applyNumberFormat="1" applyFont="1" applyFill="1" applyBorder="1" applyAlignment="1">
      <alignment horizontal="right" vertical="center"/>
    </xf>
    <xf numFmtId="167" fontId="69" fillId="24" borderId="44" xfId="73" applyNumberFormat="1" applyFont="1" applyFill="1" applyBorder="1" applyAlignment="1">
      <alignment horizontal="right" vertical="center"/>
    </xf>
    <xf numFmtId="167" fontId="62" fillId="0" borderId="14" xfId="89" applyNumberFormat="1" applyFont="1" applyBorder="1" applyAlignment="1">
      <alignment horizontal="right"/>
    </xf>
    <xf numFmtId="167" fontId="60" fillId="24" borderId="44" xfId="73" applyNumberFormat="1" applyFont="1" applyFill="1" applyBorder="1" applyAlignment="1">
      <alignment horizontal="right" vertical="center"/>
    </xf>
    <xf numFmtId="167" fontId="62" fillId="0" borderId="35" xfId="129" applyNumberFormat="1" applyFont="1" applyBorder="1" applyAlignment="1">
      <alignment horizontal="right" vertical="center"/>
    </xf>
    <xf numFmtId="10" fontId="62" fillId="0" borderId="30" xfId="256" applyNumberFormat="1" applyFont="1" applyBorder="1" applyAlignment="1">
      <alignment horizontal="right" vertical="center"/>
    </xf>
    <xf numFmtId="167" fontId="62" fillId="0" borderId="30" xfId="255" applyNumberFormat="1" applyFont="1" applyBorder="1" applyAlignment="1">
      <alignment horizontal="right" vertical="center"/>
    </xf>
    <xf numFmtId="167" fontId="60" fillId="0" borderId="30" xfId="129" applyNumberFormat="1" applyFont="1" applyBorder="1" applyAlignment="1">
      <alignment horizontal="right" vertical="center"/>
    </xf>
    <xf numFmtId="167" fontId="62" fillId="0" borderId="22" xfId="128" applyNumberFormat="1" applyFont="1" applyBorder="1" applyAlignment="1">
      <alignment horizontal="right" vertical="center"/>
    </xf>
    <xf numFmtId="167" fontId="60" fillId="0" borderId="12" xfId="255" applyNumberFormat="1" applyFont="1" applyBorder="1" applyAlignment="1">
      <alignment horizontal="right" vertical="center"/>
    </xf>
    <xf numFmtId="167" fontId="62" fillId="0" borderId="28" xfId="128" applyNumberFormat="1" applyFont="1" applyBorder="1" applyAlignment="1">
      <alignment horizontal="right" vertical="center"/>
    </xf>
    <xf numFmtId="167" fontId="62" fillId="0" borderId="0" xfId="129" applyNumberFormat="1" applyFont="1" applyAlignment="1">
      <alignment horizontal="right"/>
    </xf>
    <xf numFmtId="167" fontId="60" fillId="0" borderId="0" xfId="129" applyNumberFormat="1" applyFont="1" applyAlignment="1">
      <alignment horizontal="right" vertical="center"/>
    </xf>
    <xf numFmtId="167" fontId="60" fillId="26" borderId="47" xfId="60" applyNumberFormat="1" applyFont="1" applyFill="1" applyBorder="1" applyAlignment="1">
      <alignment horizontal="right" vertical="center"/>
    </xf>
    <xf numFmtId="167" fontId="60" fillId="26" borderId="18" xfId="60" applyNumberFormat="1" applyFont="1" applyFill="1" applyBorder="1" applyAlignment="1">
      <alignment horizontal="right" vertical="center"/>
    </xf>
    <xf numFmtId="167" fontId="61" fillId="0" borderId="83" xfId="89" applyNumberFormat="1" applyFont="1" applyBorder="1" applyAlignment="1">
      <alignment horizontal="right"/>
    </xf>
    <xf numFmtId="167" fontId="61" fillId="0" borderId="0" xfId="89" applyNumberFormat="1" applyFont="1" applyAlignment="1">
      <alignment horizontal="right"/>
    </xf>
    <xf numFmtId="167" fontId="62" fillId="0" borderId="0" xfId="89" applyNumberFormat="1" applyFont="1" applyAlignment="1">
      <alignment horizontal="right"/>
    </xf>
    <xf numFmtId="44" fontId="62" fillId="0" borderId="0" xfId="255" applyFont="1"/>
    <xf numFmtId="202" fontId="62" fillId="0" borderId="0" xfId="255" applyNumberFormat="1" applyFont="1"/>
    <xf numFmtId="10" fontId="62" fillId="27" borderId="30" xfId="256" applyNumberFormat="1" applyFont="1" applyFill="1" applyBorder="1" applyAlignment="1">
      <alignment horizontal="right" vertical="center"/>
    </xf>
    <xf numFmtId="0" fontId="62" fillId="0" borderId="56" xfId="89" applyFont="1" applyBorder="1"/>
    <xf numFmtId="0" fontId="62" fillId="0" borderId="56" xfId="89" applyFont="1" applyBorder="1" applyAlignment="1">
      <alignment horizontal="center"/>
    </xf>
    <xf numFmtId="167" fontId="62" fillId="0" borderId="56" xfId="89" applyNumberFormat="1" applyFont="1" applyBorder="1" applyAlignment="1">
      <alignment horizontal="right"/>
    </xf>
    <xf numFmtId="0" fontId="62" fillId="27" borderId="52" xfId="89" applyFont="1" applyFill="1" applyBorder="1" applyAlignment="1">
      <alignment horizontal="left" vertical="center" wrapText="1"/>
    </xf>
    <xf numFmtId="0" fontId="62" fillId="27" borderId="25" xfId="89" applyFont="1" applyFill="1" applyBorder="1" applyAlignment="1">
      <alignment horizontal="left" vertical="center" wrapText="1"/>
    </xf>
    <xf numFmtId="0" fontId="62" fillId="27" borderId="47" xfId="89" applyFont="1" applyFill="1" applyBorder="1" applyAlignment="1">
      <alignment horizontal="left" vertical="center" wrapText="1"/>
    </xf>
    <xf numFmtId="0" fontId="62" fillId="27" borderId="33" xfId="89" applyFont="1" applyFill="1" applyBorder="1" applyAlignment="1">
      <alignment horizontal="left" vertical="center" wrapText="1"/>
    </xf>
    <xf numFmtId="0" fontId="62" fillId="27" borderId="18" xfId="89" applyFont="1" applyFill="1" applyBorder="1" applyAlignment="1">
      <alignment horizontal="left" vertical="center" wrapText="1"/>
    </xf>
    <xf numFmtId="0" fontId="62" fillId="27" borderId="30" xfId="89" applyFont="1" applyFill="1" applyBorder="1" applyAlignment="1">
      <alignment horizontal="left" vertical="center" wrapText="1"/>
    </xf>
    <xf numFmtId="0" fontId="62" fillId="26" borderId="21" xfId="89" applyFont="1" applyFill="1" applyBorder="1" applyAlignment="1">
      <alignment horizontal="center" vertical="center" wrapText="1"/>
    </xf>
    <xf numFmtId="0" fontId="62" fillId="26" borderId="22" xfId="89" applyFont="1" applyFill="1" applyBorder="1" applyAlignment="1">
      <alignment horizontal="center" vertical="center" wrapText="1"/>
    </xf>
    <xf numFmtId="0" fontId="62" fillId="26" borderId="57" xfId="89" applyFont="1" applyFill="1" applyBorder="1" applyAlignment="1">
      <alignment horizontal="center" vertical="center" wrapText="1"/>
    </xf>
    <xf numFmtId="0" fontId="7" fillId="0" borderId="85" xfId="89" applyFont="1" applyBorder="1" applyAlignment="1">
      <alignment horizontal="center" wrapText="1"/>
    </xf>
    <xf numFmtId="0" fontId="55" fillId="0" borderId="85" xfId="89" applyFont="1" applyBorder="1" applyAlignment="1">
      <alignment horizontal="center" wrapText="1"/>
    </xf>
    <xf numFmtId="0" fontId="62" fillId="26" borderId="33" xfId="130" applyFont="1" applyFill="1" applyBorder="1" applyAlignment="1">
      <alignment vertical="center" wrapText="1"/>
    </xf>
    <xf numFmtId="0" fontId="62" fillId="26" borderId="18" xfId="130" applyFont="1" applyFill="1" applyBorder="1" applyAlignment="1">
      <alignment vertical="center" wrapText="1"/>
    </xf>
    <xf numFmtId="0" fontId="60" fillId="24" borderId="13" xfId="73" applyFont="1" applyFill="1" applyBorder="1" applyAlignment="1">
      <alignment horizontal="left" vertical="center"/>
    </xf>
    <xf numFmtId="0" fontId="60" fillId="24" borderId="14" xfId="73" applyFont="1" applyFill="1" applyBorder="1" applyAlignment="1">
      <alignment horizontal="left" vertical="center"/>
    </xf>
    <xf numFmtId="0" fontId="60" fillId="24" borderId="15" xfId="73" applyFont="1" applyFill="1" applyBorder="1" applyAlignment="1">
      <alignment horizontal="left" vertical="center"/>
    </xf>
    <xf numFmtId="0" fontId="60" fillId="24" borderId="41" xfId="73" applyFont="1" applyFill="1" applyBorder="1" applyAlignment="1">
      <alignment horizontal="right" vertical="center"/>
    </xf>
    <xf numFmtId="0" fontId="60" fillId="24" borderId="43" xfId="73" applyFont="1" applyFill="1" applyBorder="1" applyAlignment="1">
      <alignment horizontal="right" vertical="center"/>
    </xf>
    <xf numFmtId="0" fontId="60" fillId="24" borderId="53" xfId="73" applyFont="1" applyFill="1" applyBorder="1" applyAlignment="1">
      <alignment horizontal="right" vertical="center"/>
    </xf>
    <xf numFmtId="3" fontId="60" fillId="26" borderId="25" xfId="130" applyNumberFormat="1" applyFont="1" applyFill="1" applyBorder="1" applyAlignment="1">
      <alignment horizontal="center" vertical="center" wrapText="1"/>
    </xf>
    <xf numFmtId="3" fontId="60" fillId="26" borderId="18" xfId="130" applyNumberFormat="1" applyFont="1" applyFill="1" applyBorder="1" applyAlignment="1">
      <alignment horizontal="center" vertical="center"/>
    </xf>
    <xf numFmtId="0" fontId="62" fillId="0" borderId="16" xfId="79" applyFont="1" applyBorder="1" applyAlignment="1">
      <alignment horizontal="center" vertical="center"/>
    </xf>
    <xf numFmtId="0" fontId="62" fillId="0" borderId="26" xfId="79" applyFont="1" applyBorder="1" applyAlignment="1">
      <alignment horizontal="center"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167" fontId="60" fillId="25" borderId="29" xfId="73" applyNumberFormat="1" applyFont="1" applyFill="1" applyBorder="1" applyAlignment="1">
      <alignment horizontal="right" vertical="center" wrapText="1"/>
    </xf>
    <xf numFmtId="167" fontId="60" fillId="25" borderId="20" xfId="73" applyNumberFormat="1" applyFont="1" applyFill="1" applyBorder="1" applyAlignment="1">
      <alignment horizontal="right" vertical="center" wrapText="1"/>
    </xf>
    <xf numFmtId="167" fontId="60" fillId="25" borderId="35" xfId="73" applyNumberFormat="1" applyFont="1" applyFill="1" applyBorder="1" applyAlignment="1">
      <alignment horizontal="right" vertical="center" wrapText="1"/>
    </xf>
    <xf numFmtId="167" fontId="60" fillId="25" borderId="42" xfId="73" applyNumberFormat="1" applyFont="1" applyFill="1" applyBorder="1" applyAlignment="1">
      <alignment horizontal="right" vertical="center" wrapText="1"/>
    </xf>
    <xf numFmtId="0" fontId="60" fillId="25" borderId="32" xfId="73" applyFont="1" applyFill="1" applyBorder="1" applyAlignment="1">
      <alignment horizontal="center" vertical="center" wrapText="1"/>
    </xf>
    <xf numFmtId="0" fontId="60" fillId="25" borderId="48" xfId="73" applyFont="1" applyFill="1" applyBorder="1" applyAlignment="1">
      <alignment horizontal="center" vertical="center" wrapText="1"/>
    </xf>
    <xf numFmtId="0" fontId="62" fillId="25" borderId="20" xfId="130" applyFont="1" applyFill="1" applyBorder="1" applyAlignment="1">
      <alignment horizontal="center" vertical="center" wrapText="1"/>
    </xf>
    <xf numFmtId="0" fontId="62" fillId="25" borderId="42" xfId="130" applyFont="1" applyFill="1" applyBorder="1" applyAlignment="1">
      <alignment horizontal="center" vertical="center" wrapText="1"/>
    </xf>
    <xf numFmtId="0" fontId="60" fillId="26" borderId="18" xfId="130" applyFont="1" applyFill="1" applyBorder="1" applyAlignment="1">
      <alignment horizontal="center" vertical="center" wrapText="1"/>
    </xf>
    <xf numFmtId="0" fontId="60" fillId="26" borderId="18" xfId="130" applyFont="1" applyFill="1" applyBorder="1" applyAlignment="1">
      <alignment horizontal="center" vertical="center"/>
    </xf>
    <xf numFmtId="3" fontId="60" fillId="26" borderId="18" xfId="130" applyNumberFormat="1" applyFont="1" applyFill="1" applyBorder="1" applyAlignment="1">
      <alignment horizontal="center" vertical="center" wrapText="1"/>
    </xf>
    <xf numFmtId="0" fontId="60" fillId="0" borderId="29" xfId="126" applyFont="1" applyBorder="1" applyAlignment="1">
      <alignment horizontal="center"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0" borderId="17" xfId="128" applyFont="1" applyBorder="1" applyAlignment="1">
      <alignment horizontal="left" vertical="center" wrapText="1"/>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66" fillId="27" borderId="32" xfId="89" applyFont="1" applyFill="1" applyBorder="1" applyAlignment="1">
      <alignment horizontal="left" vertical="top" wrapText="1"/>
    </xf>
    <xf numFmtId="0" fontId="58" fillId="27" borderId="29" xfId="89" applyFont="1" applyFill="1" applyBorder="1" applyAlignment="1">
      <alignment horizontal="left" vertical="top" wrapText="1"/>
    </xf>
    <xf numFmtId="0" fontId="58" fillId="27" borderId="35" xfId="89" applyFont="1" applyFill="1" applyBorder="1" applyAlignment="1">
      <alignment horizontal="left" vertical="top" wrapText="1"/>
    </xf>
    <xf numFmtId="0" fontId="58" fillId="27" borderId="48" xfId="89" applyFont="1" applyFill="1" applyBorder="1" applyAlignment="1">
      <alignment horizontal="left" vertical="top" wrapText="1"/>
    </xf>
    <xf numFmtId="0" fontId="58" fillId="27" borderId="20" xfId="89" applyFont="1" applyFill="1" applyBorder="1" applyAlignment="1">
      <alignment horizontal="left" vertical="top" wrapText="1"/>
    </xf>
    <xf numFmtId="0" fontId="58" fillId="27" borderId="42" xfId="89" applyFont="1" applyFill="1" applyBorder="1" applyAlignment="1">
      <alignment horizontal="left" vertical="top"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17" xfId="0" applyFont="1" applyFill="1" applyBorder="1" applyAlignment="1">
      <alignment horizontal="center"/>
    </xf>
    <xf numFmtId="0" fontId="52" fillId="24" borderId="46" xfId="0" applyFont="1" applyFill="1" applyBorder="1" applyAlignment="1">
      <alignment horizontal="center"/>
    </xf>
    <xf numFmtId="0" fontId="50" fillId="0" borderId="23" xfId="0" applyFont="1" applyBorder="1"/>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1" fillId="0" borderId="52"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3" applyFont="1" applyBorder="1" applyAlignment="1">
      <alignment horizontal="center" vertical="center"/>
    </xf>
    <xf numFmtId="0" fontId="50" fillId="0" borderId="25" xfId="253"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47"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49" xfId="253"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7" fillId="0" borderId="89" xfId="0" applyFont="1" applyBorder="1" applyAlignment="1">
      <alignment horizontal="center" wrapText="1"/>
    </xf>
    <xf numFmtId="0" fontId="7" fillId="0" borderId="90" xfId="0" applyFont="1" applyBorder="1" applyAlignment="1">
      <alignment horizontal="center" wrapText="1"/>
    </xf>
    <xf numFmtId="0" fontId="7" fillId="0" borderId="91" xfId="0" applyFont="1" applyBorder="1" applyAlignment="1">
      <alignment horizontal="center" wrapText="1"/>
    </xf>
    <xf numFmtId="0" fontId="50" fillId="27" borderId="19" xfId="0" applyFont="1" applyFill="1" applyBorder="1" applyAlignment="1">
      <alignment horizontal="center" vertical="center" wrapText="1"/>
    </xf>
    <xf numFmtId="0" fontId="50" fillId="27" borderId="22" xfId="0" applyFont="1" applyFill="1" applyBorder="1" applyAlignment="1">
      <alignment horizontal="center" vertical="center" wrapText="1"/>
    </xf>
    <xf numFmtId="0" fontId="50" fillId="27" borderId="23" xfId="0" applyFont="1" applyFill="1" applyBorder="1" applyAlignment="1">
      <alignment horizontal="center" vertical="center" wrapText="1"/>
    </xf>
    <xf numFmtId="0" fontId="52" fillId="0" borderId="68" xfId="0" applyFont="1" applyBorder="1" applyAlignment="1">
      <alignment horizontal="center"/>
    </xf>
    <xf numFmtId="0" fontId="52" fillId="0" borderId="56" xfId="0" applyFont="1" applyBorder="1" applyAlignment="1">
      <alignment horizontal="center"/>
    </xf>
    <xf numFmtId="0" fontId="52" fillId="0" borderId="67"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8" xr:uid="{00000000-0005-0000-0000-0000A2000000}"/>
    <cellStyle name="Monetario0" xfId="223" xr:uid="{00000000-0005-0000-0000-0000A3000000}"/>
    <cellStyle name="Neutral" xfId="71" builtinId="28" customBuiltin="1"/>
    <cellStyle name="Neutral 2" xfId="72" xr:uid="{00000000-0005-0000-0000-0000A5000000}"/>
    <cellStyle name="Neutral 3" xfId="224" xr:uid="{00000000-0005-0000-0000-0000A6000000}"/>
    <cellStyle name="No. punto" xfId="225" xr:uid="{00000000-0005-0000-0000-0000A7000000}"/>
    <cellStyle name="No. punto 2" xfId="226" xr:uid="{00000000-0005-0000-0000-0000A8000000}"/>
    <cellStyle name="Normal" xfId="0" builtinId="0"/>
    <cellStyle name="Normal 10" xfId="257" xr:uid="{00000000-0005-0000-0000-0000AA000000}"/>
    <cellStyle name="Normal 2" xfId="73" xr:uid="{00000000-0005-0000-0000-0000AB000000}"/>
    <cellStyle name="Normal 2 10" xfId="74" xr:uid="{00000000-0005-0000-0000-0000AC000000}"/>
    <cellStyle name="Normal 2 10 2" xfId="75" xr:uid="{00000000-0005-0000-0000-0000AD000000}"/>
    <cellStyle name="Normal 2 10 2 2" xfId="135" xr:uid="{00000000-0005-0000-0000-0000AE000000}"/>
    <cellStyle name="Normal 2 10 3" xfId="126" xr:uid="{00000000-0005-0000-0000-0000AF000000}"/>
    <cellStyle name="Normal 2 11" xfId="76" xr:uid="{00000000-0005-0000-0000-0000B0000000}"/>
    <cellStyle name="Normal 2 12" xfId="77" xr:uid="{00000000-0005-0000-0000-0000B1000000}"/>
    <cellStyle name="Normal 2 13" xfId="78" xr:uid="{00000000-0005-0000-0000-0000B2000000}"/>
    <cellStyle name="Normal 2 2" xfId="79" xr:uid="{00000000-0005-0000-0000-0000B3000000}"/>
    <cellStyle name="Normal 2 2 2" xfId="227" xr:uid="{00000000-0005-0000-0000-0000B4000000}"/>
    <cellStyle name="Normal 2 2 3" xfId="228" xr:uid="{00000000-0005-0000-0000-0000B5000000}"/>
    <cellStyle name="Normal 2 3" xfId="80" xr:uid="{00000000-0005-0000-0000-0000B6000000}"/>
    <cellStyle name="Normal 2 3 2" xfId="229" xr:uid="{00000000-0005-0000-0000-0000B7000000}"/>
    <cellStyle name="Normal 2 4" xfId="81" xr:uid="{00000000-0005-0000-0000-0000B8000000}"/>
    <cellStyle name="Normal 2 5" xfId="82" xr:uid="{00000000-0005-0000-0000-0000B9000000}"/>
    <cellStyle name="Normal 2 6" xfId="83" xr:uid="{00000000-0005-0000-0000-0000BA000000}"/>
    <cellStyle name="Normal 2 7" xfId="84" xr:uid="{00000000-0005-0000-0000-0000BB000000}"/>
    <cellStyle name="Normal 2 8" xfId="85" xr:uid="{00000000-0005-0000-0000-0000BC000000}"/>
    <cellStyle name="Normal 2 9" xfId="86" xr:uid="{00000000-0005-0000-0000-0000BD000000}"/>
    <cellStyle name="Normal 2_APU NO PREVISTOS MTTO" xfId="87" xr:uid="{00000000-0005-0000-0000-0000BE000000}"/>
    <cellStyle name="Normal 29" xfId="88" xr:uid="{00000000-0005-0000-0000-0000BF000000}"/>
    <cellStyle name="Normal 3" xfId="89" xr:uid="{00000000-0005-0000-0000-0000C0000000}"/>
    <cellStyle name="Normal 3 11" xfId="130" xr:uid="{00000000-0005-0000-0000-0000C1000000}"/>
    <cellStyle name="Normal 3 2" xfId="90" xr:uid="{00000000-0005-0000-0000-0000C2000000}"/>
    <cellStyle name="Normal 3 2 2" xfId="128" xr:uid="{00000000-0005-0000-0000-0000C3000000}"/>
    <cellStyle name="Normal 3 3" xfId="230" xr:uid="{00000000-0005-0000-0000-0000C4000000}"/>
    <cellStyle name="Normal 3_APU´S_NO_PREVISTOS (1)" xfId="231" xr:uid="{00000000-0005-0000-0000-0000C5000000}"/>
    <cellStyle name="Normal 4" xfId="91" xr:uid="{00000000-0005-0000-0000-0000C6000000}"/>
    <cellStyle name="Normal 4 2" xfId="92" xr:uid="{00000000-0005-0000-0000-0000C7000000}"/>
    <cellStyle name="Normal 4 2 2" xfId="232" xr:uid="{00000000-0005-0000-0000-0000C8000000}"/>
    <cellStyle name="Normal 5" xfId="133" xr:uid="{00000000-0005-0000-0000-0000C9000000}"/>
    <cellStyle name="Normal 6" xfId="233" xr:uid="{00000000-0005-0000-0000-0000CA000000}"/>
    <cellStyle name="Normal 6 2" xfId="234" xr:uid="{00000000-0005-0000-0000-0000CB000000}"/>
    <cellStyle name="Normal 7" xfId="235" xr:uid="{00000000-0005-0000-0000-0000CC000000}"/>
    <cellStyle name="Normal 8" xfId="236" xr:uid="{00000000-0005-0000-0000-0000CD000000}"/>
    <cellStyle name="Normal 9" xfId="237" xr:uid="{00000000-0005-0000-0000-0000CE000000}"/>
    <cellStyle name="Normal 9 2" xfId="132" xr:uid="{00000000-0005-0000-0000-0000CF000000}"/>
    <cellStyle name="Normal_modelo ACTA OBRA y MODIFICACION" xfId="253" xr:uid="{00000000-0005-0000-0000-0000D0000000}"/>
    <cellStyle name="Normal_PTO OFICIAL PREPLIEGO (CORREGIDO) 2" xfId="131" xr:uid="{00000000-0005-0000-0000-0000D1000000}"/>
    <cellStyle name="Notas 2" xfId="93" xr:uid="{00000000-0005-0000-0000-0000D2000000}"/>
    <cellStyle name="Notas 3" xfId="238" xr:uid="{00000000-0005-0000-0000-0000D3000000}"/>
    <cellStyle name="Percent" xfId="95" xr:uid="{00000000-0005-0000-0000-0000D4000000}"/>
    <cellStyle name="Porcentaje" xfId="256" builtinId="5"/>
    <cellStyle name="Porcentaje 2" xfId="239" xr:uid="{00000000-0005-0000-0000-0000D6000000}"/>
    <cellStyle name="Porcentaje 3" xfId="94" xr:uid="{00000000-0005-0000-0000-0000D7000000}"/>
    <cellStyle name="Porcentaje 4" xfId="240" xr:uid="{00000000-0005-0000-0000-0000D8000000}"/>
    <cellStyle name="Porcentaje 5" xfId="241" xr:uid="{00000000-0005-0000-0000-0000D9000000}"/>
    <cellStyle name="Porcentaje 5 2" xfId="242" xr:uid="{00000000-0005-0000-0000-0000DA000000}"/>
    <cellStyle name="Porcentual 2" xfId="96" xr:uid="{00000000-0005-0000-0000-0000DB000000}"/>
    <cellStyle name="Porcentual 2 10" xfId="97" xr:uid="{00000000-0005-0000-0000-0000DC000000}"/>
    <cellStyle name="Porcentual 2 10 2" xfId="98" xr:uid="{00000000-0005-0000-0000-0000DD000000}"/>
    <cellStyle name="Porcentual 2 11" xfId="99" xr:uid="{00000000-0005-0000-0000-0000DE000000}"/>
    <cellStyle name="Porcentual 2 12" xfId="100" xr:uid="{00000000-0005-0000-0000-0000DF000000}"/>
    <cellStyle name="Porcentual 2 2" xfId="101" xr:uid="{00000000-0005-0000-0000-0000E0000000}"/>
    <cellStyle name="Porcentual 2 3" xfId="102" xr:uid="{00000000-0005-0000-0000-0000E1000000}"/>
    <cellStyle name="Porcentual 2 4" xfId="103" xr:uid="{00000000-0005-0000-0000-0000E2000000}"/>
    <cellStyle name="Porcentual 2 5" xfId="104" xr:uid="{00000000-0005-0000-0000-0000E3000000}"/>
    <cellStyle name="Porcentual 2 6" xfId="105" xr:uid="{00000000-0005-0000-0000-0000E4000000}"/>
    <cellStyle name="Porcentual 2 7" xfId="106" xr:uid="{00000000-0005-0000-0000-0000E5000000}"/>
    <cellStyle name="Porcentual 2 8" xfId="107" xr:uid="{00000000-0005-0000-0000-0000E6000000}"/>
    <cellStyle name="Porcentual 2 9" xfId="108" xr:uid="{00000000-0005-0000-0000-0000E7000000}"/>
    <cellStyle name="Porcentual 3" xfId="109" xr:uid="{00000000-0005-0000-0000-0000E8000000}"/>
    <cellStyle name="Porcentual 4" xfId="110" xr:uid="{00000000-0005-0000-0000-0000E9000000}"/>
    <cellStyle name="Porcentual 4 2" xfId="111" xr:uid="{00000000-0005-0000-0000-0000EA000000}"/>
    <cellStyle name="Porcentual 5" xfId="112" xr:uid="{00000000-0005-0000-0000-0000EB000000}"/>
    <cellStyle name="Porcentual 5 2" xfId="243" xr:uid="{00000000-0005-0000-0000-0000EC000000}"/>
    <cellStyle name="Porcentual 6" xfId="113" xr:uid="{00000000-0005-0000-0000-0000ED000000}"/>
    <cellStyle name="Porcentual 6 2" xfId="114" xr:uid="{00000000-0005-0000-0000-0000EE000000}"/>
    <cellStyle name="Porcentual 7" xfId="115" xr:uid="{00000000-0005-0000-0000-0000EF000000}"/>
    <cellStyle name="Porcentual 8" xfId="127" xr:uid="{00000000-0005-0000-0000-0000F0000000}"/>
    <cellStyle name="resaltado" xfId="244" xr:uid="{00000000-0005-0000-0000-0000F1000000}"/>
    <cellStyle name="Salida 2" xfId="116" xr:uid="{00000000-0005-0000-0000-0000F2000000}"/>
    <cellStyle name="Salida 3" xfId="245" xr:uid="{00000000-0005-0000-0000-0000F3000000}"/>
    <cellStyle name="Texto de advertencia 2" xfId="117" xr:uid="{00000000-0005-0000-0000-0000F4000000}"/>
    <cellStyle name="Texto de advertencia 3" xfId="246" xr:uid="{00000000-0005-0000-0000-0000F5000000}"/>
    <cellStyle name="Texto explicativo 2" xfId="118" xr:uid="{00000000-0005-0000-0000-0000F6000000}"/>
    <cellStyle name="Texto explicativo 3" xfId="247" xr:uid="{00000000-0005-0000-0000-0000F7000000}"/>
    <cellStyle name="Título 1 2" xfId="119" xr:uid="{00000000-0005-0000-0000-0000F8000000}"/>
    <cellStyle name="Título 1 3" xfId="248" xr:uid="{00000000-0005-0000-0000-0000F9000000}"/>
    <cellStyle name="Título 2 2" xfId="120" xr:uid="{00000000-0005-0000-0000-0000FA000000}"/>
    <cellStyle name="Título 2 3" xfId="249" xr:uid="{00000000-0005-0000-0000-0000FB000000}"/>
    <cellStyle name="Título 3 2" xfId="121" xr:uid="{00000000-0005-0000-0000-0000FC000000}"/>
    <cellStyle name="Título 3 3" xfId="250" xr:uid="{00000000-0005-0000-0000-0000FD000000}"/>
    <cellStyle name="Título 4" xfId="122" xr:uid="{00000000-0005-0000-0000-0000FE000000}"/>
    <cellStyle name="Título 5" xfId="251" xr:uid="{00000000-0005-0000-0000-0000FF000000}"/>
    <cellStyle name="Total" xfId="123" builtinId="25" customBuiltin="1"/>
    <cellStyle name="Total 2" xfId="124" xr:uid="{00000000-0005-0000-0000-000001010000}"/>
    <cellStyle name="Total 3" xfId="252" xr:uid="{00000000-0005-0000-0000-000002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449035</xdr:colOff>
      <xdr:row>318</xdr:row>
      <xdr:rowOff>136071</xdr:rowOff>
    </xdr:from>
    <xdr:to>
      <xdr:col>9</xdr:col>
      <xdr:colOff>312964</xdr:colOff>
      <xdr:row>324</xdr:row>
      <xdr:rowOff>113303</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110106" y="235988678"/>
          <a:ext cx="1102179" cy="1038588"/>
        </a:xfrm>
        <a:prstGeom prst="rect">
          <a:avLst/>
        </a:prstGeom>
        <a:noFill/>
        <a:ln>
          <a:noFill/>
        </a:ln>
      </xdr:spPr>
    </xdr:pic>
    <xdr:clientData/>
  </xdr:twoCellAnchor>
  <xdr:twoCellAnchor editAs="oneCell">
    <xdr:from>
      <xdr:col>3</xdr:col>
      <xdr:colOff>312964</xdr:colOff>
      <xdr:row>320</xdr:row>
      <xdr:rowOff>108857</xdr:rowOff>
    </xdr:from>
    <xdr:to>
      <xdr:col>5</xdr:col>
      <xdr:colOff>642257</xdr:colOff>
      <xdr:row>324</xdr:row>
      <xdr:rowOff>95250</xdr:rowOff>
    </xdr:to>
    <xdr:pic>
      <xdr:nvPicPr>
        <xdr:cNvPr id="4" name="Imagen 3">
          <a:extLst>
            <a:ext uri="{FF2B5EF4-FFF2-40B4-BE49-F238E27FC236}">
              <a16:creationId xmlns:a16="http://schemas.microsoft.com/office/drawing/2014/main" id="{B42F2E4F-3443-DB09-94F2-C52C9A1491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8250" y="236315250"/>
          <a:ext cx="2438400" cy="6939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Tabla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ID 200123"/>
      <sheetName val="ID 200124"/>
      <sheetName val="UnitAn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83">
          <cell r="O83" t="str">
            <v>Pendiente</v>
          </cell>
        </row>
      </sheetData>
      <sheetData sheetId="349"/>
      <sheetData sheetId="350"/>
      <sheetData sheetId="351"/>
      <sheetData sheetId="352"/>
      <sheetData sheetId="353"/>
      <sheetData sheetId="354"/>
      <sheetData sheetId="355"/>
      <sheetData sheetId="356"/>
      <sheetData sheetId="357"/>
      <sheetData sheetId="358" refreshError="1"/>
      <sheetData sheetId="359">
        <row r="83">
          <cell r="O83" t="str">
            <v>Pendiente</v>
          </cell>
        </row>
      </sheetData>
      <sheetData sheetId="360" refreshError="1"/>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REF"/>
      <sheetName val="Formulario No.1 "/>
      <sheetName val="450.2P  Vía 9003"/>
      <sheetName val="632.1P "/>
      <sheetName val="630.4 Vía 9003"/>
      <sheetName val="630.6 Vía 7801"/>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INSUMOS (2)"/>
      <sheetName val="ITEM"/>
      <sheetName val="MO"/>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Users\JoseGabriel\Documents\Mi"/>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f."/>
      <sheetName val="Jqm"/>
      <sheetName val="Eras de Secado CRITES"/>
      <sheetName val="Impresion"/>
      <sheetName val="\Users\JoseGabriel\Downloads\Ví"/>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PRESUPUESTO LICITACIÓN SRN 001"/>
      <sheetName val="SRN_0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ARIF2002"/>
      <sheetName val="DISEÑO HIDROSANITARIO"/>
      <sheetName val="DISEÑO ELECTRICO"/>
      <sheetName val="OBRA EJECUTADA"/>
      <sheetName val="OBRA EJECUTADA POR CANCELAR"/>
      <sheetName val="OBRA A EJECUTAR"/>
      <sheetName val="BALANCE 1P INICIAL"/>
      <sheetName val="BALANCE 1P FINAL"/>
      <sheetName val="MDEO"/>
      <sheetName val="C-M-H"/>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Preacta N°5"/>
      <sheetName val="resumen carcel x 16.7%"/>
      <sheetName val="resumen carcel "/>
      <sheetName val="resumen carcel con baño x 16.7%"/>
      <sheetName val="resumen carcel con baño"/>
      <sheetName val="Unitario "/>
      <sheetName val="Auxiliares "/>
      <sheetName val="Análisis de cuadrill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STRSUMM0"/>
      <sheetName val="$ Directo"/>
      <sheetName val="mat&amp;sub"/>
      <sheetName val="indir"/>
      <sheetName val="gene"/>
      <sheetName val="tot"/>
      <sheetName val="prog "/>
      <sheetName val="pres_comp"/>
      <sheetName val="civ_1"/>
      <sheetName val="kp_civ1"/>
      <sheetName val="KP"/>
      <sheetName val="civpl1"/>
      <sheetName val="7417stiA"/>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1,6"/>
      <sheetName val="8,1,7"/>
      <sheetName val="8,1,8"/>
      <sheetName val="8,1,9"/>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GENERAL (2)"/>
      <sheetName val="P-GENERAL"/>
      <sheetName val="7AGOSTO"/>
      <sheetName val="GENEY-OASIS"/>
      <sheetName val="9DEMARZO"/>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cios 08-arquit en proceso"/>
      <sheetName val="unit2008-ARQUIT EN PROCESO"/>
      <sheetName val="Precios 08-vias"/>
      <sheetName val="unit2008-VIAS"/>
      <sheetName val="Costo Real 2008"/>
      <sheetName val="ACEROS 60000 PSI"/>
      <sheetName val="RENDI"/>
      <sheetName val="\Users\aljipego\Downloads\Víncu"/>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ó&gt;"/>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INDICMICROEMP"/>
      <sheetName val="[aCCIDENTES DE 1995 - 1996.xl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E 1"/>
      <sheetName val="Acta k1+500"/>
      <sheetName val="RENDIMIENTOS"/>
      <sheetName val="F-3 ACTA COMPROMISO"/>
      <sheetName val="APu1"/>
      <sheetName val="APu2"/>
      <sheetName val="APu3"/>
      <sheetName val="APu4"/>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PRESUPUESTO IE"/>
      <sheetName val="APUS  IE"/>
      <sheetName val="Ppto EL COPEY"/>
      <sheetName val="bocatoma"/>
      <sheetName val="ANALISIS DE PRECIOS BASICOS"/>
      <sheetName val="PRESUPUESTO GENERAL"/>
      <sheetName val="P. MATERIAL A.C.T CER"/>
      <sheetName val="P. TOTALES"/>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Vía 9004"/>
      <sheetName val="450.9 "/>
      <sheetName val="450.9P  "/>
      <sheetName val="330.1P"/>
      <sheetName val="900.4P"/>
      <sheetName val="FIBRA ÓPTIC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SEGM"/>
      <sheetName val="CANT PAV-1"/>
      <sheetName val="MMTO"/>
      <sheetName val="PRESUPUESTO2"/>
      <sheetName val="SEGM2"/>
      <sheetName val="CANT PAV-2"/>
      <sheetName val="MMTO2"/>
      <sheetName val="CANT_PAV-1"/>
      <sheetName val="CANT_PAV-2"/>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ow r="1">
          <cell r="A1" t="str">
            <v>INSTITUTO NACIONAL DE VIAS</v>
          </cell>
        </row>
      </sheetData>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ow r="1">
          <cell r="A1" t="str">
            <v>INSTITUTO NACIONAL DE VIAS</v>
          </cell>
        </row>
      </sheetData>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row r="1">
          <cell r="A1" t="str">
            <v>INSTITUTO NACIONAL DE VIAS</v>
          </cell>
        </row>
      </sheetData>
      <sheetData sheetId="685" refreshError="1"/>
      <sheetData sheetId="686" refreshError="1"/>
      <sheetData sheetId="687" refreshError="1"/>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ow r="1">
          <cell r="A1" t="str">
            <v>INSTITUTO NACIONAL DE VIAS</v>
          </cell>
        </row>
      </sheetData>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ow r="1">
          <cell r="A1" t="str">
            <v>ABRAZADERA DE SALIDA TIPO 1</v>
          </cell>
        </row>
      </sheetData>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ABRAZADERA DE SALIDA TIPO 1</v>
          </cell>
        </row>
      </sheetData>
      <sheetData sheetId="813" refreshError="1"/>
      <sheetData sheetId="814"/>
      <sheetData sheetId="815" refreshError="1"/>
      <sheetData sheetId="816" refreshError="1"/>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row r="1">
          <cell r="A1" t="str">
            <v>ABRAZADERA DE SALIDA TIPO 1</v>
          </cell>
        </row>
      </sheetData>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refreshError="1"/>
      <sheetData sheetId="997"/>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refreshError="1"/>
      <sheetData sheetId="1008" refreshError="1"/>
      <sheetData sheetId="1009" refreshError="1"/>
      <sheetData sheetId="1010" refreshError="1"/>
      <sheetData sheetId="1011" refreshError="1"/>
      <sheetData sheetId="1012"/>
      <sheetData sheetId="1013"/>
      <sheetData sheetId="1014" refreshError="1"/>
      <sheetData sheetId="1015" refreshError="1"/>
      <sheetData sheetId="1016"/>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refreshError="1"/>
      <sheetData sheetId="1139" refreshError="1"/>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efreshError="1"/>
      <sheetData sheetId="1159" refreshError="1"/>
      <sheetData sheetId="1160" refreshError="1"/>
      <sheetData sheetId="1161"/>
      <sheetData sheetId="1162"/>
      <sheetData sheetId="1163"/>
      <sheetData sheetId="1164"/>
      <sheetData sheetId="1165"/>
      <sheetData sheetId="1166"/>
      <sheetData sheetId="1167"/>
      <sheetData sheetId="1168"/>
      <sheetData sheetId="1169" refreshError="1"/>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refreshError="1"/>
      <sheetData sheetId="1242" refreshError="1"/>
      <sheetData sheetId="1243" refreshError="1"/>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refreshError="1"/>
      <sheetData sheetId="1253"/>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refreshError="1"/>
      <sheetData sheetId="1282"/>
      <sheetData sheetId="1283"/>
      <sheetData sheetId="1284"/>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sheetData sheetId="1453"/>
      <sheetData sheetId="1454"/>
      <sheetData sheetId="1455"/>
      <sheetData sheetId="1456"/>
      <sheetData sheetId="1457"/>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efreshError="1"/>
      <sheetData sheetId="1568"/>
      <sheetData sheetId="1569"/>
      <sheetData sheetId="1570"/>
      <sheetData sheetId="1571" refreshError="1"/>
      <sheetData sheetId="1572"/>
      <sheetData sheetId="1573" refreshError="1"/>
      <sheetData sheetId="1574"/>
      <sheetData sheetId="1575"/>
      <sheetData sheetId="1576"/>
      <sheetData sheetId="1577"/>
      <sheetData sheetId="1578"/>
      <sheetData sheetId="1579" refreshError="1"/>
      <sheetData sheetId="1580" refreshError="1"/>
      <sheetData sheetId="1581"/>
      <sheetData sheetId="1582"/>
      <sheetData sheetId="1583" refreshError="1"/>
      <sheetData sheetId="1584"/>
      <sheetData sheetId="1585" refreshError="1"/>
      <sheetData sheetId="1586" refreshError="1"/>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refreshError="1"/>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refreshError="1"/>
      <sheetData sheetId="1632"/>
      <sheetData sheetId="1633"/>
      <sheetData sheetId="1634"/>
      <sheetData sheetId="1635"/>
      <sheetData sheetId="1636"/>
      <sheetData sheetId="1637"/>
      <sheetData sheetId="1638"/>
      <sheetData sheetId="1639"/>
      <sheetData sheetId="1640" refreshError="1"/>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refreshError="1"/>
      <sheetData sheetId="1659" refreshError="1"/>
      <sheetData sheetId="1660" refreshError="1"/>
      <sheetData sheetId="1661" refreshError="1"/>
      <sheetData sheetId="1662" refreshError="1"/>
      <sheetData sheetId="1663"/>
      <sheetData sheetId="1664" refreshError="1"/>
      <sheetData sheetId="1665" refreshError="1"/>
      <sheetData sheetId="1666"/>
      <sheetData sheetId="1667" refreshError="1"/>
      <sheetData sheetId="1668" refreshError="1"/>
      <sheetData sheetId="1669" refreshError="1"/>
      <sheetData sheetId="1670" refreshError="1"/>
      <sheetData sheetId="1671" refreshError="1"/>
      <sheetData sheetId="1672" refreshError="1"/>
      <sheetData sheetId="1673" refreshError="1"/>
      <sheetData sheetId="1674">
        <row r="36">
          <cell r="G36">
            <v>310000.00000097335</v>
          </cell>
        </row>
      </sheetData>
      <sheetData sheetId="1675"/>
      <sheetData sheetId="1676"/>
      <sheetData sheetId="1677"/>
      <sheetData sheetId="1678" refreshError="1"/>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sheetData sheetId="1977"/>
      <sheetData sheetId="1978"/>
      <sheetData sheetId="1979"/>
      <sheetData sheetId="1980"/>
      <sheetData sheetId="1981"/>
      <sheetData sheetId="1982"/>
      <sheetData sheetId="1983"/>
      <sheetData sheetId="1984"/>
      <sheetData sheetId="1985"/>
      <sheetData sheetId="1986" refreshError="1"/>
      <sheetData sheetId="1987" refreshError="1"/>
      <sheetData sheetId="1988" refreshError="1"/>
      <sheetData sheetId="1989"/>
      <sheetData sheetId="1990"/>
      <sheetData sheetId="1991"/>
      <sheetData sheetId="1992"/>
      <sheetData sheetId="1993"/>
      <sheetData sheetId="1994"/>
      <sheetData sheetId="1995"/>
      <sheetData sheetId="1996"/>
      <sheetData sheetId="1997" refreshError="1"/>
      <sheetData sheetId="1998" refreshError="1"/>
      <sheetData sheetId="1999" refreshError="1"/>
      <sheetData sheetId="2000"/>
      <sheetData sheetId="2001"/>
      <sheetData sheetId="2002" refreshError="1"/>
      <sheetData sheetId="2003" refreshError="1"/>
      <sheetData sheetId="2004"/>
      <sheetData sheetId="2005"/>
      <sheetData sheetId="2006"/>
      <sheetData sheetId="2007"/>
      <sheetData sheetId="2008" refreshError="1"/>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refreshError="1"/>
      <sheetData sheetId="2257" refreshError="1"/>
      <sheetData sheetId="2258"/>
      <sheetData sheetId="2259"/>
      <sheetData sheetId="2260"/>
      <sheetData sheetId="2261"/>
      <sheetData sheetId="2262"/>
      <sheetData sheetId="2263"/>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sheetData sheetId="2974">
        <row r="7">
          <cell r="B7">
            <v>1</v>
          </cell>
        </row>
      </sheetData>
      <sheetData sheetId="2975">
        <row r="33">
          <cell r="G33">
            <v>0.59504299999999999</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8">
          <cell r="A8">
            <v>2.1</v>
          </cell>
        </row>
      </sheetData>
      <sheetData sheetId="3703">
        <row r="8">
          <cell r="A8">
            <v>3.1</v>
          </cell>
        </row>
      </sheetData>
      <sheetData sheetId="3704"/>
      <sheetData sheetId="3705"/>
      <sheetData sheetId="3706"/>
      <sheetData sheetId="3707"/>
      <sheetData sheetId="3708"/>
      <sheetData sheetId="3709">
        <row r="3">
          <cell r="A3">
            <v>1</v>
          </cell>
        </row>
      </sheetData>
      <sheetData sheetId="3710"/>
      <sheetData sheetId="3711"/>
      <sheetData sheetId="3712"/>
      <sheetData sheetId="3713"/>
      <sheetData sheetId="3714"/>
      <sheetData sheetId="3715"/>
      <sheetData sheetId="3716">
        <row r="1">
          <cell r="A1" t="str">
            <v>LISTADO DE INSUMOS GENERAL</v>
          </cell>
        </row>
      </sheetData>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sheetData sheetId="4189"/>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sheetData sheetId="4299"/>
      <sheetData sheetId="4300"/>
      <sheetData sheetId="4301"/>
      <sheetData sheetId="4302"/>
      <sheetData sheetId="4303"/>
      <sheetData sheetId="4304"/>
      <sheetData sheetId="4305"/>
      <sheetData sheetId="4306"/>
      <sheetData sheetId="4307"/>
      <sheetData sheetId="4308"/>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sheetData sheetId="4372"/>
      <sheetData sheetId="4373" refreshError="1"/>
      <sheetData sheetId="4374"/>
      <sheetData sheetId="4375" refreshError="1"/>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sheetData sheetId="4416"/>
      <sheetData sheetId="4417"/>
      <sheetData sheetId="4418"/>
      <sheetData sheetId="4419"/>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sheetData sheetId="4438"/>
      <sheetData sheetId="4439" refreshError="1"/>
      <sheetData sheetId="4440"/>
      <sheetData sheetId="4441"/>
      <sheetData sheetId="4442"/>
      <sheetData sheetId="4443"/>
      <sheetData sheetId="4444"/>
      <sheetData sheetId="4445"/>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refreshError="1"/>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refreshError="1"/>
      <sheetData sheetId="4549" refreshError="1"/>
      <sheetData sheetId="4550" refreshError="1"/>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refreshError="1"/>
      <sheetData sheetId="6209" refreshError="1"/>
      <sheetData sheetId="6210" refreshError="1"/>
      <sheetData sheetId="6211" refreshError="1"/>
      <sheetData sheetId="6212" refreshError="1"/>
      <sheetData sheetId="6213"/>
      <sheetData sheetId="6214" refreshError="1"/>
      <sheetData sheetId="6215" refreshError="1"/>
      <sheetData sheetId="6216" refreshError="1"/>
      <sheetData sheetId="6217"/>
      <sheetData sheetId="6218"/>
      <sheetData sheetId="6219"/>
      <sheetData sheetId="6220"/>
      <sheetData sheetId="6221" refreshError="1"/>
      <sheetData sheetId="6222"/>
      <sheetData sheetId="6223"/>
      <sheetData sheetId="6224"/>
      <sheetData sheetId="6225"/>
      <sheetData sheetId="6226"/>
      <sheetData sheetId="6227"/>
      <sheetData sheetId="6228"/>
      <sheetData sheetId="6229"/>
      <sheetData sheetId="6230" refreshError="1"/>
      <sheetData sheetId="6231" refreshError="1"/>
      <sheetData sheetId="6232"/>
      <sheetData sheetId="6233" refreshError="1"/>
      <sheetData sheetId="6234" refreshError="1"/>
      <sheetData sheetId="6235" refreshError="1"/>
      <sheetData sheetId="6236"/>
      <sheetData sheetId="6237" refreshError="1"/>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sheetData sheetId="6343"/>
      <sheetData sheetId="6344" refreshError="1"/>
      <sheetData sheetId="6345" refreshError="1"/>
      <sheetData sheetId="6346" refreshError="1"/>
      <sheetData sheetId="6347" refreshError="1"/>
      <sheetData sheetId="6348" refreshError="1"/>
      <sheetData sheetId="6349" refreshError="1"/>
      <sheetData sheetId="6350" refreshError="1"/>
      <sheetData sheetId="635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sheetData sheetId="6529"/>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refreshError="1"/>
      <sheetData sheetId="6825" refreshError="1"/>
      <sheetData sheetId="6826" refreshError="1"/>
      <sheetData sheetId="6827" refreshError="1"/>
      <sheetData sheetId="6828"/>
      <sheetData sheetId="6829" refreshError="1"/>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sheetData sheetId="7086"/>
      <sheetData sheetId="7087"/>
      <sheetData sheetId="7088"/>
      <sheetData sheetId="7089" refreshError="1"/>
      <sheetData sheetId="7090" refreshError="1"/>
      <sheetData sheetId="7091" refreshError="1"/>
      <sheetData sheetId="7092" refreshError="1"/>
      <sheetData sheetId="7093" refreshError="1"/>
      <sheetData sheetId="7094" refreshError="1"/>
      <sheetData sheetId="7095"/>
      <sheetData sheetId="7096"/>
      <sheetData sheetId="7097" refreshError="1"/>
      <sheetData sheetId="7098"/>
      <sheetData sheetId="7099"/>
      <sheetData sheetId="7100"/>
      <sheetData sheetId="7101"/>
      <sheetData sheetId="7102" refreshError="1"/>
      <sheetData sheetId="7103"/>
      <sheetData sheetId="7104"/>
      <sheetData sheetId="7105"/>
      <sheetData sheetId="7106"/>
      <sheetData sheetId="7107" refreshError="1"/>
      <sheetData sheetId="7108" refreshError="1"/>
      <sheetData sheetId="7109" refreshError="1"/>
      <sheetData sheetId="7110"/>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sheetData sheetId="7120"/>
      <sheetData sheetId="7121" refreshError="1"/>
      <sheetData sheetId="7122" refreshError="1"/>
      <sheetData sheetId="7123" refreshError="1"/>
      <sheetData sheetId="7124" refreshError="1"/>
      <sheetData sheetId="7125" refreshError="1"/>
      <sheetData sheetId="7126"/>
      <sheetData sheetId="7127" refreshError="1"/>
      <sheetData sheetId="7128" refreshError="1"/>
      <sheetData sheetId="7129"/>
      <sheetData sheetId="7130" refreshError="1"/>
      <sheetData sheetId="7131"/>
      <sheetData sheetId="7132"/>
      <sheetData sheetId="7133"/>
      <sheetData sheetId="7134"/>
      <sheetData sheetId="7135"/>
      <sheetData sheetId="7136"/>
      <sheetData sheetId="7137" refreshError="1"/>
      <sheetData sheetId="7138"/>
      <sheetData sheetId="7139" refreshError="1"/>
      <sheetData sheetId="7140"/>
      <sheetData sheetId="7141" refreshError="1"/>
      <sheetData sheetId="7142" refreshError="1"/>
      <sheetData sheetId="7143" refreshError="1"/>
      <sheetData sheetId="7144"/>
      <sheetData sheetId="7145"/>
      <sheetData sheetId="7146"/>
      <sheetData sheetId="7147"/>
      <sheetData sheetId="7148"/>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sheetData sheetId="7161" refreshError="1"/>
      <sheetData sheetId="7162" refreshError="1"/>
      <sheetData sheetId="7163" refreshError="1"/>
      <sheetData sheetId="7164" refreshError="1"/>
      <sheetData sheetId="7165" refreshError="1"/>
      <sheetData sheetId="7166"/>
      <sheetData sheetId="7167"/>
      <sheetData sheetId="7168"/>
      <sheetData sheetId="7169"/>
      <sheetData sheetId="7170"/>
      <sheetData sheetId="7171"/>
      <sheetData sheetId="7172"/>
      <sheetData sheetId="7173" refreshError="1"/>
      <sheetData sheetId="7174"/>
      <sheetData sheetId="7175"/>
      <sheetData sheetId="7176"/>
      <sheetData sheetId="7177"/>
      <sheetData sheetId="7178"/>
      <sheetData sheetId="7179" refreshError="1"/>
      <sheetData sheetId="7180"/>
      <sheetData sheetId="7181"/>
      <sheetData sheetId="7182"/>
      <sheetData sheetId="7183"/>
      <sheetData sheetId="7184"/>
      <sheetData sheetId="7185"/>
      <sheetData sheetId="7186"/>
      <sheetData sheetId="7187"/>
      <sheetData sheetId="7188"/>
      <sheetData sheetId="7189"/>
      <sheetData sheetId="7190"/>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sheetData sheetId="7202"/>
      <sheetData sheetId="7203"/>
      <sheetData sheetId="7204"/>
      <sheetData sheetId="7205"/>
      <sheetData sheetId="7206" refreshError="1"/>
      <sheetData sheetId="7207" refreshError="1"/>
      <sheetData sheetId="7208"/>
      <sheetData sheetId="7209"/>
      <sheetData sheetId="7210"/>
      <sheetData sheetId="7211" refreshError="1"/>
      <sheetData sheetId="7212" refreshError="1"/>
      <sheetData sheetId="7213" refreshError="1"/>
      <sheetData sheetId="7214" refreshError="1"/>
      <sheetData sheetId="7215" refreshError="1"/>
      <sheetData sheetId="7216" refreshError="1"/>
      <sheetData sheetId="7217" refreshError="1"/>
      <sheetData sheetId="7218"/>
      <sheetData sheetId="7219"/>
      <sheetData sheetId="7220"/>
      <sheetData sheetId="7221"/>
      <sheetData sheetId="7222"/>
      <sheetData sheetId="7223"/>
      <sheetData sheetId="7224"/>
      <sheetData sheetId="7225"/>
      <sheetData sheetId="7226"/>
      <sheetData sheetId="7227"/>
      <sheetData sheetId="7228"/>
      <sheetData sheetId="7229" refreshError="1"/>
      <sheetData sheetId="7230" refreshError="1"/>
      <sheetData sheetId="7231" refreshError="1"/>
      <sheetData sheetId="7232" refreshError="1"/>
      <sheetData sheetId="7233" refreshError="1"/>
      <sheetData sheetId="7234"/>
      <sheetData sheetId="7235"/>
      <sheetData sheetId="7236" refreshError="1"/>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refreshError="1"/>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refreshError="1"/>
      <sheetData sheetId="7273" refreshError="1"/>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refreshError="1"/>
      <sheetData sheetId="7296" refreshError="1"/>
      <sheetData sheetId="7297" refreshError="1"/>
      <sheetData sheetId="7298" refreshError="1"/>
      <sheetData sheetId="7299"/>
      <sheetData sheetId="7300"/>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sheetData sheetId="7374"/>
      <sheetData sheetId="7375"/>
      <sheetData sheetId="7376"/>
      <sheetData sheetId="7377"/>
      <sheetData sheetId="7378"/>
      <sheetData sheetId="7379"/>
      <sheetData sheetId="7380"/>
      <sheetData sheetId="7381"/>
      <sheetData sheetId="7382"/>
      <sheetData sheetId="7383" refreshError="1"/>
      <sheetData sheetId="7384"/>
      <sheetData sheetId="7385" refreshError="1"/>
      <sheetData sheetId="7386"/>
      <sheetData sheetId="7387" refreshError="1"/>
      <sheetData sheetId="7388" refreshError="1"/>
      <sheetData sheetId="7389" refreshError="1"/>
      <sheetData sheetId="7390" refreshError="1"/>
      <sheetData sheetId="7391"/>
      <sheetData sheetId="7392"/>
      <sheetData sheetId="7393"/>
      <sheetData sheetId="7394"/>
      <sheetData sheetId="7395"/>
      <sheetData sheetId="7396" refreshError="1"/>
      <sheetData sheetId="7397" refreshError="1"/>
      <sheetData sheetId="7398" refreshError="1"/>
      <sheetData sheetId="7399" refreshError="1"/>
      <sheetData sheetId="7400"/>
      <sheetData sheetId="7401" refreshError="1"/>
      <sheetData sheetId="7402" refreshError="1"/>
      <sheetData sheetId="7403" refreshError="1"/>
      <sheetData sheetId="7404"/>
      <sheetData sheetId="7405"/>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refreshError="1"/>
      <sheetData sheetId="7471"/>
      <sheetData sheetId="7472"/>
      <sheetData sheetId="7473"/>
      <sheetData sheetId="7474"/>
      <sheetData sheetId="7475"/>
      <sheetData sheetId="7476" refreshError="1"/>
      <sheetData sheetId="7477"/>
      <sheetData sheetId="7478" refreshError="1"/>
      <sheetData sheetId="7479"/>
      <sheetData sheetId="7480"/>
      <sheetData sheetId="7481"/>
      <sheetData sheetId="7482"/>
      <sheetData sheetId="7483"/>
      <sheetData sheetId="7484"/>
      <sheetData sheetId="7485"/>
      <sheetData sheetId="7486"/>
      <sheetData sheetId="7487"/>
      <sheetData sheetId="7488"/>
      <sheetData sheetId="7489" refreshError="1"/>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refreshError="1"/>
      <sheetData sheetId="7532"/>
      <sheetData sheetId="7533" refreshError="1"/>
      <sheetData sheetId="7534"/>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sheetData sheetId="7550"/>
      <sheetData sheetId="755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sheetData sheetId="7563"/>
      <sheetData sheetId="7564"/>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sheetData sheetId="7578" refreshError="1"/>
      <sheetData sheetId="7579" refreshError="1"/>
      <sheetData sheetId="7580"/>
      <sheetData sheetId="7581"/>
      <sheetData sheetId="7582" refreshError="1"/>
      <sheetData sheetId="7583" refreshError="1"/>
      <sheetData sheetId="7584"/>
      <sheetData sheetId="7585" refreshError="1"/>
      <sheetData sheetId="7586" refreshError="1"/>
      <sheetData sheetId="7587"/>
      <sheetData sheetId="7588"/>
      <sheetData sheetId="7589"/>
      <sheetData sheetId="7590"/>
      <sheetData sheetId="7591"/>
      <sheetData sheetId="7592"/>
      <sheetData sheetId="7593"/>
      <sheetData sheetId="7594"/>
      <sheetData sheetId="7595"/>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sheetData sheetId="7607"/>
      <sheetData sheetId="7608"/>
      <sheetData sheetId="7609"/>
      <sheetData sheetId="7610"/>
      <sheetData sheetId="7611"/>
      <sheetData sheetId="7612"/>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sheetData sheetId="7668"/>
      <sheetData sheetId="7669"/>
      <sheetData sheetId="7670"/>
      <sheetData sheetId="7671"/>
      <sheetData sheetId="7672"/>
      <sheetData sheetId="7673" refreshError="1"/>
      <sheetData sheetId="7674" refreshError="1"/>
      <sheetData sheetId="7675" refreshError="1"/>
      <sheetData sheetId="7676"/>
      <sheetData sheetId="7677" refreshError="1"/>
      <sheetData sheetId="7678" refreshError="1"/>
      <sheetData sheetId="7679" refreshError="1"/>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refreshError="1"/>
      <sheetData sheetId="7717"/>
      <sheetData sheetId="7718" refreshError="1"/>
      <sheetData sheetId="7719" refreshError="1"/>
      <sheetData sheetId="7720"/>
      <sheetData sheetId="772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sheetData sheetId="7890"/>
      <sheetData sheetId="7891"/>
      <sheetData sheetId="7892" refreshError="1"/>
      <sheetData sheetId="7893" refreshError="1"/>
      <sheetData sheetId="7894" refreshError="1"/>
      <sheetData sheetId="7895" refreshError="1"/>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refreshError="1"/>
      <sheetData sheetId="8026" refreshError="1"/>
      <sheetData sheetId="8027" refreshError="1"/>
      <sheetData sheetId="8028" refreshError="1"/>
      <sheetData sheetId="8029" refreshError="1"/>
      <sheetData sheetId="8030" refreshError="1"/>
      <sheetData sheetId="8031" refreshError="1"/>
      <sheetData sheetId="8032"/>
      <sheetData sheetId="8033"/>
      <sheetData sheetId="8034" refreshError="1"/>
      <sheetData sheetId="8035" refreshError="1"/>
      <sheetData sheetId="8036" refreshError="1"/>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refreshError="1"/>
      <sheetData sheetId="8068" refreshError="1"/>
      <sheetData sheetId="8069" refreshError="1"/>
      <sheetData sheetId="8070"/>
      <sheetData sheetId="8071" refreshError="1"/>
      <sheetData sheetId="8072" refreshError="1"/>
      <sheetData sheetId="8073" refreshError="1"/>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refreshError="1"/>
      <sheetData sheetId="8677" refreshError="1"/>
      <sheetData sheetId="8678" refreshError="1"/>
      <sheetData sheetId="8679"/>
      <sheetData sheetId="8680"/>
      <sheetData sheetId="8681" refreshError="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sheetData sheetId="8789"/>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sheetData sheetId="8857"/>
      <sheetData sheetId="8858" refreshError="1"/>
      <sheetData sheetId="8859" refreshError="1"/>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sheetData sheetId="8900"/>
      <sheetData sheetId="8901"/>
      <sheetData sheetId="8902"/>
      <sheetData sheetId="8903"/>
      <sheetData sheetId="8904"/>
      <sheetData sheetId="8905"/>
      <sheetData sheetId="8906"/>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refreshError="1"/>
      <sheetData sheetId="8943" refreshError="1"/>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refreshError="1"/>
      <sheetData sheetId="9038" refreshError="1"/>
      <sheetData sheetId="9039" refreshError="1"/>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refreshError="1"/>
      <sheetData sheetId="9097" refreshError="1"/>
      <sheetData sheetId="9098" refreshError="1"/>
      <sheetData sheetId="9099" refreshError="1"/>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refreshError="1"/>
      <sheetData sheetId="9314" refreshError="1"/>
      <sheetData sheetId="9315" refreshError="1"/>
      <sheetData sheetId="9316" refreshError="1"/>
      <sheetData sheetId="9317" refreshError="1"/>
      <sheetData sheetId="9318"/>
      <sheetData sheetId="9319" refreshError="1"/>
      <sheetData sheetId="9320"/>
      <sheetData sheetId="9321"/>
      <sheetData sheetId="9322"/>
      <sheetData sheetId="9323"/>
      <sheetData sheetId="9324"/>
      <sheetData sheetId="9325"/>
      <sheetData sheetId="9326" refreshError="1"/>
      <sheetData sheetId="9327" refreshError="1"/>
      <sheetData sheetId="9328" refreshError="1"/>
      <sheetData sheetId="9329"/>
      <sheetData sheetId="9330" refreshError="1"/>
      <sheetData sheetId="933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sheetData sheetId="9357" refreshError="1"/>
      <sheetData sheetId="9358" refreshError="1"/>
      <sheetData sheetId="9359" refreshError="1"/>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refreshError="1"/>
      <sheetData sheetId="9388" refreshError="1"/>
      <sheetData sheetId="9389"/>
      <sheetData sheetId="9390"/>
      <sheetData sheetId="9391"/>
      <sheetData sheetId="9392"/>
      <sheetData sheetId="9393"/>
      <sheetData sheetId="9394"/>
      <sheetData sheetId="9395" refreshError="1"/>
      <sheetData sheetId="9396" refreshError="1"/>
      <sheetData sheetId="9397" refreshError="1"/>
      <sheetData sheetId="9398"/>
      <sheetData sheetId="9399" refreshError="1"/>
      <sheetData sheetId="9400"/>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sheetData sheetId="9425" refreshError="1"/>
      <sheetData sheetId="9426" refreshError="1"/>
      <sheetData sheetId="9427" refreshError="1"/>
      <sheetData sheetId="9428"/>
      <sheetData sheetId="9429"/>
      <sheetData sheetId="9430"/>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sheetData sheetId="9566"/>
      <sheetData sheetId="9567"/>
      <sheetData sheetId="9568"/>
      <sheetData sheetId="9569"/>
      <sheetData sheetId="9570"/>
      <sheetData sheetId="9571"/>
      <sheetData sheetId="9572"/>
      <sheetData sheetId="9573" refreshError="1"/>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refreshError="1"/>
      <sheetData sheetId="9621"/>
      <sheetData sheetId="9622"/>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sheetData sheetId="9632" refreshError="1"/>
      <sheetData sheetId="9633"/>
      <sheetData sheetId="9634"/>
      <sheetData sheetId="9635"/>
      <sheetData sheetId="9636"/>
      <sheetData sheetId="9637"/>
      <sheetData sheetId="9638"/>
      <sheetData sheetId="9639"/>
      <sheetData sheetId="9640"/>
      <sheetData sheetId="9641"/>
      <sheetData sheetId="9642"/>
      <sheetData sheetId="9643" refreshError="1"/>
      <sheetData sheetId="9644"/>
      <sheetData sheetId="9645"/>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refreshError="1"/>
      <sheetData sheetId="9750" refreshError="1"/>
      <sheetData sheetId="9751" refreshError="1"/>
      <sheetData sheetId="9752" refreshError="1"/>
      <sheetData sheetId="9753"/>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ow r="36">
          <cell r="G36">
            <v>271000.00000162207</v>
          </cell>
        </row>
      </sheetData>
      <sheetData sheetId="9820">
        <row r="33">
          <cell r="G33">
            <v>283000.00002693152</v>
          </cell>
        </row>
      </sheetData>
      <sheetData sheetId="9821">
        <row r="33">
          <cell r="G33">
            <v>290000.00000013626</v>
          </cell>
        </row>
      </sheetData>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refreshError="1"/>
      <sheetData sheetId="10075"/>
      <sheetData sheetId="10076"/>
      <sheetData sheetId="10077"/>
      <sheetData sheetId="10078"/>
      <sheetData sheetId="10079"/>
      <sheetData sheetId="10080" refreshError="1"/>
      <sheetData sheetId="10081"/>
      <sheetData sheetId="10082"/>
      <sheetData sheetId="10083"/>
      <sheetData sheetId="10084"/>
      <sheetData sheetId="10085" refreshError="1"/>
      <sheetData sheetId="10086"/>
      <sheetData sheetId="10087"/>
      <sheetData sheetId="10088"/>
      <sheetData sheetId="10089"/>
      <sheetData sheetId="10090"/>
      <sheetData sheetId="10091"/>
      <sheetData sheetId="10092"/>
      <sheetData sheetId="10093"/>
      <sheetData sheetId="10094"/>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refreshError="1"/>
      <sheetData sheetId="10149"/>
      <sheetData sheetId="10150"/>
      <sheetData sheetId="10151"/>
      <sheetData sheetId="10152"/>
      <sheetData sheetId="10153"/>
      <sheetData sheetId="10154"/>
      <sheetData sheetId="10155"/>
      <sheetData sheetId="10156" refreshError="1"/>
      <sheetData sheetId="10157"/>
      <sheetData sheetId="10158"/>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sheetData sheetId="10652"/>
      <sheetData sheetId="10653"/>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sheetData sheetId="10684"/>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sheetData sheetId="10744" refreshError="1"/>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refreshError="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sheetData sheetId="10956" refreshError="1"/>
      <sheetData sheetId="10957">
        <row r="8">
          <cell r="D8" t="str">
            <v>P. ALBAÑILERIA</v>
          </cell>
        </row>
      </sheetData>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sheetData sheetId="11074"/>
      <sheetData sheetId="11075"/>
      <sheetData sheetId="11076"/>
      <sheetData sheetId="11077"/>
      <sheetData sheetId="11078"/>
      <sheetData sheetId="11079"/>
      <sheetData sheetId="11080"/>
      <sheetData sheetId="11081" refreshError="1"/>
      <sheetData sheetId="11082"/>
      <sheetData sheetId="11083"/>
      <sheetData sheetId="11084"/>
      <sheetData sheetId="11085"/>
      <sheetData sheetId="11086"/>
      <sheetData sheetId="11087"/>
      <sheetData sheetId="11088" refreshError="1"/>
      <sheetData sheetId="11089" refreshError="1"/>
      <sheetData sheetId="11090" refreshError="1"/>
      <sheetData sheetId="11091" refreshError="1"/>
      <sheetData sheetId="11092"/>
      <sheetData sheetId="11093" refreshError="1"/>
      <sheetData sheetId="11094" refreshError="1"/>
      <sheetData sheetId="11095" refreshError="1"/>
      <sheetData sheetId="11096" refreshError="1"/>
      <sheetData sheetId="11097"/>
      <sheetData sheetId="11098" refreshError="1"/>
      <sheetData sheetId="11099"/>
      <sheetData sheetId="11100"/>
      <sheetData sheetId="11101"/>
      <sheetData sheetId="11102"/>
      <sheetData sheetId="11103" refreshError="1"/>
      <sheetData sheetId="11104" refreshError="1"/>
      <sheetData sheetId="11105"/>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sheetData sheetId="11324"/>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sheetData sheetId="11334"/>
      <sheetData sheetId="11335" refreshError="1"/>
      <sheetData sheetId="11336"/>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refreshError="1"/>
      <sheetData sheetId="11589" refreshError="1"/>
      <sheetData sheetId="11590" refreshError="1"/>
      <sheetData sheetId="11591" refreshError="1"/>
      <sheetData sheetId="11592"/>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sheetData sheetId="11601"/>
      <sheetData sheetId="11602"/>
      <sheetData sheetId="11603"/>
      <sheetData sheetId="11604"/>
      <sheetData sheetId="11605"/>
      <sheetData sheetId="11606" refreshError="1"/>
      <sheetData sheetId="11607"/>
      <sheetData sheetId="11608" refreshError="1"/>
      <sheetData sheetId="11609"/>
      <sheetData sheetId="11610"/>
      <sheetData sheetId="11611"/>
      <sheetData sheetId="11612"/>
      <sheetData sheetId="11613"/>
      <sheetData sheetId="11614"/>
      <sheetData sheetId="11615"/>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refreshError="1"/>
      <sheetData sheetId="11753"/>
      <sheetData sheetId="11754" refreshError="1"/>
      <sheetData sheetId="11755" refreshError="1"/>
      <sheetData sheetId="11756" refreshError="1"/>
      <sheetData sheetId="11757" refreshError="1"/>
      <sheetData sheetId="11758" refreshError="1"/>
      <sheetData sheetId="11759"/>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sheetData sheetId="11768"/>
      <sheetData sheetId="11769"/>
      <sheetData sheetId="11770"/>
      <sheetData sheetId="11771"/>
      <sheetData sheetId="11772" refreshError="1"/>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refreshError="1"/>
      <sheetData sheetId="12154"/>
      <sheetData sheetId="12155"/>
      <sheetData sheetId="12156" refreshError="1"/>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refreshError="1"/>
      <sheetData sheetId="12180" refreshError="1"/>
      <sheetData sheetId="12181"/>
      <sheetData sheetId="12182"/>
      <sheetData sheetId="12183"/>
      <sheetData sheetId="12184"/>
      <sheetData sheetId="12185"/>
      <sheetData sheetId="12186"/>
      <sheetData sheetId="12187"/>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ow r="15">
          <cell r="B15" t="str">
            <v>ROSY ARTEAGA ORTEGA</v>
          </cell>
        </row>
      </sheetData>
      <sheetData sheetId="12269">
        <row r="15">
          <cell r="B15" t="str">
            <v>ROSY ARTEAGA ORTEGA</v>
          </cell>
        </row>
      </sheetData>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sheetData sheetId="12334"/>
      <sheetData sheetId="12335"/>
      <sheetData sheetId="12336"/>
      <sheetData sheetId="12337"/>
      <sheetData sheetId="12338" refreshError="1"/>
      <sheetData sheetId="12339" refreshError="1"/>
      <sheetData sheetId="12340"/>
      <sheetData sheetId="12341"/>
      <sheetData sheetId="12342"/>
      <sheetData sheetId="12343"/>
      <sheetData sheetId="12344"/>
      <sheetData sheetId="12345"/>
      <sheetData sheetId="12346"/>
      <sheetData sheetId="12347" refreshError="1"/>
      <sheetData sheetId="12348" refreshError="1"/>
      <sheetData sheetId="12349" refreshError="1"/>
      <sheetData sheetId="12350" refreshError="1"/>
      <sheetData sheetId="12351" refreshError="1"/>
      <sheetData sheetId="12352" refreshError="1"/>
      <sheetData sheetId="12353"/>
      <sheetData sheetId="12354"/>
      <sheetData sheetId="12355"/>
      <sheetData sheetId="12356"/>
      <sheetData sheetId="12357"/>
      <sheetData sheetId="12358"/>
      <sheetData sheetId="12359"/>
      <sheetData sheetId="12360"/>
      <sheetData sheetId="12361" refreshError="1"/>
      <sheetData sheetId="12362" refreshError="1"/>
      <sheetData sheetId="12363" refreshError="1"/>
      <sheetData sheetId="12364" refreshError="1"/>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sheetData sheetId="12519"/>
      <sheetData sheetId="12520" refreshError="1"/>
      <sheetData sheetId="12521" refreshError="1"/>
      <sheetData sheetId="12522" refreshError="1"/>
      <sheetData sheetId="12523" refreshError="1"/>
      <sheetData sheetId="12524" refreshError="1"/>
      <sheetData sheetId="12525"/>
      <sheetData sheetId="12526" refreshError="1"/>
      <sheetData sheetId="12527" refreshError="1"/>
      <sheetData sheetId="12528"/>
      <sheetData sheetId="12529" refreshError="1"/>
      <sheetData sheetId="12530" refreshError="1"/>
      <sheetData sheetId="12531" refreshError="1"/>
      <sheetData sheetId="12532" refreshError="1"/>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refreshError="1"/>
      <sheetData sheetId="12552" refreshError="1"/>
      <sheetData sheetId="12553" refreshError="1"/>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sheetData sheetId="12604"/>
      <sheetData sheetId="12605"/>
      <sheetData sheetId="12606"/>
      <sheetData sheetId="12607" refreshError="1"/>
      <sheetData sheetId="12608"/>
      <sheetData sheetId="12609"/>
      <sheetData sheetId="12610"/>
      <sheetData sheetId="12611"/>
      <sheetData sheetId="12612"/>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sheetData sheetId="12623"/>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sheetData sheetId="12635" refreshError="1"/>
      <sheetData sheetId="12636" refreshError="1"/>
      <sheetData sheetId="12637" refreshError="1"/>
      <sheetData sheetId="12638" refreshError="1"/>
      <sheetData sheetId="12639" refreshError="1"/>
      <sheetData sheetId="12640" refreshError="1"/>
      <sheetData sheetId="12641"/>
      <sheetData sheetId="12642"/>
      <sheetData sheetId="12643"/>
      <sheetData sheetId="12644" refreshError="1"/>
      <sheetData sheetId="12645" refreshError="1"/>
      <sheetData sheetId="12646"/>
      <sheetData sheetId="12647"/>
      <sheetData sheetId="12648"/>
      <sheetData sheetId="12649"/>
      <sheetData sheetId="12650"/>
      <sheetData sheetId="12651" refreshError="1"/>
      <sheetData sheetId="12652" refreshError="1"/>
      <sheetData sheetId="12653"/>
      <sheetData sheetId="12654"/>
      <sheetData sheetId="12655"/>
      <sheetData sheetId="12656"/>
      <sheetData sheetId="12657" refreshError="1"/>
      <sheetData sheetId="12658"/>
      <sheetData sheetId="12659"/>
      <sheetData sheetId="12660"/>
      <sheetData sheetId="12661"/>
      <sheetData sheetId="12662"/>
      <sheetData sheetId="12663">
        <row r="2">
          <cell r="A2" t="str">
            <v>HOSPITAL HERNANDO MONCALEANO PERDOMO ETAPA 1</v>
          </cell>
        </row>
      </sheetData>
      <sheetData sheetId="12664"/>
      <sheetData sheetId="12665">
        <row r="2">
          <cell r="A2" t="str">
            <v>HOSPITAL HERNANDO MONCALEANO PERDOMO ETAPA 2 A</v>
          </cell>
        </row>
      </sheetData>
      <sheetData sheetId="12666">
        <row r="2">
          <cell r="A2" t="str">
            <v>HOSPITAL HERNANDO MONCALEANO PERDOMO ETAPA 2B</v>
          </cell>
        </row>
      </sheetData>
      <sheetData sheetId="12667"/>
      <sheetData sheetId="12668"/>
      <sheetData sheetId="12669"/>
      <sheetData sheetId="12670"/>
      <sheetData sheetId="12671"/>
      <sheetData sheetId="12672" refreshError="1"/>
      <sheetData sheetId="12673"/>
      <sheetData sheetId="12674"/>
      <sheetData sheetId="12675" refreshError="1"/>
      <sheetData sheetId="12676"/>
      <sheetData sheetId="12677"/>
      <sheetData sheetId="12678"/>
      <sheetData sheetId="12679"/>
      <sheetData sheetId="12680"/>
      <sheetData sheetId="12681"/>
      <sheetData sheetId="12682"/>
      <sheetData sheetId="12683"/>
      <sheetData sheetId="12684"/>
      <sheetData sheetId="12685" refreshError="1"/>
      <sheetData sheetId="12686" refreshError="1"/>
      <sheetData sheetId="12687" refreshError="1"/>
      <sheetData sheetId="12688" refreshError="1"/>
      <sheetData sheetId="12689"/>
      <sheetData sheetId="12690"/>
      <sheetData sheetId="12691"/>
      <sheetData sheetId="12692"/>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refreshError="1"/>
      <sheetData sheetId="12743"/>
      <sheetData sheetId="12744"/>
      <sheetData sheetId="12745"/>
      <sheetData sheetId="12746"/>
      <sheetData sheetId="12747"/>
      <sheetData sheetId="12748" refreshError="1"/>
      <sheetData sheetId="12749" refreshError="1"/>
      <sheetData sheetId="12750" refreshError="1"/>
      <sheetData sheetId="12751" refreshError="1"/>
      <sheetData sheetId="12752" refreshError="1"/>
      <sheetData sheetId="12753" refreshError="1"/>
      <sheetData sheetId="12754"/>
      <sheetData sheetId="12755"/>
      <sheetData sheetId="12756"/>
      <sheetData sheetId="12757"/>
      <sheetData sheetId="12758"/>
      <sheetData sheetId="12759"/>
      <sheetData sheetId="12760"/>
      <sheetData sheetId="1276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refreshError="1"/>
      <sheetData sheetId="12786" refreshError="1"/>
      <sheetData sheetId="12787" refreshError="1"/>
      <sheetData sheetId="12788" refreshError="1"/>
      <sheetData sheetId="12789" refreshError="1"/>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refreshError="1"/>
      <sheetData sheetId="13185" refreshError="1"/>
      <sheetData sheetId="13186" refreshError="1"/>
      <sheetData sheetId="13187" refreshError="1"/>
      <sheetData sheetId="13188" refreshError="1"/>
      <sheetData sheetId="13189" refreshError="1"/>
      <sheetData sheetId="13190"/>
      <sheetData sheetId="13191" refreshError="1"/>
      <sheetData sheetId="13192"/>
      <sheetData sheetId="13193"/>
      <sheetData sheetId="13194"/>
      <sheetData sheetId="13195"/>
      <sheetData sheetId="13196"/>
      <sheetData sheetId="13197"/>
      <sheetData sheetId="13198"/>
      <sheetData sheetId="13199"/>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sheetData sheetId="13208" refreshError="1"/>
      <sheetData sheetId="13209" refreshError="1"/>
      <sheetData sheetId="13210"/>
      <sheetData sheetId="13211"/>
      <sheetData sheetId="13212"/>
      <sheetData sheetId="13213"/>
      <sheetData sheetId="13214"/>
      <sheetData sheetId="13215"/>
      <sheetData sheetId="13216"/>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refreshError="1"/>
      <sheetData sheetId="13252" refreshError="1"/>
      <sheetData sheetId="13253"/>
      <sheetData sheetId="13254" refreshError="1"/>
      <sheetData sheetId="13255"/>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sheetData sheetId="13833"/>
      <sheetData sheetId="13834"/>
      <sheetData sheetId="13835"/>
      <sheetData sheetId="13836"/>
      <sheetData sheetId="13837"/>
      <sheetData sheetId="13838"/>
      <sheetData sheetId="13839"/>
      <sheetData sheetId="13840"/>
      <sheetData sheetId="13841" refreshError="1"/>
      <sheetData sheetId="13842"/>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sheetData sheetId="13854"/>
      <sheetData sheetId="13855"/>
      <sheetData sheetId="13856" refreshError="1"/>
      <sheetData sheetId="13857"/>
      <sheetData sheetId="13858" refreshError="1"/>
      <sheetData sheetId="13859" refreshError="1"/>
      <sheetData sheetId="13860" refreshError="1"/>
      <sheetData sheetId="13861"/>
      <sheetData sheetId="13862"/>
      <sheetData sheetId="13863"/>
      <sheetData sheetId="13864"/>
      <sheetData sheetId="13865"/>
      <sheetData sheetId="13866"/>
      <sheetData sheetId="13867"/>
      <sheetData sheetId="13868" refreshError="1"/>
      <sheetData sheetId="13869" refreshError="1"/>
      <sheetData sheetId="13870" refreshError="1"/>
      <sheetData sheetId="13871" refreshError="1"/>
      <sheetData sheetId="13872"/>
      <sheetData sheetId="13873"/>
      <sheetData sheetId="13874"/>
      <sheetData sheetId="13875"/>
      <sheetData sheetId="13876"/>
      <sheetData sheetId="13877"/>
      <sheetData sheetId="13878"/>
      <sheetData sheetId="13879"/>
      <sheetData sheetId="13880"/>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sheetData sheetId="13988"/>
      <sheetData sheetId="13989"/>
      <sheetData sheetId="13990"/>
      <sheetData sheetId="13991"/>
      <sheetData sheetId="13992"/>
      <sheetData sheetId="13993"/>
      <sheetData sheetId="13994"/>
      <sheetData sheetId="13995"/>
      <sheetData sheetId="13996"/>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refreshError="1"/>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sheetData sheetId="14346"/>
      <sheetData sheetId="14347"/>
      <sheetData sheetId="14348"/>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refreshError="1"/>
      <sheetData sheetId="1449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sheetData sheetId="14505" refreshError="1"/>
      <sheetData sheetId="14506" refreshError="1"/>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refreshError="1"/>
      <sheetData sheetId="14573"/>
      <sheetData sheetId="14574" refreshError="1"/>
      <sheetData sheetId="14575" refreshError="1"/>
      <sheetData sheetId="14576" refreshError="1"/>
      <sheetData sheetId="14577" refreshError="1"/>
      <sheetData sheetId="14578" refreshError="1"/>
      <sheetData sheetId="14579" refreshError="1"/>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refreshError="1"/>
      <sheetData sheetId="14637"/>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sheetData sheetId="14650" refreshError="1"/>
      <sheetData sheetId="14651" refreshError="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sheetData sheetId="14921" refreshError="1"/>
      <sheetData sheetId="14922" refreshError="1"/>
      <sheetData sheetId="14923" refreshError="1"/>
      <sheetData sheetId="14924"/>
      <sheetData sheetId="14925"/>
      <sheetData sheetId="14926"/>
      <sheetData sheetId="14927"/>
      <sheetData sheetId="14928" refreshError="1"/>
      <sheetData sheetId="14929"/>
      <sheetData sheetId="14930"/>
      <sheetData sheetId="14931" refreshError="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row r="12">
          <cell r="A12" t="str">
            <v>COSTOS DE TRANSPORTE</v>
          </cell>
        </row>
      </sheetData>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Tabla CONPES 3714"/>
      <sheetName val="LISTADO "/>
      <sheetName val="M.O."/>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LAN DE INVERSION ANTICIPO"/>
      <sheetName val="inv mensual"/>
      <sheetName val="borrador flujo inv"/>
      <sheetName val="social-ambiental"/>
      <sheetName val="AU"/>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2"/>
      <sheetName val="//ccefici"/>
      <sheetName val="AC2-AG96"/>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_aCCIDENTES_DE_1995___1996_xl_3"/>
      <sheetName val="HISTORICOS FUEL OIL EXP"/>
      <sheetName val="ACTA No.1 "/>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_aCCIDENTES_DE_1995___1996_xl_5"/>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Users\ANDRES FELIPE MUÑOZ\Down"/>
      <sheetName val="INTERVENCION"/>
      <sheetName val="_aCCIDENTES_DE_1995___1996_xl_6"/>
      <sheetName val="_aCCIDENTES_DE_1995___1996_xl_7"/>
      <sheetName val="_aCCIDENTES_DE_1995___1996_xl_8"/>
      <sheetName val="\Nuevos APU Córdoba\a  aaInform"/>
      <sheetName val="\E\Nuevos APU Córdoba\a  aaInfo"/>
      <sheetName val="\Users\JoseGabriel\Documents\Mi"/>
      <sheetName val="\E\a  aaInformación GRUPO 4\A M"/>
      <sheetName val="aCCIDENTES%2520DE%25201995%2520"/>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p05"/>
      <sheetName val="GP06"/>
      <sheetName val="\\Gabrielaapabone\d copias\a  a"/>
      <sheetName val="INDICE"/>
      <sheetName val="MAT"/>
      <sheetName val="HER"/>
      <sheetName val="PER"/>
      <sheetName val="TRANS"/>
      <sheetName val="ESTADO_VÍA-CRIT_TECNICO"/>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REQUISITOS INF INTERVENTORÍA"/>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modf "/>
      <sheetName val="1,2 MC"/>
      <sheetName val="3,1 MC"/>
      <sheetName val="3,2 MC"/>
      <sheetName val="4,2 MC"/>
      <sheetName val="\Users\rosalym\Desktop\BALANCE "/>
      <sheetName val="/a  aaInformación GRUPO 4/A MIn"/>
      <sheetName val="\C\A\a  aaInformación GRUPO 4\A"/>
      <sheetName val="\G\a  aaInformación GRUPO 4\A M"/>
      <sheetName val="\C\G\a  aaInformación GRUPO 4\A"/>
      <sheetName val="\C\K\a  aaInformación GRUPO 4\A"/>
      <sheetName val="\C\E\a  aaInformación GRUPO 4\A"/>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E\Documents and Settings\Pe"/>
      <sheetName val="\C\E\Documents and Setting"/>
      <sheetName val="\a%20%20aaInformación%20GRUPO%2"/>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sheetData sheetId="1282"/>
      <sheetData sheetId="1283"/>
      <sheetData sheetId="1284"/>
      <sheetData sheetId="1285"/>
      <sheetData sheetId="1286"/>
      <sheetData sheetId="1287"/>
      <sheetData sheetId="1288"/>
      <sheetData sheetId="1289"/>
      <sheetData sheetId="1290"/>
      <sheetData sheetId="1291"/>
      <sheetData sheetId="1292" refreshError="1"/>
      <sheetData sheetId="1293" refreshError="1"/>
      <sheetData sheetId="1294" refreshError="1"/>
      <sheetData sheetId="1295" refreshError="1"/>
      <sheetData sheetId="1296" refreshError="1"/>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refreshError="1"/>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1"/>
      <sheetName val="\a__aaInformación_GRUPO_4\A_MI1"/>
      <sheetName val="ACTA_DE_MODIFICACION__(2)1"/>
      <sheetName val="aCCIDENTES_DE_1995_-_1996_xls1"/>
      <sheetName val="Datos_Básicos1"/>
      <sheetName val="SUB_APU1"/>
      <sheetName val="Formulario_N°_41"/>
      <sheetName val="aCCIDENTES_DE_1995_-_1996"/>
      <sheetName val="\a__aaInformación_GRUPO_4\A_MIn"/>
      <sheetName val="ACTA_DE_MODIFICACION__(2)"/>
      <sheetName val="aCCIDENTES_DE_1995_-_1996_xls"/>
      <sheetName val="Datos_Básicos"/>
      <sheetName val="SUB_APU"/>
      <sheetName val="Formulario_N°_4"/>
      <sheetName val="aCCIDENTES_DE_1995_-_19962"/>
      <sheetName val="\a__aaInformación_GRUPO_4\A_MI2"/>
      <sheetName val="ACTA_DE_MODIFICACION__(2)2"/>
      <sheetName val="aCCIDENTES_DE_1995_-_1996_xls2"/>
      <sheetName val="Datos_Básicos2"/>
      <sheetName val="SUB_APU2"/>
      <sheetName val="Formulario_N°_42"/>
      <sheetName val="aCCIDENTES_DE_1995_-_19963"/>
      <sheetName val="\a__aaInformación_GRUPO_4\A_MI3"/>
      <sheetName val="ACTA_DE_MODIFICACION__(2)3"/>
      <sheetName val="aCCIDENTES_DE_1995_-_1996_xls3"/>
      <sheetName val="Datos_Básicos3"/>
      <sheetName val="SUB_APU3"/>
      <sheetName val="Formulario_N°_43"/>
      <sheetName val="aCCIDENTES_DE_1995_-_19964"/>
      <sheetName val="aCCIDENTES_DE_1995_-_19965"/>
      <sheetName val="\a__aaInformación_GRUPO_4\A_MI4"/>
      <sheetName val="ACTA_DE_MODIFICACION__(2)4"/>
      <sheetName val="aCCIDENTES_DE_1995_-_1996_xls4"/>
      <sheetName val="Datos_Básicos4"/>
      <sheetName val="SUB_APU4"/>
      <sheetName val="Formulario_N°_44"/>
      <sheetName val="aCCIDENTES_DE_1995_-_19966"/>
      <sheetName val="\a__aaInformación_GRUPO_4\A_MI5"/>
      <sheetName val="ACTA_DE_MODIFICACION__(2)5"/>
      <sheetName val="aCCIDENTES_DE_1995_-_1996_xls5"/>
      <sheetName val="Datos_Básicos5"/>
      <sheetName val="SUB_APU5"/>
      <sheetName val="Formulario_N°_45"/>
      <sheetName val="aactividad"/>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REQUISITOS INF INTERVENTORÍA"/>
      <sheetName val="\Users\HP\AppData\Local\Microso"/>
      <sheetName val="aCCIDENTES_DE_1995_-_19968"/>
      <sheetName val="aCCIDENTES_DE_1995_-_19967"/>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sheetData sheetId="144"/>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JIZAL 3335"/>
      <sheetName val="SABANETA 3335"/>
      <sheetName val="Datos Generales"/>
      <sheetName val="AIU"/>
      <sheetName val="[a  aaInformación]__192_168_0_2"/>
      <sheetName val="a  aaInformaci%C3%B3n"/>
      <sheetName val="[a  aaInformación]__192_168_0_3"/>
      <sheetName val="[a  aaInformación]__192_168_0_4"/>
      <sheetName val="OCTUBRE"/>
      <sheetName val="CRA.MODI"/>
      <sheetName val="[a  aaInformación]__cceficien_2"/>
      <sheetName val="[a  aaInformación]__192_168_0_5"/>
      <sheetName val="[a  aaInformación]__192_168_0_6"/>
      <sheetName val="precios-básicos2002"/>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4"/>
      <sheetName val="[a  aaInformación]__cceficien_3"/>
      <sheetName val="[a  aaInformación]//cceficiente"/>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PLAN DE INVERSION ANTICIPO"/>
      <sheetName val="inv mensual"/>
      <sheetName val="borrador flujo inv"/>
      <sheetName val="social-ambiental"/>
      <sheetName val="AU"/>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PANEL"/>
      <sheetName val="Paramtrias"/>
      <sheetName val="Banderas"/>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CRONOGRAMA-2022"/>
      <sheetName val="CRONOGRAMA-2023"/>
      <sheetName val="CRONOGRAMA-2024"/>
      <sheetName val="CRONOGRAMA-2025"/>
      <sheetName val="201,7"/>
      <sheetName val="630.2.1"/>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TARIFAS-JORNAL-DIST"/>
      <sheetName val="LISTA CÓDIGOS"/>
      <sheetName val="BASE APU"/>
      <sheetName val="MANO DE OBRA"/>
      <sheetName val="EQUIPOS"/>
      <sheetName val="MATERIALES"/>
      <sheetName val="ESTRUCTURAS"/>
      <sheetName val="TRANSPORTE"/>
      <sheetName val="PLAN DE INVERSION ANTICIPO"/>
      <sheetName val="inv mensual"/>
      <sheetName val="borrador flujo inv"/>
      <sheetName val="social-ambiental"/>
      <sheetName val="AU"/>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CIC-NOV"/>
      <sheetName val="ELECTRICO"/>
      <sheetName val="Vuelta"/>
      <sheetName val="3271 G1 Presupuestos de Pozos-P"/>
      <sheetName val="10_HS"/>
      <sheetName val="BASES"/>
      <sheetName val="LISTA_CÓDIGOS"/>
      <sheetName val="BASE_APU"/>
      <sheetName val="MANO_DE_OBRA"/>
      <sheetName val="TABLAS"/>
      <sheetName val="LISTA_CÓDIGOS1"/>
      <sheetName val="BASE_APU1"/>
      <sheetName val="MANO_DE_OBRA1"/>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PLAN_DE_INVERSION_ANTICIPO"/>
      <sheetName val="inv_mensual"/>
      <sheetName val="borrador_flujo_inv"/>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Presupuesto_Via_distribuidora"/>
      <sheetName val="RECURSOS"/>
      <sheetName val="INDIC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ow r="1">
          <cell r="A1">
            <v>0</v>
          </cell>
        </row>
      </sheetData>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A1" t="str">
            <v>CODIGO</v>
          </cell>
        </row>
      </sheetData>
      <sheetData sheetId="52"/>
      <sheetData sheetId="53"/>
      <sheetData sheetId="54">
        <row r="1">
          <cell r="A1" t="str">
            <v>CODIGO</v>
          </cell>
        </row>
      </sheetData>
      <sheetData sheetId="55"/>
      <sheetData sheetId="56"/>
      <sheetData sheetId="57"/>
      <sheetData sheetId="58"/>
      <sheetData sheetId="59"/>
      <sheetData sheetId="60">
        <row r="2">
          <cell r="A2" t="str">
            <v>MUNICIPIO DE SONSON ANTIOQUIA</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1">
          <cell r="A1">
            <v>0</v>
          </cell>
        </row>
      </sheetData>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Hoja1"/>
      <sheetName val="PLAN DE INVERSION ANTICIPO"/>
      <sheetName val="inv mensual"/>
      <sheetName val="borrador flujo inv"/>
      <sheetName val="social-ambiental"/>
      <sheetName val="AU"/>
      <sheetName val="FIBRA ÓPTICA"/>
      <sheetName val="2103mar%20.xls"/>
      <sheetName val="Formulas"/>
      <sheetName val="ELECTRICO"/>
      <sheetName val="Vuelta"/>
      <sheetName val="320.1"/>
      <sheetName val="330.2"/>
      <sheetName val="700.1"/>
      <sheetName val="días habiles 2015"/>
      <sheetName val="INS"/>
      <sheetName val="Ppto"/>
      <sheetName val="Plan auditoría"/>
      <sheetName val="Análisis de precios"/>
      <sheetName val="BASE"/>
      <sheetName val="1_Preliminares"/>
      <sheetName val="M.Obra"/>
      <sheetName val="Precios"/>
      <sheetName val="220.1"/>
      <sheetName val="330.1"/>
      <sheetName val="640.1.2"/>
      <sheetName val="673.1"/>
      <sheetName val="673.2"/>
      <sheetName val="ManoDeObra"/>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ow r="2">
          <cell r="A2" t="str">
            <v>INVÍAS - TERRITORIAL CORDOBA - GRUPO 3</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2">
          <cell r="A2" t="str">
            <v>INVÍAS - TERRITORIAL CORDOBA - GRUPO 3</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ow r="2">
          <cell r="A2">
            <v>0</v>
          </cell>
        </row>
      </sheetData>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Hoja1"/>
      <sheetName val="Hoja2"/>
      <sheetName val="Hoja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 Liquidacion de Obra por Tramos"/>
      <sheetName val="A.P.U"/>
      <sheetName val="GCB2000"/>
      <sheetName val="062"/>
      <sheetName val="PERSONAL"/>
      <sheetName val="Tarifa MT"/>
      <sheetName val="FORMULA"/>
      <sheetName val="REC-COD,"/>
      <sheetName val="c2.5y2.6"/>
      <sheetName val="Proveedores y acreedor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LISTA DE PRECIOS"/>
      <sheetName val="Listado"/>
      <sheetName val="OCTUBRE"/>
      <sheetName val="Lp"/>
      <sheetName val="Bajadas"/>
      <sheetName val="CODCONST"/>
      <sheetName val="PREACTA Y CONTRATISTAS"/>
      <sheetName val="Summary"/>
      <sheetName val="TRAPMO"/>
      <sheetName val="CURVA"/>
      <sheetName val="Hoja2"/>
      <sheetName val="Cuadr."/>
      <sheetName val="PUNITARIOS PARA 241201 2S.xls"/>
      <sheetName val="OBRAS SES"/>
      <sheetName val="FINANC"/>
      <sheetName val="TODAS"/>
      <sheetName val="skj452"/>
      <sheetName val="ita878"/>
      <sheetName val="aea-944"/>
      <sheetName val="dub-823"/>
      <sheetName val="gpi 526"/>
      <sheetName val="xxj617"/>
      <sheetName val="sng_855"/>
      <sheetName val="vea 374"/>
      <sheetName val="hfb024"/>
      <sheetName val="paj825"/>
      <sheetName val="NARIÑO"/>
      <sheetName val="Requisición1"/>
      <sheetName val="2,2,6,1 Pilotes 0,30"/>
      <sheetName val="SALARIOS"/>
      <sheetName val="APU NO PREVISTO"/>
      <sheetName val="PPTA (3)"/>
      <sheetName val="PPTA (2)"/>
      <sheetName val="PPTA"/>
      <sheetName val="Materiales"/>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7422cw00"/>
      <sheetName val="Excavación_Mat__Común_Estacion1"/>
      <sheetName val="Demolición_Pavimento1"/>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UNITARIOS"/>
      <sheetName val="THE"/>
      <sheetName val="ATHE"/>
      <sheetName val="BALANCE"/>
      <sheetName val="ITEMS NO REVISTOS"/>
      <sheetName val="APU ELECTRICOS"/>
      <sheetName val="CONT_ADI"/>
      <sheetName val="DEST. MEDIOS"/>
      <sheetName val="COMBUASF"/>
      <sheetName val="BALCRUDO"/>
      <sheetName val="CARGASPROC."/>
      <sheetName val="G L P  FINAL"/>
      <sheetName val="7.1.8.1.1"/>
      <sheetName val="A_P_U1"/>
      <sheetName val="devdics"/>
      <sheetName val="Bases 2A"/>
      <sheetName val="CHINCHINA FINAL . A CEROS"/>
      <sheetName val="Memoria de calculo"/>
      <sheetName val="otros"/>
      <sheetName val="@RISK - Correlaciones"/>
      <sheetName val="Acta"/>
      <sheetName val="mdo"/>
      <sheetName val="equip"/>
      <sheetName val="mat"/>
      <sheetName val="CIRCUITOS CODENSA"/>
      <sheetName val="ESTADO_RED_TEC14"/>
      <sheetName val="PUNITARIOS_PARA_241201_2S14"/>
      <sheetName val="PR_114"/>
      <sheetName val="PREACTA_1014"/>
      <sheetName val="PREACTA_914"/>
      <sheetName val="c2_5y2_614"/>
      <sheetName val="costos oficina"/>
      <sheetName val="costos campamento"/>
      <sheetName val="días habiles 2015"/>
      <sheetName val="REAJUSTESACTA1PROVI"/>
      <sheetName val="PPTO"/>
      <sheetName val="for 6"/>
      <sheetName val="LISTA_DE_PRECIOS"/>
      <sheetName val="_Liquidacion_de_Obra_por_Tramos"/>
      <sheetName val="gpi_526"/>
      <sheetName val="vea_374"/>
      <sheetName val="5__ELECTRICO"/>
      <sheetName val="ITEMS_NO_REVISTOS"/>
      <sheetName val="APU_ELECTRICOS"/>
      <sheetName val="for_6"/>
      <sheetName val="glvc"/>
      <sheetName val="inst"/>
      <sheetName val="Estado Resumen"/>
      <sheetName val="TABLAS"/>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ow r="48">
          <cell r="E48">
            <v>0</v>
          </cell>
        </row>
      </sheetData>
      <sheetData sheetId="179">
        <row r="48">
          <cell r="E48">
            <v>0</v>
          </cell>
        </row>
      </sheetData>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ow r="48">
          <cell r="E48">
            <v>0</v>
          </cell>
        </row>
      </sheetData>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sheetData sheetId="232">
        <row r="48">
          <cell r="E48">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 val="UNIT."/>
      <sheetName val="PROGR_2"/>
      <sheetName val="PROGR_3"/>
      <sheetName val="PROGR_5"/>
      <sheetName val="PROGR_4"/>
      <sheetName val="A__P__U_"/>
      <sheetName val="ACTA_DE_MODIFICACION__(2)"/>
      <sheetName val="A__P__U_1"/>
      <sheetName val="ACTA_DE_MODIFICACION__(2)1"/>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329"/>
  <sheetViews>
    <sheetView showGridLines="0" tabSelected="1" topLeftCell="A293" zoomScale="60" zoomScaleNormal="60" zoomScaleSheetLayoutView="100" zoomScalePageLayoutView="55" workbookViewId="0">
      <selection activeCell="K298" sqref="K298"/>
    </sheetView>
  </sheetViews>
  <sheetFormatPr baseColWidth="10" defaultColWidth="11.42578125" defaultRowHeight="14.25"/>
  <cols>
    <col min="1" max="2" width="3.42578125" style="235" customWidth="1"/>
    <col min="3" max="3" width="6.85546875" style="235" customWidth="1"/>
    <col min="4" max="4" width="15.42578125" style="235" customWidth="1"/>
    <col min="5" max="5" width="16.140625" style="307" customWidth="1"/>
    <col min="6" max="6" width="17.42578125" style="235" customWidth="1"/>
    <col min="7" max="7" width="73.42578125" style="235" customWidth="1"/>
    <col min="8" max="8" width="8.5703125" style="235" customWidth="1"/>
    <col min="9" max="9" width="18.5703125" style="235" customWidth="1"/>
    <col min="10" max="10" width="23.5703125" style="348" customWidth="1"/>
    <col min="11" max="11" width="30" style="348" customWidth="1"/>
    <col min="12" max="12" width="3.42578125" style="235" customWidth="1"/>
    <col min="13" max="13" width="2.5703125" style="235" customWidth="1"/>
    <col min="14" max="14" width="11.42578125" style="235"/>
    <col min="15" max="15" width="36" style="235" bestFit="1" customWidth="1"/>
    <col min="16" max="16384" width="11.42578125" style="235"/>
  </cols>
  <sheetData>
    <row r="1" spans="1:13" ht="15">
      <c r="A1" s="232"/>
      <c r="B1" s="233"/>
      <c r="C1" s="364" t="s">
        <v>0</v>
      </c>
      <c r="D1" s="365"/>
      <c r="E1" s="365"/>
      <c r="F1" s="365"/>
      <c r="G1" s="309"/>
      <c r="H1" s="309"/>
      <c r="I1" s="309"/>
      <c r="J1" s="329"/>
      <c r="K1" s="329"/>
      <c r="L1" s="234"/>
      <c r="M1" s="232"/>
    </row>
    <row r="2" spans="1:13" ht="15.75" customHeight="1">
      <c r="A2" s="232"/>
      <c r="B2" s="233"/>
      <c r="C2" s="201"/>
      <c r="D2" s="202" t="s">
        <v>1</v>
      </c>
      <c r="E2" s="201"/>
      <c r="F2" s="202"/>
      <c r="G2" s="308"/>
      <c r="H2" s="308"/>
      <c r="I2" s="308"/>
      <c r="J2" s="330"/>
      <c r="K2" s="330"/>
      <c r="L2" s="234"/>
      <c r="M2" s="232"/>
    </row>
    <row r="3" spans="1:13" s="239" customFormat="1" ht="15">
      <c r="A3" s="236"/>
      <c r="B3" s="237"/>
      <c r="C3" s="355" t="s">
        <v>2</v>
      </c>
      <c r="D3" s="356"/>
      <c r="E3" s="356"/>
      <c r="F3" s="356"/>
      <c r="G3" s="356"/>
      <c r="H3" s="356"/>
      <c r="I3" s="356"/>
      <c r="J3" s="356"/>
      <c r="K3" s="357"/>
      <c r="L3" s="238"/>
      <c r="M3" s="236"/>
    </row>
    <row r="4" spans="1:13" ht="43.5" customHeight="1">
      <c r="A4" s="232"/>
      <c r="B4" s="240"/>
      <c r="C4" s="358"/>
      <c r="D4" s="359"/>
      <c r="E4" s="359"/>
      <c r="F4" s="359"/>
      <c r="G4" s="359"/>
      <c r="H4" s="359"/>
      <c r="I4" s="359"/>
      <c r="J4" s="359"/>
      <c r="K4" s="360"/>
      <c r="L4" s="234"/>
      <c r="M4" s="232"/>
    </row>
    <row r="5" spans="1:13" ht="42.75" customHeight="1">
      <c r="A5" s="232"/>
      <c r="B5" s="240"/>
      <c r="C5" s="361" t="s">
        <v>3</v>
      </c>
      <c r="D5" s="362"/>
      <c r="E5" s="362"/>
      <c r="F5" s="362"/>
      <c r="G5" s="362"/>
      <c r="H5" s="362"/>
      <c r="I5" s="362"/>
      <c r="J5" s="362"/>
      <c r="K5" s="363"/>
      <c r="L5" s="234"/>
      <c r="M5" s="232"/>
    </row>
    <row r="6" spans="1:13" ht="30" customHeight="1" thickBot="1">
      <c r="A6" s="232"/>
      <c r="B6" s="233"/>
      <c r="C6" s="368"/>
      <c r="D6" s="369"/>
      <c r="E6" s="369"/>
      <c r="F6" s="369"/>
      <c r="G6" s="369"/>
      <c r="H6" s="369"/>
      <c r="I6" s="369"/>
      <c r="J6" s="369"/>
      <c r="K6" s="370"/>
      <c r="L6" s="234"/>
      <c r="M6" s="232"/>
    </row>
    <row r="7" spans="1:13" ht="30" customHeight="1">
      <c r="A7" s="232"/>
      <c r="B7" s="233"/>
      <c r="C7" s="386" t="s">
        <v>4</v>
      </c>
      <c r="D7" s="380" t="s">
        <v>5</v>
      </c>
      <c r="E7" s="393" t="s">
        <v>6</v>
      </c>
      <c r="F7" s="393"/>
      <c r="G7" s="386" t="s">
        <v>7</v>
      </c>
      <c r="H7" s="380" t="s">
        <v>8</v>
      </c>
      <c r="I7" s="380" t="s">
        <v>9</v>
      </c>
      <c r="J7" s="382" t="s">
        <v>10</v>
      </c>
      <c r="K7" s="384" t="s">
        <v>11</v>
      </c>
      <c r="L7" s="234"/>
      <c r="M7" s="232"/>
    </row>
    <row r="8" spans="1:13" ht="30" customHeight="1" thickBot="1">
      <c r="A8" s="232"/>
      <c r="B8" s="233"/>
      <c r="C8" s="387"/>
      <c r="D8" s="381"/>
      <c r="E8" s="241" t="s">
        <v>12</v>
      </c>
      <c r="F8" s="241" t="s">
        <v>13</v>
      </c>
      <c r="G8" s="387"/>
      <c r="H8" s="381"/>
      <c r="I8" s="381"/>
      <c r="J8" s="383"/>
      <c r="K8" s="385"/>
      <c r="L8" s="234"/>
      <c r="M8" s="232"/>
    </row>
    <row r="9" spans="1:13" ht="30" customHeight="1" thickBot="1">
      <c r="A9" s="232"/>
      <c r="B9" s="233"/>
      <c r="C9" s="310">
        <v>1</v>
      </c>
      <c r="D9" s="311" t="s">
        <v>109</v>
      </c>
      <c r="E9" s="311"/>
      <c r="F9" s="311"/>
      <c r="G9" s="311"/>
      <c r="H9" s="311"/>
      <c r="I9" s="311"/>
      <c r="J9" s="331"/>
      <c r="K9" s="332"/>
      <c r="L9" s="234"/>
      <c r="M9" s="232"/>
    </row>
    <row r="10" spans="1:13" ht="71.25">
      <c r="A10" s="232"/>
      <c r="B10" s="233"/>
      <c r="C10" s="242">
        <v>1</v>
      </c>
      <c r="D10" s="243" t="s">
        <v>97</v>
      </c>
      <c r="E10" s="243"/>
      <c r="F10" s="243"/>
      <c r="G10" s="244" t="s">
        <v>101</v>
      </c>
      <c r="H10" s="243" t="s">
        <v>105</v>
      </c>
      <c r="I10" s="245">
        <v>30</v>
      </c>
      <c r="J10" s="246">
        <v>706450</v>
      </c>
      <c r="K10" s="247">
        <f>+I10*J10</f>
        <v>21193500</v>
      </c>
      <c r="L10" s="234"/>
      <c r="M10" s="232"/>
    </row>
    <row r="11" spans="1:13" ht="128.25">
      <c r="A11" s="232"/>
      <c r="B11" s="233"/>
      <c r="C11" s="242">
        <v>2</v>
      </c>
      <c r="D11" s="243" t="s">
        <v>98</v>
      </c>
      <c r="E11" s="243"/>
      <c r="F11" s="243"/>
      <c r="G11" s="244" t="s">
        <v>102</v>
      </c>
      <c r="H11" s="243" t="s">
        <v>106</v>
      </c>
      <c r="I11" s="245">
        <v>180</v>
      </c>
      <c r="J11" s="246">
        <v>146459</v>
      </c>
      <c r="K11" s="247">
        <f t="shared" ref="K11:K13" si="0">+I11*J11</f>
        <v>26362620</v>
      </c>
      <c r="L11" s="234"/>
      <c r="M11" s="232"/>
    </row>
    <row r="12" spans="1:13" ht="15">
      <c r="A12" s="232"/>
      <c r="B12" s="233"/>
      <c r="C12" s="242">
        <v>3</v>
      </c>
      <c r="D12" s="243" t="s">
        <v>99</v>
      </c>
      <c r="E12" s="243"/>
      <c r="F12" s="243"/>
      <c r="G12" s="244" t="s">
        <v>103</v>
      </c>
      <c r="H12" s="243" t="s">
        <v>107</v>
      </c>
      <c r="I12" s="245">
        <v>75</v>
      </c>
      <c r="J12" s="246">
        <v>983500</v>
      </c>
      <c r="K12" s="247">
        <f t="shared" si="0"/>
        <v>73762500</v>
      </c>
      <c r="L12" s="234"/>
      <c r="M12" s="232"/>
    </row>
    <row r="13" spans="1:13" ht="15">
      <c r="A13" s="232"/>
      <c r="B13" s="233"/>
      <c r="C13" s="242">
        <v>4</v>
      </c>
      <c r="D13" s="243" t="s">
        <v>100</v>
      </c>
      <c r="E13" s="243"/>
      <c r="F13" s="243"/>
      <c r="G13" s="244" t="s">
        <v>104</v>
      </c>
      <c r="H13" s="243" t="s">
        <v>108</v>
      </c>
      <c r="I13" s="245">
        <v>9</v>
      </c>
      <c r="J13" s="246">
        <v>27683193</v>
      </c>
      <c r="K13" s="247">
        <f t="shared" si="0"/>
        <v>249148737</v>
      </c>
      <c r="L13" s="234"/>
      <c r="M13" s="232"/>
    </row>
    <row r="14" spans="1:13" ht="30" customHeight="1" thickBot="1">
      <c r="A14" s="232"/>
      <c r="B14" s="233"/>
      <c r="C14" s="248" t="s">
        <v>14</v>
      </c>
      <c r="D14" s="249"/>
      <c r="E14" s="249"/>
      <c r="F14" s="249"/>
      <c r="G14" s="250"/>
      <c r="H14" s="249"/>
      <c r="I14" s="245"/>
      <c r="J14" s="251"/>
      <c r="K14" s="322">
        <f>SUM(K10:K13)</f>
        <v>370467357</v>
      </c>
      <c r="L14" s="234"/>
      <c r="M14" s="232"/>
    </row>
    <row r="15" spans="1:13" ht="30" customHeight="1" thickBot="1">
      <c r="A15" s="232"/>
      <c r="B15" s="233"/>
      <c r="C15" s="310">
        <v>2</v>
      </c>
      <c r="D15" s="311" t="s">
        <v>110</v>
      </c>
      <c r="E15" s="311"/>
      <c r="F15" s="311"/>
      <c r="G15" s="311"/>
      <c r="H15" s="311"/>
      <c r="I15" s="311"/>
      <c r="J15" s="331"/>
      <c r="K15" s="332"/>
      <c r="L15" s="234"/>
      <c r="M15" s="232"/>
    </row>
    <row r="16" spans="1:13" ht="85.5">
      <c r="A16" s="232"/>
      <c r="B16" s="233"/>
      <c r="C16" s="242">
        <v>5</v>
      </c>
      <c r="D16" s="243" t="s">
        <v>111</v>
      </c>
      <c r="E16" s="243"/>
      <c r="F16" s="243"/>
      <c r="G16" s="244" t="s">
        <v>115</v>
      </c>
      <c r="H16" s="243" t="s">
        <v>116</v>
      </c>
      <c r="I16" s="245">
        <v>330</v>
      </c>
      <c r="J16" s="246">
        <v>41479</v>
      </c>
      <c r="K16" s="247">
        <f t="shared" ref="K16:K19" si="1">+I16*J16</f>
        <v>13688070</v>
      </c>
      <c r="L16" s="234"/>
      <c r="M16" s="232"/>
    </row>
    <row r="17" spans="1:13" ht="114">
      <c r="A17" s="232"/>
      <c r="B17" s="233"/>
      <c r="C17" s="242">
        <v>6</v>
      </c>
      <c r="D17" s="243" t="s">
        <v>112</v>
      </c>
      <c r="E17" s="243"/>
      <c r="F17" s="243"/>
      <c r="G17" s="244" t="s">
        <v>117</v>
      </c>
      <c r="H17" s="243" t="s">
        <v>107</v>
      </c>
      <c r="I17" s="245">
        <v>50</v>
      </c>
      <c r="J17" s="246">
        <v>237183</v>
      </c>
      <c r="K17" s="247">
        <f t="shared" si="1"/>
        <v>11859150</v>
      </c>
      <c r="L17" s="234"/>
      <c r="M17" s="232"/>
    </row>
    <row r="18" spans="1:13" s="232" customFormat="1" ht="142.5">
      <c r="B18" s="233"/>
      <c r="C18" s="242">
        <v>7</v>
      </c>
      <c r="D18" s="252" t="s">
        <v>113</v>
      </c>
      <c r="E18" s="252"/>
      <c r="F18" s="252"/>
      <c r="G18" s="260" t="s">
        <v>118</v>
      </c>
      <c r="H18" s="252" t="s">
        <v>116</v>
      </c>
      <c r="I18" s="245">
        <v>15</v>
      </c>
      <c r="J18" s="246">
        <v>67283</v>
      </c>
      <c r="K18" s="247">
        <f t="shared" si="1"/>
        <v>1009245</v>
      </c>
      <c r="L18" s="234"/>
    </row>
    <row r="19" spans="1:13" ht="71.25">
      <c r="B19" s="253"/>
      <c r="C19" s="242">
        <v>8</v>
      </c>
      <c r="D19" s="243" t="s">
        <v>114</v>
      </c>
      <c r="E19" s="243"/>
      <c r="F19" s="243"/>
      <c r="G19" s="244" t="s">
        <v>119</v>
      </c>
      <c r="H19" s="243" t="s">
        <v>116</v>
      </c>
      <c r="I19" s="245">
        <v>1500</v>
      </c>
      <c r="J19" s="246">
        <v>10520</v>
      </c>
      <c r="K19" s="247">
        <f t="shared" si="1"/>
        <v>15780000</v>
      </c>
      <c r="L19" s="254"/>
    </row>
    <row r="20" spans="1:13" ht="30" customHeight="1" thickBot="1">
      <c r="A20" s="232"/>
      <c r="B20" s="233"/>
      <c r="C20" s="248" t="s">
        <v>14</v>
      </c>
      <c r="D20" s="255"/>
      <c r="E20" s="256"/>
      <c r="F20" s="255"/>
      <c r="G20" s="255"/>
      <c r="H20" s="255"/>
      <c r="I20" s="245"/>
      <c r="J20" s="333"/>
      <c r="K20" s="322">
        <f>SUM(K16:K19)</f>
        <v>42336465</v>
      </c>
      <c r="L20" s="234"/>
      <c r="M20" s="232"/>
    </row>
    <row r="21" spans="1:13" ht="30" customHeight="1" thickBot="1">
      <c r="A21" s="232"/>
      <c r="B21" s="233"/>
      <c r="C21" s="310">
        <v>3</v>
      </c>
      <c r="D21" s="311" t="s">
        <v>128</v>
      </c>
      <c r="E21" s="311"/>
      <c r="F21" s="311"/>
      <c r="G21" s="311"/>
      <c r="H21" s="311"/>
      <c r="I21" s="311"/>
      <c r="J21" s="331"/>
      <c r="K21" s="332"/>
      <c r="L21" s="234"/>
      <c r="M21" s="232"/>
    </row>
    <row r="22" spans="1:13" ht="71.25">
      <c r="A22" s="232"/>
      <c r="B22" s="233"/>
      <c r="C22" s="242">
        <v>9</v>
      </c>
      <c r="D22" s="257" t="s">
        <v>120</v>
      </c>
      <c r="E22" s="257"/>
      <c r="F22" s="257"/>
      <c r="G22" s="258" t="s">
        <v>129</v>
      </c>
      <c r="H22" s="257" t="s">
        <v>107</v>
      </c>
      <c r="I22" s="245">
        <v>267.79534999999998</v>
      </c>
      <c r="J22" s="246">
        <v>115061</v>
      </c>
      <c r="K22" s="247">
        <f t="shared" ref="K22:K29" si="2">+I22*J22</f>
        <v>30812800.766349997</v>
      </c>
      <c r="L22" s="234"/>
      <c r="M22" s="232"/>
    </row>
    <row r="23" spans="1:13" ht="57">
      <c r="A23" s="232"/>
      <c r="B23" s="233"/>
      <c r="C23" s="242">
        <v>10</v>
      </c>
      <c r="D23" s="259" t="s">
        <v>121</v>
      </c>
      <c r="E23" s="259"/>
      <c r="F23" s="259"/>
      <c r="G23" s="258" t="s">
        <v>130</v>
      </c>
      <c r="H23" s="257" t="s">
        <v>107</v>
      </c>
      <c r="I23" s="245">
        <v>2295.5768444999999</v>
      </c>
      <c r="J23" s="246">
        <v>88721</v>
      </c>
      <c r="K23" s="247">
        <f t="shared" si="2"/>
        <v>203665873.2208845</v>
      </c>
      <c r="L23" s="234"/>
      <c r="M23" s="232"/>
    </row>
    <row r="24" spans="1:13" ht="114">
      <c r="A24" s="232"/>
      <c r="B24" s="233"/>
      <c r="C24" s="242">
        <v>11</v>
      </c>
      <c r="D24" s="257" t="s">
        <v>122</v>
      </c>
      <c r="E24" s="257"/>
      <c r="F24" s="257"/>
      <c r="G24" s="258" t="s">
        <v>131</v>
      </c>
      <c r="H24" s="257" t="s">
        <v>107</v>
      </c>
      <c r="I24" s="245">
        <v>73.576099947072976</v>
      </c>
      <c r="J24" s="246">
        <v>294402</v>
      </c>
      <c r="K24" s="247">
        <f t="shared" si="2"/>
        <v>21660950.976618178</v>
      </c>
      <c r="L24" s="234"/>
      <c r="M24" s="232"/>
    </row>
    <row r="25" spans="1:13" s="232" customFormat="1" ht="114">
      <c r="B25" s="233"/>
      <c r="C25" s="242">
        <v>12</v>
      </c>
      <c r="D25" s="252" t="s">
        <v>123</v>
      </c>
      <c r="E25" s="252"/>
      <c r="F25" s="252"/>
      <c r="G25" s="260" t="s">
        <v>132</v>
      </c>
      <c r="H25" s="252" t="s">
        <v>107</v>
      </c>
      <c r="I25" s="245">
        <v>73.576099947072976</v>
      </c>
      <c r="J25" s="246">
        <v>352429</v>
      </c>
      <c r="K25" s="247">
        <f t="shared" si="2"/>
        <v>25930351.328246981</v>
      </c>
      <c r="L25" s="234"/>
    </row>
    <row r="26" spans="1:13" ht="114">
      <c r="A26" s="232"/>
      <c r="B26" s="233"/>
      <c r="C26" s="242">
        <v>13</v>
      </c>
      <c r="D26" s="257" t="s">
        <v>124</v>
      </c>
      <c r="E26" s="257"/>
      <c r="F26" s="257"/>
      <c r="G26" s="258" t="s">
        <v>133</v>
      </c>
      <c r="H26" s="257" t="s">
        <v>107</v>
      </c>
      <c r="I26" s="245">
        <v>71.274883328318467</v>
      </c>
      <c r="J26" s="261">
        <v>410155</v>
      </c>
      <c r="K26" s="247">
        <f t="shared" si="2"/>
        <v>29233749.77152646</v>
      </c>
      <c r="L26" s="234"/>
      <c r="M26" s="232"/>
    </row>
    <row r="27" spans="1:13" s="232" customFormat="1" ht="114">
      <c r="B27" s="233"/>
      <c r="C27" s="242">
        <v>14</v>
      </c>
      <c r="D27" s="252" t="s">
        <v>125</v>
      </c>
      <c r="E27" s="252"/>
      <c r="F27" s="252"/>
      <c r="G27" s="260" t="s">
        <v>134</v>
      </c>
      <c r="H27" s="252" t="s">
        <v>107</v>
      </c>
      <c r="I27" s="245">
        <v>33.657452894234261</v>
      </c>
      <c r="J27" s="261">
        <v>478333</v>
      </c>
      <c r="K27" s="247">
        <f t="shared" si="2"/>
        <v>16099470.415257758</v>
      </c>
      <c r="L27" s="234"/>
    </row>
    <row r="28" spans="1:13" ht="114">
      <c r="A28" s="232"/>
      <c r="B28" s="233"/>
      <c r="C28" s="242">
        <v>15</v>
      </c>
      <c r="D28" s="257" t="s">
        <v>126</v>
      </c>
      <c r="E28" s="243"/>
      <c r="F28" s="257"/>
      <c r="G28" s="258" t="s">
        <v>135</v>
      </c>
      <c r="H28" s="257" t="s">
        <v>107</v>
      </c>
      <c r="I28" s="245">
        <v>1.539380400258999</v>
      </c>
      <c r="J28" s="246">
        <v>541169</v>
      </c>
      <c r="K28" s="247">
        <f t="shared" si="2"/>
        <v>833064.9518277623</v>
      </c>
      <c r="L28" s="234"/>
      <c r="M28" s="232"/>
    </row>
    <row r="29" spans="1:13" ht="85.5">
      <c r="A29" s="232"/>
      <c r="B29" s="233"/>
      <c r="C29" s="242">
        <v>16</v>
      </c>
      <c r="D29" s="257" t="s">
        <v>127</v>
      </c>
      <c r="E29" s="257"/>
      <c r="F29" s="257"/>
      <c r="G29" s="258" t="s">
        <v>136</v>
      </c>
      <c r="H29" s="262" t="s">
        <v>107</v>
      </c>
      <c r="I29" s="245">
        <v>222.4854973321267</v>
      </c>
      <c r="J29" s="246">
        <v>672256</v>
      </c>
      <c r="K29" s="247">
        <f t="shared" si="2"/>
        <v>149567210.49450618</v>
      </c>
      <c r="L29" s="234"/>
      <c r="M29" s="232"/>
    </row>
    <row r="30" spans="1:13" ht="30" customHeight="1" thickBot="1">
      <c r="A30" s="232"/>
      <c r="B30" s="233"/>
      <c r="C30" s="263" t="s">
        <v>14</v>
      </c>
      <c r="D30" s="264"/>
      <c r="E30" s="264"/>
      <c r="F30" s="264"/>
      <c r="G30" s="265"/>
      <c r="H30" s="264"/>
      <c r="I30" s="245"/>
      <c r="J30" s="266"/>
      <c r="K30" s="323">
        <f>SUM(K22:K29)</f>
        <v>477803471.92521781</v>
      </c>
      <c r="L30" s="234"/>
      <c r="M30" s="232"/>
    </row>
    <row r="31" spans="1:13" ht="30" customHeight="1" thickBot="1">
      <c r="A31" s="232"/>
      <c r="B31" s="233"/>
      <c r="C31" s="310">
        <v>4</v>
      </c>
      <c r="D31" s="311" t="s">
        <v>137</v>
      </c>
      <c r="E31" s="311"/>
      <c r="F31" s="311"/>
      <c r="G31" s="311"/>
      <c r="H31" s="311"/>
      <c r="I31" s="311"/>
      <c r="J31" s="331"/>
      <c r="K31" s="332"/>
      <c r="L31" s="234"/>
      <c r="M31" s="232"/>
    </row>
    <row r="32" spans="1:13" s="316" customFormat="1" ht="71.25">
      <c r="A32" s="312"/>
      <c r="B32" s="313"/>
      <c r="C32" s="314">
        <v>17</v>
      </c>
      <c r="D32" s="262" t="s">
        <v>142</v>
      </c>
      <c r="E32" s="262"/>
      <c r="F32" s="262"/>
      <c r="G32" s="258" t="s">
        <v>138</v>
      </c>
      <c r="H32" s="262" t="s">
        <v>107</v>
      </c>
      <c r="I32" s="245">
        <v>485.61879960000005</v>
      </c>
      <c r="J32" s="246">
        <v>173961</v>
      </c>
      <c r="K32" s="247">
        <f t="shared" ref="K32:K35" si="3">+I32*J32</f>
        <v>84478731.997215614</v>
      </c>
      <c r="L32" s="315"/>
      <c r="M32" s="312"/>
    </row>
    <row r="33" spans="1:13" s="316" customFormat="1" ht="71.25">
      <c r="A33" s="312"/>
      <c r="B33" s="313"/>
      <c r="C33" s="314">
        <v>18</v>
      </c>
      <c r="D33" s="262" t="s">
        <v>143</v>
      </c>
      <c r="E33" s="262"/>
      <c r="F33" s="262"/>
      <c r="G33" s="258" t="s">
        <v>139</v>
      </c>
      <c r="H33" s="262" t="s">
        <v>107</v>
      </c>
      <c r="I33" s="245">
        <v>42</v>
      </c>
      <c r="J33" s="246">
        <v>222087</v>
      </c>
      <c r="K33" s="247">
        <f t="shared" si="3"/>
        <v>9327654</v>
      </c>
      <c r="L33" s="315"/>
      <c r="M33" s="312"/>
    </row>
    <row r="34" spans="1:13" s="316" customFormat="1" ht="42.75">
      <c r="A34" s="312"/>
      <c r="B34" s="313"/>
      <c r="C34" s="314">
        <v>19</v>
      </c>
      <c r="D34" s="262" t="s">
        <v>144</v>
      </c>
      <c r="E34" s="262"/>
      <c r="F34" s="262"/>
      <c r="G34" s="258" t="s">
        <v>140</v>
      </c>
      <c r="H34" s="262" t="s">
        <v>107</v>
      </c>
      <c r="I34" s="245">
        <v>265.68</v>
      </c>
      <c r="J34" s="246">
        <v>210632</v>
      </c>
      <c r="K34" s="247">
        <f t="shared" si="3"/>
        <v>55960709.759999998</v>
      </c>
      <c r="L34" s="315"/>
      <c r="M34" s="312"/>
    </row>
    <row r="35" spans="1:13" s="316" customFormat="1" ht="57">
      <c r="A35" s="312"/>
      <c r="B35" s="313"/>
      <c r="C35" s="317">
        <v>20</v>
      </c>
      <c r="D35" s="262" t="s">
        <v>145</v>
      </c>
      <c r="E35" s="262"/>
      <c r="F35" s="262"/>
      <c r="G35" s="258" t="s">
        <v>141</v>
      </c>
      <c r="H35" s="262" t="s">
        <v>107</v>
      </c>
      <c r="I35" s="245">
        <v>961.85850750000009</v>
      </c>
      <c r="J35" s="246">
        <v>56229</v>
      </c>
      <c r="K35" s="247">
        <f t="shared" si="3"/>
        <v>54084342.018217504</v>
      </c>
      <c r="L35" s="315"/>
      <c r="M35" s="312"/>
    </row>
    <row r="36" spans="1:13" ht="30" customHeight="1" thickBot="1">
      <c r="A36" s="232"/>
      <c r="B36" s="233"/>
      <c r="C36" s="248" t="s">
        <v>14</v>
      </c>
      <c r="D36" s="267"/>
      <c r="E36" s="267"/>
      <c r="F36" s="267"/>
      <c r="G36" s="268"/>
      <c r="H36" s="269"/>
      <c r="I36" s="245"/>
      <c r="J36" s="251"/>
      <c r="K36" s="322">
        <f>SUM(K32:K35)</f>
        <v>203851437.77543312</v>
      </c>
      <c r="L36" s="234"/>
      <c r="M36" s="232"/>
    </row>
    <row r="37" spans="1:13" ht="30" customHeight="1" thickBot="1">
      <c r="A37" s="232"/>
      <c r="B37" s="233"/>
      <c r="C37" s="310">
        <v>5</v>
      </c>
      <c r="D37" s="311" t="s">
        <v>146</v>
      </c>
      <c r="E37" s="311"/>
      <c r="F37" s="311"/>
      <c r="G37" s="311"/>
      <c r="H37" s="311"/>
      <c r="I37" s="311"/>
      <c r="J37" s="331"/>
      <c r="K37" s="332"/>
      <c r="L37" s="234"/>
      <c r="M37" s="232"/>
    </row>
    <row r="38" spans="1:13" ht="30" customHeight="1" thickBot="1">
      <c r="A38" s="232"/>
      <c r="B38" s="233"/>
      <c r="C38" s="310" t="s">
        <v>147</v>
      </c>
      <c r="D38" s="311" t="s">
        <v>148</v>
      </c>
      <c r="E38" s="311"/>
      <c r="F38" s="311"/>
      <c r="G38" s="311"/>
      <c r="H38" s="311"/>
      <c r="I38" s="311"/>
      <c r="J38" s="331"/>
      <c r="K38" s="332"/>
      <c r="L38" s="234"/>
      <c r="M38" s="232"/>
    </row>
    <row r="39" spans="1:13" ht="71.25">
      <c r="A39" s="232"/>
      <c r="B39" s="233"/>
      <c r="C39" s="314">
        <v>21</v>
      </c>
      <c r="D39" s="262" t="s">
        <v>149</v>
      </c>
      <c r="E39" s="262"/>
      <c r="F39" s="262"/>
      <c r="G39" s="258" t="s">
        <v>153</v>
      </c>
      <c r="H39" s="262" t="s">
        <v>107</v>
      </c>
      <c r="I39" s="245">
        <v>410.42499464782895</v>
      </c>
      <c r="J39" s="246">
        <v>886268</v>
      </c>
      <c r="K39" s="247">
        <f t="shared" ref="K39:K42" si="4">+I39*J39</f>
        <v>363746539.15654206</v>
      </c>
      <c r="L39" s="234"/>
      <c r="M39" s="232"/>
    </row>
    <row r="40" spans="1:13" ht="114">
      <c r="A40" s="232"/>
      <c r="B40" s="233"/>
      <c r="C40" s="314">
        <v>22</v>
      </c>
      <c r="D40" s="262" t="s">
        <v>150</v>
      </c>
      <c r="E40" s="262"/>
      <c r="F40" s="262"/>
      <c r="G40" s="258" t="s">
        <v>154</v>
      </c>
      <c r="H40" s="262" t="s">
        <v>107</v>
      </c>
      <c r="I40" s="245">
        <v>64.452914881048244</v>
      </c>
      <c r="J40" s="246">
        <v>1158849</v>
      </c>
      <c r="K40" s="247">
        <f t="shared" si="4"/>
        <v>74691195.956987873</v>
      </c>
      <c r="L40" s="234"/>
      <c r="M40" s="232"/>
    </row>
    <row r="41" spans="1:13" ht="99.75">
      <c r="A41" s="232"/>
      <c r="B41" s="233"/>
      <c r="C41" s="314">
        <v>23</v>
      </c>
      <c r="D41" s="262" t="s">
        <v>151</v>
      </c>
      <c r="E41" s="262"/>
      <c r="F41" s="262"/>
      <c r="G41" s="258" t="s">
        <v>155</v>
      </c>
      <c r="H41" s="262" t="s">
        <v>107</v>
      </c>
      <c r="I41" s="245">
        <v>69.254000000000005</v>
      </c>
      <c r="J41" s="246">
        <v>996627</v>
      </c>
      <c r="K41" s="247">
        <f t="shared" si="4"/>
        <v>69020406.258000001</v>
      </c>
      <c r="L41" s="234"/>
      <c r="M41" s="232"/>
    </row>
    <row r="42" spans="1:13" ht="57">
      <c r="A42" s="232"/>
      <c r="B42" s="233"/>
      <c r="C42" s="317">
        <v>24</v>
      </c>
      <c r="D42" s="262" t="s">
        <v>152</v>
      </c>
      <c r="E42" s="262"/>
      <c r="F42" s="262"/>
      <c r="G42" s="258" t="s">
        <v>156</v>
      </c>
      <c r="H42" s="262" t="s">
        <v>116</v>
      </c>
      <c r="I42" s="245">
        <v>151.57899999999998</v>
      </c>
      <c r="J42" s="246">
        <v>34511</v>
      </c>
      <c r="K42" s="247">
        <f t="shared" si="4"/>
        <v>5231142.868999999</v>
      </c>
      <c r="L42" s="234"/>
      <c r="M42" s="232"/>
    </row>
    <row r="43" spans="1:13" ht="30" customHeight="1" thickBot="1">
      <c r="A43" s="232"/>
      <c r="B43" s="233"/>
      <c r="C43" s="248" t="s">
        <v>14</v>
      </c>
      <c r="D43" s="267"/>
      <c r="E43" s="267"/>
      <c r="F43" s="267"/>
      <c r="G43" s="268"/>
      <c r="H43" s="269"/>
      <c r="I43" s="245"/>
      <c r="J43" s="251"/>
      <c r="K43" s="322">
        <f>SUM(K39:K42)</f>
        <v>512689284.24052995</v>
      </c>
      <c r="L43" s="234"/>
      <c r="M43" s="232"/>
    </row>
    <row r="44" spans="1:13" ht="30" customHeight="1" thickBot="1">
      <c r="A44" s="232"/>
      <c r="B44" s="233"/>
      <c r="C44" s="310" t="s">
        <v>157</v>
      </c>
      <c r="D44" s="311" t="s">
        <v>158</v>
      </c>
      <c r="E44" s="311"/>
      <c r="F44" s="311"/>
      <c r="G44" s="311"/>
      <c r="H44" s="311"/>
      <c r="I44" s="311"/>
      <c r="J44" s="331"/>
      <c r="K44" s="332"/>
      <c r="L44" s="234"/>
      <c r="M44" s="232"/>
    </row>
    <row r="45" spans="1:13" ht="99.75">
      <c r="A45" s="232"/>
      <c r="B45" s="233"/>
      <c r="C45" s="314">
        <v>25</v>
      </c>
      <c r="D45" s="262" t="s">
        <v>159</v>
      </c>
      <c r="E45" s="262"/>
      <c r="F45" s="262"/>
      <c r="G45" s="258" t="s">
        <v>161</v>
      </c>
      <c r="H45" s="262" t="s">
        <v>107</v>
      </c>
      <c r="I45" s="245">
        <v>66</v>
      </c>
      <c r="J45" s="246">
        <v>815250</v>
      </c>
      <c r="K45" s="247">
        <f t="shared" ref="K45:K46" si="5">+I45*J45</f>
        <v>53806500</v>
      </c>
      <c r="L45" s="234"/>
      <c r="M45" s="232"/>
    </row>
    <row r="46" spans="1:13" ht="285">
      <c r="A46" s="232"/>
      <c r="B46" s="233"/>
      <c r="C46" s="314">
        <v>26</v>
      </c>
      <c r="D46" s="262" t="s">
        <v>160</v>
      </c>
      <c r="E46" s="262"/>
      <c r="F46" s="262"/>
      <c r="G46" s="258" t="s">
        <v>162</v>
      </c>
      <c r="H46" s="262" t="s">
        <v>116</v>
      </c>
      <c r="I46" s="245">
        <v>1878.4524450000004</v>
      </c>
      <c r="J46" s="246">
        <v>350423</v>
      </c>
      <c r="K46" s="247">
        <f t="shared" si="5"/>
        <v>658252941.13423514</v>
      </c>
      <c r="L46" s="234"/>
      <c r="M46" s="232"/>
    </row>
    <row r="47" spans="1:13" ht="30" customHeight="1" thickBot="1">
      <c r="A47" s="232"/>
      <c r="B47" s="233"/>
      <c r="C47" s="248" t="s">
        <v>14</v>
      </c>
      <c r="D47" s="267"/>
      <c r="E47" s="267"/>
      <c r="F47" s="267"/>
      <c r="G47" s="268"/>
      <c r="H47" s="269"/>
      <c r="I47" s="245"/>
      <c r="J47" s="251"/>
      <c r="K47" s="322">
        <f>SUM(K45:K46)</f>
        <v>712059441.13423514</v>
      </c>
      <c r="L47" s="234"/>
      <c r="M47" s="232"/>
    </row>
    <row r="48" spans="1:13" ht="30" customHeight="1" thickBot="1">
      <c r="A48" s="232"/>
      <c r="B48" s="233"/>
      <c r="C48" s="310" t="s">
        <v>163</v>
      </c>
      <c r="D48" s="311" t="s">
        <v>164</v>
      </c>
      <c r="E48" s="311"/>
      <c r="F48" s="311"/>
      <c r="G48" s="311"/>
      <c r="H48" s="311"/>
      <c r="I48" s="311"/>
      <c r="J48" s="331"/>
      <c r="K48" s="332"/>
      <c r="L48" s="234"/>
      <c r="M48" s="232"/>
    </row>
    <row r="49" spans="1:13" ht="114">
      <c r="A49" s="232"/>
      <c r="B49" s="233"/>
      <c r="C49" s="314">
        <v>27</v>
      </c>
      <c r="D49" s="262" t="s">
        <v>165</v>
      </c>
      <c r="E49" s="262"/>
      <c r="F49" s="262"/>
      <c r="G49" s="258" t="s">
        <v>167</v>
      </c>
      <c r="H49" s="262" t="s">
        <v>116</v>
      </c>
      <c r="I49" s="245">
        <v>546</v>
      </c>
      <c r="J49" s="246">
        <v>297737</v>
      </c>
      <c r="K49" s="247">
        <f t="shared" ref="K49:K50" si="6">+I49*J49</f>
        <v>162564402</v>
      </c>
      <c r="L49" s="234"/>
      <c r="M49" s="232"/>
    </row>
    <row r="50" spans="1:13" ht="71.25">
      <c r="A50" s="232"/>
      <c r="B50" s="233"/>
      <c r="C50" s="314">
        <v>28</v>
      </c>
      <c r="D50" s="262" t="s">
        <v>166</v>
      </c>
      <c r="E50" s="262"/>
      <c r="F50" s="262"/>
      <c r="G50" s="258" t="s">
        <v>168</v>
      </c>
      <c r="H50" s="262" t="s">
        <v>116</v>
      </c>
      <c r="I50" s="245">
        <v>2738</v>
      </c>
      <c r="J50" s="246">
        <v>315225</v>
      </c>
      <c r="K50" s="247">
        <f t="shared" si="6"/>
        <v>863086050</v>
      </c>
      <c r="L50" s="234"/>
      <c r="M50" s="232"/>
    </row>
    <row r="51" spans="1:13" ht="30" customHeight="1" thickBot="1">
      <c r="A51" s="232"/>
      <c r="B51" s="233"/>
      <c r="C51" s="248" t="s">
        <v>14</v>
      </c>
      <c r="D51" s="267"/>
      <c r="E51" s="267"/>
      <c r="F51" s="267"/>
      <c r="G51" s="268"/>
      <c r="H51" s="269"/>
      <c r="I51" s="245"/>
      <c r="J51" s="251"/>
      <c r="K51" s="322">
        <f>SUM(K49:K50)</f>
        <v>1025650452</v>
      </c>
      <c r="L51" s="234"/>
      <c r="M51" s="232"/>
    </row>
    <row r="52" spans="1:13" ht="30" customHeight="1" thickBot="1">
      <c r="A52" s="232"/>
      <c r="B52" s="233"/>
      <c r="C52" s="310">
        <v>6</v>
      </c>
      <c r="D52" s="311" t="s">
        <v>171</v>
      </c>
      <c r="E52" s="311"/>
      <c r="F52" s="311"/>
      <c r="G52" s="311"/>
      <c r="H52" s="311"/>
      <c r="I52" s="311"/>
      <c r="J52" s="331"/>
      <c r="K52" s="332"/>
      <c r="L52" s="234"/>
      <c r="M52" s="232"/>
    </row>
    <row r="53" spans="1:13" ht="71.25">
      <c r="A53" s="232"/>
      <c r="B53" s="233"/>
      <c r="C53" s="314">
        <v>29</v>
      </c>
      <c r="D53" s="262" t="s">
        <v>169</v>
      </c>
      <c r="E53" s="262"/>
      <c r="F53" s="262"/>
      <c r="G53" s="258" t="s">
        <v>172</v>
      </c>
      <c r="H53" s="262" t="s">
        <v>173</v>
      </c>
      <c r="I53" s="245">
        <v>38614.110679999983</v>
      </c>
      <c r="J53" s="246">
        <v>8464</v>
      </c>
      <c r="K53" s="247">
        <f t="shared" ref="K53:K55" si="7">+I53*J53</f>
        <v>326829832.79551989</v>
      </c>
      <c r="L53" s="234"/>
      <c r="M53" s="232"/>
    </row>
    <row r="54" spans="1:13" ht="42.75">
      <c r="A54" s="232"/>
      <c r="B54" s="233"/>
      <c r="C54" s="314">
        <v>30</v>
      </c>
      <c r="D54" s="262" t="s">
        <v>170</v>
      </c>
      <c r="E54" s="262"/>
      <c r="F54" s="262"/>
      <c r="G54" s="258" t="s">
        <v>174</v>
      </c>
      <c r="H54" s="262" t="s">
        <v>116</v>
      </c>
      <c r="I54" s="245">
        <v>1092</v>
      </c>
      <c r="J54" s="246">
        <v>33610</v>
      </c>
      <c r="K54" s="247">
        <f t="shared" si="7"/>
        <v>36702120</v>
      </c>
      <c r="L54" s="234"/>
      <c r="M54" s="232"/>
    </row>
    <row r="55" spans="1:13" ht="42.75">
      <c r="A55" s="232"/>
      <c r="B55" s="233"/>
      <c r="C55" s="314">
        <v>31</v>
      </c>
      <c r="D55" s="262">
        <v>6.3</v>
      </c>
      <c r="E55" s="262"/>
      <c r="F55" s="262"/>
      <c r="G55" s="258" t="s">
        <v>175</v>
      </c>
      <c r="H55" s="262" t="s">
        <v>116</v>
      </c>
      <c r="I55" s="245">
        <v>1738</v>
      </c>
      <c r="J55" s="246">
        <v>29748</v>
      </c>
      <c r="K55" s="247">
        <f t="shared" si="7"/>
        <v>51702024</v>
      </c>
      <c r="L55" s="234"/>
      <c r="M55" s="232"/>
    </row>
    <row r="56" spans="1:13" ht="30" customHeight="1" thickBot="1">
      <c r="A56" s="232"/>
      <c r="B56" s="233"/>
      <c r="C56" s="248" t="s">
        <v>14</v>
      </c>
      <c r="D56" s="267"/>
      <c r="E56" s="267"/>
      <c r="F56" s="267"/>
      <c r="G56" s="268"/>
      <c r="H56" s="269"/>
      <c r="I56" s="245"/>
      <c r="J56" s="251"/>
      <c r="K56" s="322">
        <f>SUM(K53:K55)</f>
        <v>415233976.79551989</v>
      </c>
      <c r="L56" s="234"/>
      <c r="M56" s="232"/>
    </row>
    <row r="57" spans="1:13" ht="30" customHeight="1" thickBot="1">
      <c r="A57" s="232"/>
      <c r="B57" s="233"/>
      <c r="C57" s="310">
        <v>7</v>
      </c>
      <c r="D57" s="311" t="s">
        <v>182</v>
      </c>
      <c r="E57" s="311"/>
      <c r="F57" s="311"/>
      <c r="G57" s="311"/>
      <c r="H57" s="311"/>
      <c r="I57" s="311"/>
      <c r="J57" s="331"/>
      <c r="K57" s="332"/>
      <c r="L57" s="234"/>
      <c r="M57" s="232"/>
    </row>
    <row r="58" spans="1:13" ht="142.5">
      <c r="A58" s="232"/>
      <c r="B58" s="233"/>
      <c r="C58" s="314">
        <v>32</v>
      </c>
      <c r="D58" s="262" t="s">
        <v>176</v>
      </c>
      <c r="E58" s="262"/>
      <c r="F58" s="262"/>
      <c r="G58" s="258" t="s">
        <v>179</v>
      </c>
      <c r="H58" s="262" t="s">
        <v>173</v>
      </c>
      <c r="I58" s="245">
        <v>240407</v>
      </c>
      <c r="J58" s="246">
        <v>18445</v>
      </c>
      <c r="K58" s="247">
        <f t="shared" ref="K58:K60" si="8">+I58*J58</f>
        <v>4434307115</v>
      </c>
      <c r="L58" s="234"/>
      <c r="M58" s="232"/>
    </row>
    <row r="59" spans="1:13" ht="57">
      <c r="A59" s="232"/>
      <c r="B59" s="233"/>
      <c r="C59" s="314">
        <v>33</v>
      </c>
      <c r="D59" s="262" t="s">
        <v>177</v>
      </c>
      <c r="E59" s="262"/>
      <c r="F59" s="262"/>
      <c r="G59" s="258" t="s">
        <v>180</v>
      </c>
      <c r="H59" s="262" t="s">
        <v>173</v>
      </c>
      <c r="I59" s="245">
        <v>3966.7155000000002</v>
      </c>
      <c r="J59" s="246">
        <v>24284.116081</v>
      </c>
      <c r="K59" s="247">
        <f t="shared" si="8"/>
        <v>96328179.662301958</v>
      </c>
      <c r="L59" s="234"/>
      <c r="M59" s="232"/>
    </row>
    <row r="60" spans="1:13" ht="71.25">
      <c r="A60" s="232"/>
      <c r="B60" s="233"/>
      <c r="C60" s="317">
        <v>34</v>
      </c>
      <c r="D60" s="262" t="s">
        <v>178</v>
      </c>
      <c r="E60" s="262"/>
      <c r="F60" s="262"/>
      <c r="G60" s="258" t="s">
        <v>181</v>
      </c>
      <c r="H60" s="262" t="s">
        <v>116</v>
      </c>
      <c r="I60" s="245">
        <v>787.5</v>
      </c>
      <c r="J60" s="246">
        <v>484915</v>
      </c>
      <c r="K60" s="247">
        <f t="shared" si="8"/>
        <v>381870562.5</v>
      </c>
      <c r="L60" s="234"/>
      <c r="M60" s="232"/>
    </row>
    <row r="61" spans="1:13" ht="30" customHeight="1" thickBot="1">
      <c r="A61" s="232"/>
      <c r="B61" s="233"/>
      <c r="C61" s="248" t="s">
        <v>14</v>
      </c>
      <c r="D61" s="267"/>
      <c r="E61" s="267"/>
      <c r="F61" s="267"/>
      <c r="G61" s="268"/>
      <c r="H61" s="269"/>
      <c r="I61" s="245"/>
      <c r="J61" s="251"/>
      <c r="K61" s="322">
        <f>SUM(K58:K60)</f>
        <v>4912505857.162302</v>
      </c>
      <c r="L61" s="234"/>
      <c r="M61" s="232"/>
    </row>
    <row r="62" spans="1:13" ht="30" customHeight="1" thickBot="1">
      <c r="A62" s="232"/>
      <c r="B62" s="233"/>
      <c r="C62" s="310">
        <v>8</v>
      </c>
      <c r="D62" s="311" t="s">
        <v>183</v>
      </c>
      <c r="E62" s="311"/>
      <c r="F62" s="311"/>
      <c r="G62" s="311"/>
      <c r="H62" s="311"/>
      <c r="I62" s="311"/>
      <c r="J62" s="331"/>
      <c r="K62" s="332"/>
      <c r="L62" s="234"/>
      <c r="M62" s="232"/>
    </row>
    <row r="63" spans="1:13" ht="30" customHeight="1">
      <c r="A63" s="232"/>
      <c r="B63" s="233"/>
      <c r="C63" s="314">
        <v>35</v>
      </c>
      <c r="D63" s="262" t="s">
        <v>185</v>
      </c>
      <c r="E63" s="262"/>
      <c r="F63" s="262"/>
      <c r="G63" s="258" t="s">
        <v>184</v>
      </c>
      <c r="H63" s="262" t="s">
        <v>116</v>
      </c>
      <c r="I63" s="245">
        <v>128</v>
      </c>
      <c r="J63" s="246">
        <v>266276</v>
      </c>
      <c r="K63" s="247">
        <f t="shared" ref="K63" si="9">+I63*J63</f>
        <v>34083328</v>
      </c>
      <c r="L63" s="234"/>
      <c r="M63" s="232"/>
    </row>
    <row r="64" spans="1:13" ht="30" customHeight="1" thickBot="1">
      <c r="A64" s="232"/>
      <c r="B64" s="233"/>
      <c r="C64" s="248" t="s">
        <v>14</v>
      </c>
      <c r="D64" s="267"/>
      <c r="E64" s="267"/>
      <c r="F64" s="267"/>
      <c r="G64" s="268"/>
      <c r="H64" s="269"/>
      <c r="I64" s="245"/>
      <c r="J64" s="251"/>
      <c r="K64" s="322">
        <f>SUM(K63:K63)</f>
        <v>34083328</v>
      </c>
      <c r="L64" s="234"/>
      <c r="M64" s="232"/>
    </row>
    <row r="65" spans="1:13" ht="30" customHeight="1" thickBot="1">
      <c r="A65" s="232"/>
      <c r="B65" s="233"/>
      <c r="C65" s="310">
        <v>9</v>
      </c>
      <c r="D65" s="311" t="s">
        <v>186</v>
      </c>
      <c r="E65" s="311"/>
      <c r="F65" s="311"/>
      <c r="G65" s="311"/>
      <c r="H65" s="311"/>
      <c r="I65" s="311"/>
      <c r="J65" s="331"/>
      <c r="K65" s="332"/>
      <c r="L65" s="234"/>
      <c r="M65" s="232"/>
    </row>
    <row r="66" spans="1:13" ht="30" customHeight="1">
      <c r="A66" s="232"/>
      <c r="B66" s="233"/>
      <c r="C66" s="314">
        <v>36</v>
      </c>
      <c r="D66" s="262" t="s">
        <v>187</v>
      </c>
      <c r="E66" s="262"/>
      <c r="F66" s="262"/>
      <c r="G66" s="258" t="s">
        <v>189</v>
      </c>
      <c r="H66" s="262" t="s">
        <v>116</v>
      </c>
      <c r="I66" s="245">
        <v>1315</v>
      </c>
      <c r="J66" s="246">
        <v>180041</v>
      </c>
      <c r="K66" s="247">
        <f t="shared" ref="K66:K67" si="10">+I66*J66</f>
        <v>236753915</v>
      </c>
      <c r="L66" s="234"/>
      <c r="M66" s="232"/>
    </row>
    <row r="67" spans="1:13" ht="30" customHeight="1">
      <c r="A67" s="232"/>
      <c r="B67" s="233"/>
      <c r="C67" s="314">
        <v>37</v>
      </c>
      <c r="D67" s="262" t="s">
        <v>188</v>
      </c>
      <c r="E67" s="262"/>
      <c r="F67" s="262"/>
      <c r="G67" s="258" t="s">
        <v>190</v>
      </c>
      <c r="H67" s="262" t="s">
        <v>116</v>
      </c>
      <c r="I67" s="245">
        <v>114</v>
      </c>
      <c r="J67" s="246">
        <v>62134</v>
      </c>
      <c r="K67" s="247">
        <f t="shared" si="10"/>
        <v>7083276</v>
      </c>
      <c r="L67" s="234"/>
      <c r="M67" s="232"/>
    </row>
    <row r="68" spans="1:13" ht="30" customHeight="1" thickBot="1">
      <c r="A68" s="232"/>
      <c r="B68" s="233"/>
      <c r="C68" s="248" t="s">
        <v>14</v>
      </c>
      <c r="D68" s="267"/>
      <c r="E68" s="267"/>
      <c r="F68" s="267"/>
      <c r="G68" s="268"/>
      <c r="H68" s="269"/>
      <c r="I68" s="245"/>
      <c r="J68" s="251"/>
      <c r="K68" s="322">
        <f>SUM(K66:K67)</f>
        <v>243837191</v>
      </c>
      <c r="L68" s="234"/>
      <c r="M68" s="232"/>
    </row>
    <row r="69" spans="1:13" ht="30" customHeight="1" thickBot="1">
      <c r="A69" s="232"/>
      <c r="B69" s="233"/>
      <c r="C69" s="310">
        <v>10</v>
      </c>
      <c r="D69" s="311" t="s">
        <v>191</v>
      </c>
      <c r="E69" s="311"/>
      <c r="F69" s="311"/>
      <c r="G69" s="311"/>
      <c r="H69" s="311"/>
      <c r="I69" s="311"/>
      <c r="J69" s="331"/>
      <c r="K69" s="332"/>
      <c r="L69" s="234"/>
      <c r="M69" s="232"/>
    </row>
    <row r="70" spans="1:13" ht="114">
      <c r="A70" s="232"/>
      <c r="B70" s="233"/>
      <c r="C70" s="314">
        <v>38</v>
      </c>
      <c r="D70" s="262" t="s">
        <v>192</v>
      </c>
      <c r="E70" s="262"/>
      <c r="F70" s="262"/>
      <c r="G70" s="258" t="s">
        <v>200</v>
      </c>
      <c r="H70" s="262" t="s">
        <v>116</v>
      </c>
      <c r="I70" s="245">
        <v>244.8</v>
      </c>
      <c r="J70" s="246">
        <v>116706</v>
      </c>
      <c r="K70" s="247">
        <f t="shared" ref="K70:K77" si="11">+I70*J70</f>
        <v>28569628.800000001</v>
      </c>
      <c r="L70" s="234"/>
      <c r="M70" s="232"/>
    </row>
    <row r="71" spans="1:13" ht="114">
      <c r="A71" s="232"/>
      <c r="B71" s="233"/>
      <c r="C71" s="314">
        <v>39</v>
      </c>
      <c r="D71" s="262" t="s">
        <v>193</v>
      </c>
      <c r="E71" s="262"/>
      <c r="F71" s="262"/>
      <c r="G71" s="258" t="s">
        <v>201</v>
      </c>
      <c r="H71" s="262" t="s">
        <v>116</v>
      </c>
      <c r="I71" s="245">
        <v>114</v>
      </c>
      <c r="J71" s="246">
        <v>109231</v>
      </c>
      <c r="K71" s="247">
        <f t="shared" si="11"/>
        <v>12452334</v>
      </c>
      <c r="L71" s="234"/>
      <c r="M71" s="232"/>
    </row>
    <row r="72" spans="1:13" ht="128.25">
      <c r="A72" s="232"/>
      <c r="B72" s="233"/>
      <c r="C72" s="314">
        <v>40</v>
      </c>
      <c r="D72" s="262" t="s">
        <v>194</v>
      </c>
      <c r="E72" s="262"/>
      <c r="F72" s="262"/>
      <c r="G72" s="258" t="s">
        <v>202</v>
      </c>
      <c r="H72" s="262" t="s">
        <v>116</v>
      </c>
      <c r="I72" s="245">
        <v>949</v>
      </c>
      <c r="J72" s="246">
        <v>169076.31666666668</v>
      </c>
      <c r="K72" s="247">
        <f t="shared" si="11"/>
        <v>160453424.51666668</v>
      </c>
      <c r="L72" s="234"/>
      <c r="M72" s="232"/>
    </row>
    <row r="73" spans="1:13" ht="71.25">
      <c r="A73" s="232"/>
      <c r="B73" s="233"/>
      <c r="C73" s="314">
        <v>41</v>
      </c>
      <c r="D73" s="262" t="s">
        <v>195</v>
      </c>
      <c r="E73" s="262"/>
      <c r="F73" s="262"/>
      <c r="G73" s="258" t="s">
        <v>203</v>
      </c>
      <c r="H73" s="262" t="s">
        <v>116</v>
      </c>
      <c r="I73" s="245">
        <v>68</v>
      </c>
      <c r="J73" s="246">
        <v>164865</v>
      </c>
      <c r="K73" s="247">
        <f t="shared" si="11"/>
        <v>11210820</v>
      </c>
      <c r="L73" s="234"/>
      <c r="M73" s="232"/>
    </row>
    <row r="74" spans="1:13" ht="85.5">
      <c r="A74" s="232"/>
      <c r="B74" s="233"/>
      <c r="C74" s="314">
        <v>42</v>
      </c>
      <c r="D74" s="262" t="s">
        <v>196</v>
      </c>
      <c r="E74" s="262"/>
      <c r="F74" s="262"/>
      <c r="G74" s="258" t="s">
        <v>204</v>
      </c>
      <c r="H74" s="262" t="s">
        <v>106</v>
      </c>
      <c r="I74" s="245">
        <v>136</v>
      </c>
      <c r="J74" s="246">
        <v>69622</v>
      </c>
      <c r="K74" s="247">
        <f t="shared" si="11"/>
        <v>9468592</v>
      </c>
      <c r="L74" s="234"/>
      <c r="M74" s="232"/>
    </row>
    <row r="75" spans="1:13" ht="99.75">
      <c r="A75" s="232"/>
      <c r="B75" s="233"/>
      <c r="C75" s="314">
        <v>43</v>
      </c>
      <c r="D75" s="262" t="s">
        <v>197</v>
      </c>
      <c r="E75" s="262"/>
      <c r="F75" s="262"/>
      <c r="G75" s="258" t="s">
        <v>205</v>
      </c>
      <c r="H75" s="262" t="s">
        <v>106</v>
      </c>
      <c r="I75" s="245">
        <v>40</v>
      </c>
      <c r="J75" s="246">
        <v>22547</v>
      </c>
      <c r="K75" s="247">
        <f t="shared" si="11"/>
        <v>901880</v>
      </c>
      <c r="L75" s="234"/>
      <c r="M75" s="232"/>
    </row>
    <row r="76" spans="1:13" ht="85.5">
      <c r="A76" s="232"/>
      <c r="B76" s="233"/>
      <c r="C76" s="314">
        <v>44</v>
      </c>
      <c r="D76" s="262" t="s">
        <v>198</v>
      </c>
      <c r="E76" s="262"/>
      <c r="F76" s="262"/>
      <c r="G76" s="258" t="s">
        <v>206</v>
      </c>
      <c r="H76" s="262" t="s">
        <v>116</v>
      </c>
      <c r="I76" s="245">
        <v>862</v>
      </c>
      <c r="J76" s="246">
        <v>198340</v>
      </c>
      <c r="K76" s="247">
        <f t="shared" si="11"/>
        <v>170969080</v>
      </c>
      <c r="L76" s="234"/>
      <c r="M76" s="232"/>
    </row>
    <row r="77" spans="1:13" ht="42.75">
      <c r="A77" s="232"/>
      <c r="B77" s="233"/>
      <c r="C77" s="314">
        <v>45</v>
      </c>
      <c r="D77" s="262" t="s">
        <v>199</v>
      </c>
      <c r="E77" s="262"/>
      <c r="F77" s="262"/>
      <c r="G77" s="258" t="s">
        <v>207</v>
      </c>
      <c r="H77" s="262" t="s">
        <v>116</v>
      </c>
      <c r="I77" s="245">
        <v>114</v>
      </c>
      <c r="J77" s="246">
        <v>48074</v>
      </c>
      <c r="K77" s="247">
        <f t="shared" si="11"/>
        <v>5480436</v>
      </c>
      <c r="L77" s="234"/>
      <c r="M77" s="232"/>
    </row>
    <row r="78" spans="1:13" ht="30" customHeight="1" thickBot="1">
      <c r="A78" s="232"/>
      <c r="B78" s="233"/>
      <c r="C78" s="248" t="s">
        <v>14</v>
      </c>
      <c r="D78" s="267"/>
      <c r="E78" s="267"/>
      <c r="F78" s="267"/>
      <c r="G78" s="268"/>
      <c r="H78" s="269"/>
      <c r="I78" s="245"/>
      <c r="J78" s="251"/>
      <c r="K78" s="322">
        <f>SUM(K70:K77)</f>
        <v>399506195.31666666</v>
      </c>
      <c r="L78" s="234"/>
      <c r="M78" s="232"/>
    </row>
    <row r="79" spans="1:13" ht="30" customHeight="1" thickBot="1">
      <c r="A79" s="232"/>
      <c r="B79" s="233"/>
      <c r="C79" s="310">
        <v>11</v>
      </c>
      <c r="D79" s="311" t="s">
        <v>208</v>
      </c>
      <c r="E79" s="311"/>
      <c r="F79" s="311"/>
      <c r="G79" s="311"/>
      <c r="H79" s="311"/>
      <c r="I79" s="311"/>
      <c r="J79" s="331"/>
      <c r="K79" s="332"/>
      <c r="L79" s="234"/>
      <c r="M79" s="232"/>
    </row>
    <row r="80" spans="1:13" ht="30" customHeight="1" thickBot="1">
      <c r="A80" s="232"/>
      <c r="B80" s="233"/>
      <c r="C80" s="310" t="s">
        <v>209</v>
      </c>
      <c r="D80" s="311" t="s">
        <v>210</v>
      </c>
      <c r="E80" s="311"/>
      <c r="F80" s="311"/>
      <c r="G80" s="311"/>
      <c r="H80" s="311"/>
      <c r="I80" s="311"/>
      <c r="J80" s="331"/>
      <c r="K80" s="332"/>
      <c r="L80" s="234"/>
      <c r="M80" s="232"/>
    </row>
    <row r="81" spans="1:13" ht="42.75">
      <c r="A81" s="232"/>
      <c r="B81" s="233"/>
      <c r="C81" s="314">
        <v>46</v>
      </c>
      <c r="D81" s="262" t="s">
        <v>211</v>
      </c>
      <c r="E81" s="262"/>
      <c r="F81" s="262"/>
      <c r="G81" s="258" t="s">
        <v>218</v>
      </c>
      <c r="H81" s="262" t="s">
        <v>219</v>
      </c>
      <c r="I81" s="245">
        <v>2</v>
      </c>
      <c r="J81" s="246">
        <v>59199903.975300007</v>
      </c>
      <c r="K81" s="247">
        <f t="shared" ref="K81:K87" si="12">+I81*J81</f>
        <v>118399807.95060001</v>
      </c>
      <c r="L81" s="234"/>
      <c r="M81" s="232"/>
    </row>
    <row r="82" spans="1:13" ht="42.75">
      <c r="A82" s="232"/>
      <c r="B82" s="233"/>
      <c r="C82" s="314">
        <v>47</v>
      </c>
      <c r="D82" s="262" t="s">
        <v>212</v>
      </c>
      <c r="E82" s="262"/>
      <c r="F82" s="262"/>
      <c r="G82" s="258" t="s">
        <v>220</v>
      </c>
      <c r="H82" s="262" t="s">
        <v>219</v>
      </c>
      <c r="I82" s="245">
        <v>2</v>
      </c>
      <c r="J82" s="246">
        <v>8672155.8841500022</v>
      </c>
      <c r="K82" s="247">
        <f t="shared" si="12"/>
        <v>17344311.768300004</v>
      </c>
      <c r="L82" s="234"/>
      <c r="M82" s="232"/>
    </row>
    <row r="83" spans="1:13" ht="28.5">
      <c r="A83" s="232"/>
      <c r="B83" s="233"/>
      <c r="C83" s="314">
        <v>48</v>
      </c>
      <c r="D83" s="262" t="s">
        <v>213</v>
      </c>
      <c r="E83" s="262"/>
      <c r="F83" s="262"/>
      <c r="G83" s="258" t="s">
        <v>221</v>
      </c>
      <c r="H83" s="262" t="s">
        <v>219</v>
      </c>
      <c r="I83" s="245">
        <v>1</v>
      </c>
      <c r="J83" s="246">
        <v>823415.33175000013</v>
      </c>
      <c r="K83" s="247">
        <f t="shared" si="12"/>
        <v>823415.33175000013</v>
      </c>
      <c r="L83" s="234"/>
      <c r="M83" s="232"/>
    </row>
    <row r="84" spans="1:13" ht="28.5">
      <c r="A84" s="232"/>
      <c r="B84" s="233"/>
      <c r="C84" s="314">
        <v>49</v>
      </c>
      <c r="D84" s="262" t="s">
        <v>214</v>
      </c>
      <c r="E84" s="262"/>
      <c r="F84" s="262"/>
      <c r="G84" s="258" t="s">
        <v>222</v>
      </c>
      <c r="H84" s="262" t="s">
        <v>219</v>
      </c>
      <c r="I84" s="245">
        <v>2</v>
      </c>
      <c r="J84" s="246">
        <v>1235123.5528500001</v>
      </c>
      <c r="K84" s="247">
        <f t="shared" si="12"/>
        <v>2470247.1057000002</v>
      </c>
      <c r="L84" s="234"/>
      <c r="M84" s="232"/>
    </row>
    <row r="85" spans="1:13" ht="42.75">
      <c r="A85" s="232"/>
      <c r="B85" s="233"/>
      <c r="C85" s="314">
        <v>50</v>
      </c>
      <c r="D85" s="262" t="s">
        <v>215</v>
      </c>
      <c r="E85" s="262"/>
      <c r="F85" s="262"/>
      <c r="G85" s="258" t="s">
        <v>223</v>
      </c>
      <c r="H85" s="262" t="s">
        <v>219</v>
      </c>
      <c r="I85" s="245">
        <v>3</v>
      </c>
      <c r="J85" s="246">
        <v>935148.81075000018</v>
      </c>
      <c r="K85" s="247">
        <f t="shared" si="12"/>
        <v>2805446.4322500005</v>
      </c>
      <c r="L85" s="234"/>
      <c r="M85" s="232"/>
    </row>
    <row r="86" spans="1:13" ht="42.75">
      <c r="A86" s="232"/>
      <c r="B86" s="233"/>
      <c r="C86" s="314">
        <v>51</v>
      </c>
      <c r="D86" s="262" t="s">
        <v>216</v>
      </c>
      <c r="E86" s="262"/>
      <c r="F86" s="262"/>
      <c r="G86" s="258" t="s">
        <v>224</v>
      </c>
      <c r="H86" s="262" t="s">
        <v>219</v>
      </c>
      <c r="I86" s="245">
        <v>12</v>
      </c>
      <c r="J86" s="246">
        <v>1445775.9178500001</v>
      </c>
      <c r="K86" s="247">
        <f t="shared" si="12"/>
        <v>17349311.014200002</v>
      </c>
      <c r="L86" s="234"/>
      <c r="M86" s="232"/>
    </row>
    <row r="87" spans="1:13" ht="42.75">
      <c r="A87" s="232"/>
      <c r="B87" s="233"/>
      <c r="C87" s="314">
        <v>52</v>
      </c>
      <c r="D87" s="262" t="s">
        <v>217</v>
      </c>
      <c r="E87" s="262"/>
      <c r="F87" s="262"/>
      <c r="G87" s="258" t="s">
        <v>225</v>
      </c>
      <c r="H87" s="262" t="s">
        <v>219</v>
      </c>
      <c r="I87" s="245">
        <v>31</v>
      </c>
      <c r="J87" s="246">
        <v>1445775.9178500001</v>
      </c>
      <c r="K87" s="247">
        <f t="shared" si="12"/>
        <v>44819053.45335</v>
      </c>
      <c r="L87" s="234"/>
      <c r="M87" s="232"/>
    </row>
    <row r="88" spans="1:13" ht="30" customHeight="1" thickBot="1">
      <c r="A88" s="232"/>
      <c r="B88" s="233"/>
      <c r="C88" s="248" t="s">
        <v>14</v>
      </c>
      <c r="D88" s="267"/>
      <c r="E88" s="267"/>
      <c r="F88" s="267"/>
      <c r="G88" s="268"/>
      <c r="H88" s="269"/>
      <c r="I88" s="245"/>
      <c r="J88" s="251"/>
      <c r="K88" s="322">
        <f>SUM(K81:K87)</f>
        <v>204011593.05615002</v>
      </c>
      <c r="L88" s="234"/>
      <c r="M88" s="232"/>
    </row>
    <row r="89" spans="1:13" ht="30" customHeight="1" thickBot="1">
      <c r="A89" s="232"/>
      <c r="B89" s="233"/>
      <c r="C89" s="310" t="s">
        <v>226</v>
      </c>
      <c r="D89" s="311" t="s">
        <v>227</v>
      </c>
      <c r="E89" s="311"/>
      <c r="F89" s="311"/>
      <c r="G89" s="311"/>
      <c r="H89" s="311"/>
      <c r="I89" s="311"/>
      <c r="J89" s="331"/>
      <c r="K89" s="332"/>
      <c r="L89" s="234"/>
      <c r="M89" s="232"/>
    </row>
    <row r="90" spans="1:13" ht="71.25">
      <c r="A90" s="232"/>
      <c r="B90" s="233"/>
      <c r="C90" s="314">
        <v>53</v>
      </c>
      <c r="D90" s="262" t="s">
        <v>228</v>
      </c>
      <c r="E90" s="262"/>
      <c r="F90" s="262"/>
      <c r="G90" s="258" t="s">
        <v>243</v>
      </c>
      <c r="H90" s="262" t="s">
        <v>219</v>
      </c>
      <c r="I90" s="245">
        <v>9</v>
      </c>
      <c r="J90" s="246">
        <v>3183296</v>
      </c>
      <c r="K90" s="247">
        <f t="shared" ref="K90:K104" si="13">+I90*J90</f>
        <v>28649664</v>
      </c>
      <c r="L90" s="234"/>
      <c r="M90" s="232"/>
    </row>
    <row r="91" spans="1:13" ht="71.25">
      <c r="A91" s="232"/>
      <c r="B91" s="233"/>
      <c r="C91" s="314">
        <v>54</v>
      </c>
      <c r="D91" s="262" t="s">
        <v>229</v>
      </c>
      <c r="E91" s="262"/>
      <c r="F91" s="262"/>
      <c r="G91" s="258" t="s">
        <v>244</v>
      </c>
      <c r="H91" s="262" t="s">
        <v>219</v>
      </c>
      <c r="I91" s="245">
        <v>4</v>
      </c>
      <c r="J91" s="246">
        <v>3183296</v>
      </c>
      <c r="K91" s="247">
        <f t="shared" si="13"/>
        <v>12733184</v>
      </c>
      <c r="L91" s="234"/>
      <c r="M91" s="232"/>
    </row>
    <row r="92" spans="1:13" ht="42.75">
      <c r="A92" s="232"/>
      <c r="B92" s="233"/>
      <c r="C92" s="314">
        <v>55</v>
      </c>
      <c r="D92" s="262" t="s">
        <v>230</v>
      </c>
      <c r="E92" s="262"/>
      <c r="F92" s="262"/>
      <c r="G92" s="258" t="s">
        <v>245</v>
      </c>
      <c r="H92" s="262" t="s">
        <v>219</v>
      </c>
      <c r="I92" s="245">
        <v>19</v>
      </c>
      <c r="J92" s="246">
        <v>2074062</v>
      </c>
      <c r="K92" s="247">
        <f t="shared" si="13"/>
        <v>39407178</v>
      </c>
      <c r="L92" s="234"/>
      <c r="M92" s="232"/>
    </row>
    <row r="93" spans="1:13" ht="42.75">
      <c r="A93" s="232"/>
      <c r="B93" s="233"/>
      <c r="C93" s="314">
        <v>56</v>
      </c>
      <c r="D93" s="262" t="s">
        <v>231</v>
      </c>
      <c r="E93" s="262"/>
      <c r="F93" s="262"/>
      <c r="G93" s="258" t="s">
        <v>246</v>
      </c>
      <c r="H93" s="262" t="s">
        <v>219</v>
      </c>
      <c r="I93" s="245">
        <v>10</v>
      </c>
      <c r="J93" s="246">
        <v>2074062</v>
      </c>
      <c r="K93" s="247">
        <f t="shared" si="13"/>
        <v>20740620</v>
      </c>
      <c r="L93" s="234"/>
      <c r="M93" s="232"/>
    </row>
    <row r="94" spans="1:13" ht="57">
      <c r="A94" s="232"/>
      <c r="B94" s="233"/>
      <c r="C94" s="314">
        <v>57</v>
      </c>
      <c r="D94" s="262" t="s">
        <v>232</v>
      </c>
      <c r="E94" s="262"/>
      <c r="F94" s="262"/>
      <c r="G94" s="258" t="s">
        <v>247</v>
      </c>
      <c r="H94" s="262" t="s">
        <v>219</v>
      </c>
      <c r="I94" s="245">
        <v>6</v>
      </c>
      <c r="J94" s="246">
        <v>9193918</v>
      </c>
      <c r="K94" s="247">
        <f t="shared" si="13"/>
        <v>55163508</v>
      </c>
      <c r="L94" s="234"/>
      <c r="M94" s="232"/>
    </row>
    <row r="95" spans="1:13" ht="71.25">
      <c r="A95" s="232"/>
      <c r="B95" s="233"/>
      <c r="C95" s="314">
        <v>58</v>
      </c>
      <c r="D95" s="262" t="s">
        <v>233</v>
      </c>
      <c r="E95" s="262"/>
      <c r="F95" s="262"/>
      <c r="G95" s="258" t="s">
        <v>248</v>
      </c>
      <c r="H95" s="262" t="s">
        <v>219</v>
      </c>
      <c r="I95" s="245">
        <v>2</v>
      </c>
      <c r="J95" s="246">
        <v>15176293.618200002</v>
      </c>
      <c r="K95" s="247">
        <f t="shared" si="13"/>
        <v>30352587.236400004</v>
      </c>
      <c r="L95" s="234"/>
      <c r="M95" s="232"/>
    </row>
    <row r="96" spans="1:13" ht="42.75">
      <c r="A96" s="232"/>
      <c r="B96" s="233"/>
      <c r="C96" s="314">
        <v>59</v>
      </c>
      <c r="D96" s="262" t="s">
        <v>234</v>
      </c>
      <c r="E96" s="262"/>
      <c r="F96" s="262"/>
      <c r="G96" s="258" t="s">
        <v>249</v>
      </c>
      <c r="H96" s="262" t="s">
        <v>219</v>
      </c>
      <c r="I96" s="245">
        <v>2</v>
      </c>
      <c r="J96" s="246">
        <v>9636082</v>
      </c>
      <c r="K96" s="247">
        <f t="shared" si="13"/>
        <v>19272164</v>
      </c>
      <c r="L96" s="234"/>
      <c r="M96" s="232"/>
    </row>
    <row r="97" spans="1:13" ht="42.75">
      <c r="A97" s="232"/>
      <c r="B97" s="233"/>
      <c r="C97" s="314">
        <v>60</v>
      </c>
      <c r="D97" s="262" t="s">
        <v>235</v>
      </c>
      <c r="E97" s="262"/>
      <c r="F97" s="262"/>
      <c r="G97" s="258" t="s">
        <v>250</v>
      </c>
      <c r="H97" s="262" t="s">
        <v>219</v>
      </c>
      <c r="I97" s="245">
        <v>1</v>
      </c>
      <c r="J97" s="246">
        <v>7869467</v>
      </c>
      <c r="K97" s="247">
        <f t="shared" si="13"/>
        <v>7869467</v>
      </c>
      <c r="L97" s="234"/>
      <c r="M97" s="232"/>
    </row>
    <row r="98" spans="1:13" ht="71.25">
      <c r="A98" s="232"/>
      <c r="B98" s="233"/>
      <c r="C98" s="314">
        <v>61</v>
      </c>
      <c r="D98" s="262" t="s">
        <v>236</v>
      </c>
      <c r="E98" s="262"/>
      <c r="F98" s="262"/>
      <c r="G98" s="258" t="s">
        <v>251</v>
      </c>
      <c r="H98" s="262" t="s">
        <v>219</v>
      </c>
      <c r="I98" s="245">
        <v>1</v>
      </c>
      <c r="J98" s="246">
        <v>6094461</v>
      </c>
      <c r="K98" s="247">
        <f t="shared" si="13"/>
        <v>6094461</v>
      </c>
      <c r="L98" s="234"/>
      <c r="M98" s="232"/>
    </row>
    <row r="99" spans="1:13" ht="57">
      <c r="A99" s="232"/>
      <c r="B99" s="233"/>
      <c r="C99" s="314">
        <v>62</v>
      </c>
      <c r="D99" s="262" t="s">
        <v>237</v>
      </c>
      <c r="E99" s="262"/>
      <c r="F99" s="262"/>
      <c r="G99" s="258" t="s">
        <v>252</v>
      </c>
      <c r="H99" s="262" t="s">
        <v>219</v>
      </c>
      <c r="I99" s="245">
        <v>3</v>
      </c>
      <c r="J99" s="246">
        <v>3033581</v>
      </c>
      <c r="K99" s="247">
        <f t="shared" si="13"/>
        <v>9100743</v>
      </c>
      <c r="L99" s="234"/>
      <c r="M99" s="232"/>
    </row>
    <row r="100" spans="1:13" ht="57">
      <c r="A100" s="232"/>
      <c r="B100" s="233"/>
      <c r="C100" s="314">
        <v>63</v>
      </c>
      <c r="D100" s="262" t="s">
        <v>238</v>
      </c>
      <c r="E100" s="262"/>
      <c r="F100" s="262"/>
      <c r="G100" s="258" t="s">
        <v>253</v>
      </c>
      <c r="H100" s="262" t="s">
        <v>219</v>
      </c>
      <c r="I100" s="245">
        <v>1</v>
      </c>
      <c r="J100" s="246">
        <v>3033581</v>
      </c>
      <c r="K100" s="247">
        <f t="shared" si="13"/>
        <v>3033581</v>
      </c>
      <c r="L100" s="234"/>
      <c r="M100" s="232"/>
    </row>
    <row r="101" spans="1:13" ht="71.25">
      <c r="A101" s="232"/>
      <c r="B101" s="233"/>
      <c r="C101" s="314">
        <v>64</v>
      </c>
      <c r="D101" s="262" t="s">
        <v>239</v>
      </c>
      <c r="E101" s="262"/>
      <c r="F101" s="262"/>
      <c r="G101" s="258" t="s">
        <v>254</v>
      </c>
      <c r="H101" s="262" t="s">
        <v>219</v>
      </c>
      <c r="I101" s="245">
        <v>1</v>
      </c>
      <c r="J101" s="246">
        <v>2684006</v>
      </c>
      <c r="K101" s="247">
        <f t="shared" si="13"/>
        <v>2684006</v>
      </c>
      <c r="L101" s="234"/>
      <c r="M101" s="232"/>
    </row>
    <row r="102" spans="1:13" ht="71.25">
      <c r="A102" s="232"/>
      <c r="B102" s="233"/>
      <c r="C102" s="314">
        <v>65</v>
      </c>
      <c r="D102" s="262" t="s">
        <v>240</v>
      </c>
      <c r="E102" s="262"/>
      <c r="F102" s="262"/>
      <c r="G102" s="258" t="s">
        <v>255</v>
      </c>
      <c r="H102" s="262" t="s">
        <v>219</v>
      </c>
      <c r="I102" s="245">
        <v>2</v>
      </c>
      <c r="J102" s="246">
        <v>2684006</v>
      </c>
      <c r="K102" s="247">
        <f t="shared" si="13"/>
        <v>5368012</v>
      </c>
      <c r="L102" s="234"/>
      <c r="M102" s="232"/>
    </row>
    <row r="103" spans="1:13" ht="42.75">
      <c r="A103" s="232"/>
      <c r="B103" s="233"/>
      <c r="C103" s="314">
        <v>66</v>
      </c>
      <c r="D103" s="262" t="s">
        <v>241</v>
      </c>
      <c r="E103" s="262"/>
      <c r="F103" s="262"/>
      <c r="G103" s="258" t="s">
        <v>256</v>
      </c>
      <c r="H103" s="262" t="s">
        <v>219</v>
      </c>
      <c r="I103" s="245">
        <v>1</v>
      </c>
      <c r="J103" s="246">
        <v>4450620</v>
      </c>
      <c r="K103" s="247">
        <f t="shared" si="13"/>
        <v>4450620</v>
      </c>
      <c r="L103" s="234"/>
      <c r="M103" s="232"/>
    </row>
    <row r="104" spans="1:13" ht="57">
      <c r="A104" s="232"/>
      <c r="B104" s="233"/>
      <c r="C104" s="314">
        <v>67</v>
      </c>
      <c r="D104" s="262" t="s">
        <v>242</v>
      </c>
      <c r="E104" s="262"/>
      <c r="F104" s="262"/>
      <c r="G104" s="258" t="s">
        <v>257</v>
      </c>
      <c r="H104" s="262" t="s">
        <v>219</v>
      </c>
      <c r="I104" s="245">
        <v>1</v>
      </c>
      <c r="J104" s="246">
        <v>9100744</v>
      </c>
      <c r="K104" s="247">
        <f t="shared" si="13"/>
        <v>9100744</v>
      </c>
      <c r="L104" s="234"/>
      <c r="M104" s="232"/>
    </row>
    <row r="105" spans="1:13" ht="30" customHeight="1" thickBot="1">
      <c r="A105" s="232"/>
      <c r="B105" s="233"/>
      <c r="C105" s="248" t="s">
        <v>14</v>
      </c>
      <c r="D105" s="267"/>
      <c r="E105" s="267"/>
      <c r="F105" s="267"/>
      <c r="G105" s="268"/>
      <c r="H105" s="269"/>
      <c r="I105" s="245"/>
      <c r="J105" s="251"/>
      <c r="K105" s="322">
        <f>SUM(K90:K104)</f>
        <v>254020539.23640001</v>
      </c>
      <c r="L105" s="234"/>
      <c r="M105" s="232"/>
    </row>
    <row r="106" spans="1:13" ht="30" customHeight="1" thickBot="1">
      <c r="A106" s="232"/>
      <c r="B106" s="233"/>
      <c r="C106" s="310" t="s">
        <v>258</v>
      </c>
      <c r="D106" s="311" t="s">
        <v>259</v>
      </c>
      <c r="E106" s="311"/>
      <c r="F106" s="311"/>
      <c r="G106" s="311"/>
      <c r="H106" s="311"/>
      <c r="I106" s="311"/>
      <c r="J106" s="331"/>
      <c r="K106" s="332"/>
      <c r="L106" s="234"/>
      <c r="M106" s="232"/>
    </row>
    <row r="107" spans="1:13" ht="156.75">
      <c r="A107" s="232"/>
      <c r="B107" s="233"/>
      <c r="C107" s="314">
        <v>68</v>
      </c>
      <c r="D107" s="262" t="s">
        <v>260</v>
      </c>
      <c r="E107" s="262"/>
      <c r="F107" s="262"/>
      <c r="G107" s="258" t="s">
        <v>268</v>
      </c>
      <c r="H107" s="262" t="s">
        <v>219</v>
      </c>
      <c r="I107" s="245">
        <v>2</v>
      </c>
      <c r="J107" s="246">
        <v>845152.86892400007</v>
      </c>
      <c r="K107" s="247">
        <f t="shared" ref="K107:K114" si="14">+I107*J107</f>
        <v>1690305.7378480001</v>
      </c>
      <c r="L107" s="234"/>
      <c r="M107" s="232"/>
    </row>
    <row r="108" spans="1:13" ht="142.5">
      <c r="A108" s="232"/>
      <c r="B108" s="233"/>
      <c r="C108" s="314">
        <v>69</v>
      </c>
      <c r="D108" s="262" t="s">
        <v>261</v>
      </c>
      <c r="E108" s="262"/>
      <c r="F108" s="262"/>
      <c r="G108" s="258" t="s">
        <v>269</v>
      </c>
      <c r="H108" s="262" t="s">
        <v>219</v>
      </c>
      <c r="I108" s="245">
        <v>16</v>
      </c>
      <c r="J108" s="246">
        <v>1027507.138</v>
      </c>
      <c r="K108" s="247">
        <f t="shared" si="14"/>
        <v>16440114.208000001</v>
      </c>
      <c r="L108" s="234"/>
      <c r="M108" s="232"/>
    </row>
    <row r="109" spans="1:13" ht="156.75">
      <c r="A109" s="232"/>
      <c r="B109" s="233"/>
      <c r="C109" s="314">
        <v>70</v>
      </c>
      <c r="D109" s="262" t="s">
        <v>262</v>
      </c>
      <c r="E109" s="262"/>
      <c r="F109" s="262"/>
      <c r="G109" s="258" t="s">
        <v>270</v>
      </c>
      <c r="H109" s="262" t="s">
        <v>219</v>
      </c>
      <c r="I109" s="245">
        <v>20</v>
      </c>
      <c r="J109" s="246">
        <v>1176069.8808459998</v>
      </c>
      <c r="K109" s="247">
        <f t="shared" si="14"/>
        <v>23521397.616919994</v>
      </c>
      <c r="L109" s="234"/>
      <c r="M109" s="232"/>
    </row>
    <row r="110" spans="1:13" ht="142.5">
      <c r="A110" s="232"/>
      <c r="B110" s="233"/>
      <c r="C110" s="314">
        <v>71</v>
      </c>
      <c r="D110" s="262" t="s">
        <v>263</v>
      </c>
      <c r="E110" s="262"/>
      <c r="F110" s="262"/>
      <c r="G110" s="258" t="s">
        <v>271</v>
      </c>
      <c r="H110" s="262" t="s">
        <v>219</v>
      </c>
      <c r="I110" s="245">
        <v>16</v>
      </c>
      <c r="J110" s="246">
        <v>2507582.5354999998</v>
      </c>
      <c r="K110" s="247">
        <f t="shared" si="14"/>
        <v>40121320.567999996</v>
      </c>
      <c r="L110" s="234"/>
      <c r="M110" s="232"/>
    </row>
    <row r="111" spans="1:13" ht="42.75">
      <c r="A111" s="232"/>
      <c r="B111" s="233"/>
      <c r="C111" s="314">
        <v>72</v>
      </c>
      <c r="D111" s="262" t="s">
        <v>264</v>
      </c>
      <c r="E111" s="262"/>
      <c r="F111" s="262"/>
      <c r="G111" s="258" t="s">
        <v>272</v>
      </c>
      <c r="H111" s="262" t="s">
        <v>106</v>
      </c>
      <c r="I111" s="245">
        <v>12.875</v>
      </c>
      <c r="J111" s="246">
        <v>608895.30625000002</v>
      </c>
      <c r="K111" s="247">
        <f t="shared" si="14"/>
        <v>7839527.0679687504</v>
      </c>
      <c r="L111" s="234"/>
      <c r="M111" s="232"/>
    </row>
    <row r="112" spans="1:13" ht="57">
      <c r="A112" s="232"/>
      <c r="B112" s="233"/>
      <c r="C112" s="314">
        <v>73</v>
      </c>
      <c r="D112" s="262" t="s">
        <v>265</v>
      </c>
      <c r="E112" s="262"/>
      <c r="F112" s="262"/>
      <c r="G112" s="258" t="s">
        <v>273</v>
      </c>
      <c r="H112" s="262" t="s">
        <v>106</v>
      </c>
      <c r="I112" s="245">
        <v>68</v>
      </c>
      <c r="J112" s="246">
        <v>425000</v>
      </c>
      <c r="K112" s="247">
        <f t="shared" si="14"/>
        <v>28900000</v>
      </c>
      <c r="L112" s="234"/>
      <c r="M112" s="232"/>
    </row>
    <row r="113" spans="1:13" ht="71.25">
      <c r="A113" s="232"/>
      <c r="B113" s="233"/>
      <c r="C113" s="314">
        <v>74</v>
      </c>
      <c r="D113" s="262" t="s">
        <v>266</v>
      </c>
      <c r="E113" s="262"/>
      <c r="F113" s="262"/>
      <c r="G113" s="258" t="s">
        <v>274</v>
      </c>
      <c r="H113" s="262" t="s">
        <v>219</v>
      </c>
      <c r="I113" s="245">
        <v>2</v>
      </c>
      <c r="J113" s="246">
        <v>2633782.5689006252</v>
      </c>
      <c r="K113" s="247">
        <f t="shared" si="14"/>
        <v>5267565.1378012504</v>
      </c>
      <c r="L113" s="234"/>
      <c r="M113" s="232"/>
    </row>
    <row r="114" spans="1:13" ht="28.5">
      <c r="A114" s="232"/>
      <c r="B114" s="233"/>
      <c r="C114" s="314">
        <v>75</v>
      </c>
      <c r="D114" s="262" t="s">
        <v>267</v>
      </c>
      <c r="E114" s="262"/>
      <c r="F114" s="262"/>
      <c r="G114" s="258" t="s">
        <v>275</v>
      </c>
      <c r="H114" s="262" t="s">
        <v>106</v>
      </c>
      <c r="I114" s="245">
        <v>92</v>
      </c>
      <c r="J114" s="246">
        <v>271000</v>
      </c>
      <c r="K114" s="247">
        <f t="shared" si="14"/>
        <v>24932000</v>
      </c>
      <c r="L114" s="234"/>
      <c r="M114" s="232"/>
    </row>
    <row r="115" spans="1:13" ht="30" customHeight="1" thickBot="1">
      <c r="A115" s="232"/>
      <c r="B115" s="233"/>
      <c r="C115" s="248" t="s">
        <v>14</v>
      </c>
      <c r="D115" s="267"/>
      <c r="E115" s="267"/>
      <c r="F115" s="267"/>
      <c r="G115" s="268"/>
      <c r="H115" s="269"/>
      <c r="I115" s="245"/>
      <c r="J115" s="251"/>
      <c r="K115" s="322">
        <f>SUM(K107:K114)</f>
        <v>148712230.33653802</v>
      </c>
      <c r="L115" s="234"/>
      <c r="M115" s="232"/>
    </row>
    <row r="116" spans="1:13" ht="30" customHeight="1" thickBot="1">
      <c r="A116" s="232"/>
      <c r="B116" s="233"/>
      <c r="C116" s="310">
        <v>12</v>
      </c>
      <c r="D116" s="311" t="s">
        <v>276</v>
      </c>
      <c r="E116" s="311"/>
      <c r="F116" s="311"/>
      <c r="G116" s="311"/>
      <c r="H116" s="311"/>
      <c r="I116" s="311"/>
      <c r="J116" s="331"/>
      <c r="K116" s="332"/>
      <c r="L116" s="234"/>
      <c r="M116" s="232"/>
    </row>
    <row r="117" spans="1:13" ht="85.5">
      <c r="A117" s="232"/>
      <c r="B117" s="233"/>
      <c r="C117" s="314">
        <v>76</v>
      </c>
      <c r="D117" s="262" t="s">
        <v>277</v>
      </c>
      <c r="E117" s="262"/>
      <c r="F117" s="262"/>
      <c r="G117" s="258" t="s">
        <v>292</v>
      </c>
      <c r="H117" s="262" t="s">
        <v>219</v>
      </c>
      <c r="I117" s="245">
        <v>14</v>
      </c>
      <c r="J117" s="246">
        <v>1865101</v>
      </c>
      <c r="K117" s="247">
        <f t="shared" ref="K117:K131" si="15">+I117*J117</f>
        <v>26111414</v>
      </c>
      <c r="L117" s="234"/>
      <c r="M117" s="232"/>
    </row>
    <row r="118" spans="1:13" ht="99.75">
      <c r="A118" s="232"/>
      <c r="B118" s="233"/>
      <c r="C118" s="314">
        <v>77</v>
      </c>
      <c r="D118" s="262" t="s">
        <v>278</v>
      </c>
      <c r="E118" s="262"/>
      <c r="F118" s="262"/>
      <c r="G118" s="258" t="s">
        <v>293</v>
      </c>
      <c r="H118" s="262" t="s">
        <v>219</v>
      </c>
      <c r="I118" s="245">
        <v>2</v>
      </c>
      <c r="J118" s="246">
        <v>2531193.15925</v>
      </c>
      <c r="K118" s="247">
        <f t="shared" si="15"/>
        <v>5062386.3185000001</v>
      </c>
      <c r="L118" s="234"/>
      <c r="M118" s="232"/>
    </row>
    <row r="119" spans="1:13" ht="99.75">
      <c r="A119" s="232"/>
      <c r="B119" s="233"/>
      <c r="C119" s="314">
        <v>78</v>
      </c>
      <c r="D119" s="262" t="s">
        <v>279</v>
      </c>
      <c r="E119" s="262"/>
      <c r="F119" s="262"/>
      <c r="G119" s="258" t="s">
        <v>294</v>
      </c>
      <c r="H119" s="262" t="s">
        <v>219</v>
      </c>
      <c r="I119" s="245">
        <v>4</v>
      </c>
      <c r="J119" s="246">
        <v>3501942.20425</v>
      </c>
      <c r="K119" s="247">
        <f t="shared" si="15"/>
        <v>14007768.817</v>
      </c>
      <c r="L119" s="234"/>
      <c r="M119" s="232"/>
    </row>
    <row r="120" spans="1:13" ht="57">
      <c r="A120" s="232"/>
      <c r="B120" s="233"/>
      <c r="C120" s="314">
        <v>79</v>
      </c>
      <c r="D120" s="262" t="s">
        <v>280</v>
      </c>
      <c r="E120" s="262"/>
      <c r="F120" s="262"/>
      <c r="G120" s="258" t="s">
        <v>295</v>
      </c>
      <c r="H120" s="262" t="s">
        <v>219</v>
      </c>
      <c r="I120" s="245">
        <v>2</v>
      </c>
      <c r="J120" s="246">
        <v>794664</v>
      </c>
      <c r="K120" s="247">
        <f t="shared" si="15"/>
        <v>1589328</v>
      </c>
      <c r="L120" s="234"/>
      <c r="M120" s="232"/>
    </row>
    <row r="121" spans="1:13" ht="128.25">
      <c r="A121" s="232"/>
      <c r="B121" s="233"/>
      <c r="C121" s="314">
        <v>80</v>
      </c>
      <c r="D121" s="262" t="s">
        <v>281</v>
      </c>
      <c r="E121" s="262"/>
      <c r="F121" s="262"/>
      <c r="G121" s="258" t="s">
        <v>296</v>
      </c>
      <c r="H121" s="262" t="s">
        <v>219</v>
      </c>
      <c r="I121" s="245">
        <v>3</v>
      </c>
      <c r="J121" s="246">
        <v>1418142</v>
      </c>
      <c r="K121" s="247">
        <f t="shared" si="15"/>
        <v>4254426</v>
      </c>
      <c r="L121" s="234"/>
      <c r="M121" s="232"/>
    </row>
    <row r="122" spans="1:13" ht="42.75">
      <c r="A122" s="232"/>
      <c r="B122" s="233"/>
      <c r="C122" s="314">
        <v>81</v>
      </c>
      <c r="D122" s="262" t="s">
        <v>282</v>
      </c>
      <c r="E122" s="262"/>
      <c r="F122" s="262"/>
      <c r="G122" s="258" t="s">
        <v>297</v>
      </c>
      <c r="H122" s="262" t="s">
        <v>219</v>
      </c>
      <c r="I122" s="245">
        <v>14</v>
      </c>
      <c r="J122" s="246">
        <v>761249</v>
      </c>
      <c r="K122" s="247">
        <f t="shared" si="15"/>
        <v>10657486</v>
      </c>
      <c r="L122" s="234"/>
      <c r="M122" s="232"/>
    </row>
    <row r="123" spans="1:13" ht="71.25">
      <c r="A123" s="232"/>
      <c r="B123" s="233"/>
      <c r="C123" s="314">
        <v>82</v>
      </c>
      <c r="D123" s="262" t="s">
        <v>283</v>
      </c>
      <c r="E123" s="262"/>
      <c r="F123" s="262"/>
      <c r="G123" s="258" t="s">
        <v>298</v>
      </c>
      <c r="H123" s="262" t="s">
        <v>219</v>
      </c>
      <c r="I123" s="245">
        <v>8</v>
      </c>
      <c r="J123" s="246">
        <v>784787</v>
      </c>
      <c r="K123" s="247">
        <f t="shared" si="15"/>
        <v>6278296</v>
      </c>
      <c r="L123" s="234"/>
      <c r="M123" s="232"/>
    </row>
    <row r="124" spans="1:13" ht="57">
      <c r="A124" s="232"/>
      <c r="B124" s="233"/>
      <c r="C124" s="314">
        <v>83</v>
      </c>
      <c r="D124" s="262" t="s">
        <v>284</v>
      </c>
      <c r="E124" s="262"/>
      <c r="F124" s="262"/>
      <c r="G124" s="258" t="s">
        <v>299</v>
      </c>
      <c r="H124" s="262" t="s">
        <v>219</v>
      </c>
      <c r="I124" s="245">
        <v>12</v>
      </c>
      <c r="J124" s="246">
        <v>82337.632400000002</v>
      </c>
      <c r="K124" s="247">
        <f t="shared" si="15"/>
        <v>988051.58880000003</v>
      </c>
      <c r="L124" s="234"/>
      <c r="M124" s="232"/>
    </row>
    <row r="125" spans="1:13" ht="57">
      <c r="A125" s="232"/>
      <c r="B125" s="233"/>
      <c r="C125" s="314">
        <v>84</v>
      </c>
      <c r="D125" s="262" t="s">
        <v>285</v>
      </c>
      <c r="E125" s="262"/>
      <c r="F125" s="262"/>
      <c r="G125" s="258" t="s">
        <v>300</v>
      </c>
      <c r="H125" s="262" t="s">
        <v>219</v>
      </c>
      <c r="I125" s="245">
        <v>2</v>
      </c>
      <c r="J125" s="246">
        <v>214817</v>
      </c>
      <c r="K125" s="247">
        <f t="shared" si="15"/>
        <v>429634</v>
      </c>
      <c r="L125" s="234"/>
      <c r="M125" s="232"/>
    </row>
    <row r="126" spans="1:13" ht="42.75">
      <c r="A126" s="232"/>
      <c r="B126" s="233"/>
      <c r="C126" s="314">
        <v>85</v>
      </c>
      <c r="D126" s="262" t="s">
        <v>286</v>
      </c>
      <c r="E126" s="262"/>
      <c r="F126" s="262"/>
      <c r="G126" s="258" t="s">
        <v>301</v>
      </c>
      <c r="H126" s="262" t="s">
        <v>219</v>
      </c>
      <c r="I126" s="245">
        <v>4</v>
      </c>
      <c r="J126" s="246">
        <v>315895</v>
      </c>
      <c r="K126" s="247">
        <f t="shared" si="15"/>
        <v>1263580</v>
      </c>
      <c r="L126" s="234"/>
      <c r="M126" s="232"/>
    </row>
    <row r="127" spans="1:13" ht="42.75">
      <c r="A127" s="232"/>
      <c r="B127" s="233"/>
      <c r="C127" s="314">
        <v>86</v>
      </c>
      <c r="D127" s="262" t="s">
        <v>287</v>
      </c>
      <c r="E127" s="262"/>
      <c r="F127" s="262"/>
      <c r="G127" s="258" t="s">
        <v>302</v>
      </c>
      <c r="H127" s="262" t="s">
        <v>219</v>
      </c>
      <c r="I127" s="245">
        <v>10</v>
      </c>
      <c r="J127" s="246">
        <v>264642</v>
      </c>
      <c r="K127" s="247">
        <f t="shared" si="15"/>
        <v>2646420</v>
      </c>
      <c r="L127" s="234"/>
      <c r="M127" s="232"/>
    </row>
    <row r="128" spans="1:13" ht="42.75">
      <c r="A128" s="232"/>
      <c r="B128" s="233"/>
      <c r="C128" s="314">
        <v>87</v>
      </c>
      <c r="D128" s="262" t="s">
        <v>288</v>
      </c>
      <c r="E128" s="262"/>
      <c r="F128" s="262"/>
      <c r="G128" s="258" t="s">
        <v>303</v>
      </c>
      <c r="H128" s="262" t="s">
        <v>219</v>
      </c>
      <c r="I128" s="245">
        <v>8</v>
      </c>
      <c r="J128" s="246">
        <v>284727</v>
      </c>
      <c r="K128" s="247">
        <f t="shared" si="15"/>
        <v>2277816</v>
      </c>
      <c r="L128" s="234"/>
      <c r="M128" s="232"/>
    </row>
    <row r="129" spans="1:13" ht="28.5">
      <c r="A129" s="232"/>
      <c r="B129" s="233"/>
      <c r="C129" s="314">
        <v>88</v>
      </c>
      <c r="D129" s="262" t="s">
        <v>289</v>
      </c>
      <c r="E129" s="262"/>
      <c r="F129" s="262"/>
      <c r="G129" s="258" t="s">
        <v>304</v>
      </c>
      <c r="H129" s="262" t="s">
        <v>219</v>
      </c>
      <c r="I129" s="245">
        <v>10</v>
      </c>
      <c r="J129" s="246">
        <v>418536</v>
      </c>
      <c r="K129" s="247">
        <f t="shared" si="15"/>
        <v>4185360</v>
      </c>
      <c r="L129" s="234"/>
      <c r="M129" s="232"/>
    </row>
    <row r="130" spans="1:13" ht="42.75">
      <c r="A130" s="232"/>
      <c r="B130" s="233"/>
      <c r="C130" s="314">
        <v>89</v>
      </c>
      <c r="D130" s="262" t="s">
        <v>290</v>
      </c>
      <c r="E130" s="262"/>
      <c r="F130" s="262"/>
      <c r="G130" s="258" t="s">
        <v>305</v>
      </c>
      <c r="H130" s="262" t="s">
        <v>116</v>
      </c>
      <c r="I130" s="245">
        <v>12</v>
      </c>
      <c r="J130" s="246">
        <v>429517</v>
      </c>
      <c r="K130" s="247">
        <f t="shared" si="15"/>
        <v>5154204</v>
      </c>
      <c r="L130" s="234"/>
      <c r="M130" s="232"/>
    </row>
    <row r="131" spans="1:13" ht="42.75">
      <c r="A131" s="232"/>
      <c r="B131" s="233"/>
      <c r="C131" s="314">
        <v>90</v>
      </c>
      <c r="D131" s="262" t="s">
        <v>291</v>
      </c>
      <c r="E131" s="262"/>
      <c r="F131" s="262"/>
      <c r="G131" s="258" t="s">
        <v>306</v>
      </c>
      <c r="H131" s="262" t="s">
        <v>219</v>
      </c>
      <c r="I131" s="245">
        <v>4</v>
      </c>
      <c r="J131" s="246">
        <v>1010390</v>
      </c>
      <c r="K131" s="247">
        <f t="shared" si="15"/>
        <v>4041560</v>
      </c>
      <c r="L131" s="234"/>
      <c r="M131" s="232"/>
    </row>
    <row r="132" spans="1:13" ht="30" customHeight="1" thickBot="1">
      <c r="A132" s="232"/>
      <c r="B132" s="233"/>
      <c r="C132" s="248" t="s">
        <v>14</v>
      </c>
      <c r="D132" s="267"/>
      <c r="E132" s="267"/>
      <c r="F132" s="267"/>
      <c r="G132" s="268"/>
      <c r="H132" s="269"/>
      <c r="I132" s="245"/>
      <c r="J132" s="251"/>
      <c r="K132" s="322">
        <f>SUM(K117:K131)</f>
        <v>88947730.724299997</v>
      </c>
      <c r="L132" s="234"/>
      <c r="M132" s="232"/>
    </row>
    <row r="133" spans="1:13" ht="30" customHeight="1" thickBot="1">
      <c r="A133" s="232"/>
      <c r="B133" s="233"/>
      <c r="C133" s="310">
        <v>13</v>
      </c>
      <c r="D133" s="311" t="s">
        <v>307</v>
      </c>
      <c r="E133" s="311"/>
      <c r="F133" s="311"/>
      <c r="G133" s="311"/>
      <c r="H133" s="311"/>
      <c r="I133" s="311"/>
      <c r="J133" s="331"/>
      <c r="K133" s="332"/>
      <c r="L133" s="234"/>
      <c r="M133" s="232"/>
    </row>
    <row r="134" spans="1:13" ht="57">
      <c r="A134" s="232"/>
      <c r="B134" s="233"/>
      <c r="C134" s="314">
        <v>91</v>
      </c>
      <c r="D134" s="262" t="s">
        <v>323</v>
      </c>
      <c r="E134" s="262"/>
      <c r="F134" s="262"/>
      <c r="G134" s="258" t="s">
        <v>311</v>
      </c>
      <c r="H134" s="262" t="s">
        <v>219</v>
      </c>
      <c r="I134" s="245">
        <v>2</v>
      </c>
      <c r="J134" s="246">
        <v>7228592</v>
      </c>
      <c r="K134" s="247">
        <f t="shared" ref="K134:K145" si="16">+I134*J134</f>
        <v>14457184</v>
      </c>
      <c r="L134" s="234"/>
      <c r="M134" s="232"/>
    </row>
    <row r="135" spans="1:13" ht="71.25">
      <c r="A135" s="232"/>
      <c r="B135" s="233"/>
      <c r="C135" s="314">
        <v>92</v>
      </c>
      <c r="D135" s="262" t="s">
        <v>324</v>
      </c>
      <c r="E135" s="262"/>
      <c r="F135" s="262"/>
      <c r="G135" s="258" t="s">
        <v>312</v>
      </c>
      <c r="H135" s="262" t="s">
        <v>116</v>
      </c>
      <c r="I135" s="245">
        <v>2530</v>
      </c>
      <c r="J135" s="246">
        <v>306454.34857142856</v>
      </c>
      <c r="K135" s="247">
        <f t="shared" si="16"/>
        <v>775329501.88571429</v>
      </c>
      <c r="L135" s="234"/>
      <c r="M135" s="232"/>
    </row>
    <row r="136" spans="1:13" ht="42.75">
      <c r="A136" s="232"/>
      <c r="B136" s="233"/>
      <c r="C136" s="314">
        <v>93</v>
      </c>
      <c r="D136" s="262" t="s">
        <v>325</v>
      </c>
      <c r="E136" s="262"/>
      <c r="F136" s="262"/>
      <c r="G136" s="258" t="s">
        <v>313</v>
      </c>
      <c r="H136" s="262" t="s">
        <v>116</v>
      </c>
      <c r="I136" s="245">
        <v>2530</v>
      </c>
      <c r="J136" s="246">
        <v>47464</v>
      </c>
      <c r="K136" s="247">
        <f t="shared" si="16"/>
        <v>120083920</v>
      </c>
      <c r="L136" s="234"/>
      <c r="M136" s="232"/>
    </row>
    <row r="137" spans="1:13" ht="99.75">
      <c r="A137" s="232"/>
      <c r="B137" s="233"/>
      <c r="C137" s="314">
        <v>94</v>
      </c>
      <c r="D137" s="262" t="s">
        <v>326</v>
      </c>
      <c r="E137" s="262"/>
      <c r="F137" s="262"/>
      <c r="G137" s="258" t="s">
        <v>314</v>
      </c>
      <c r="H137" s="262" t="s">
        <v>106</v>
      </c>
      <c r="I137" s="245">
        <v>252.4</v>
      </c>
      <c r="J137" s="246">
        <v>315943</v>
      </c>
      <c r="K137" s="247">
        <f t="shared" si="16"/>
        <v>79744013.200000003</v>
      </c>
      <c r="L137" s="234"/>
      <c r="M137" s="232"/>
    </row>
    <row r="138" spans="1:13" ht="99.75">
      <c r="A138" s="232"/>
      <c r="B138" s="233"/>
      <c r="C138" s="314">
        <v>95</v>
      </c>
      <c r="D138" s="262" t="s">
        <v>327</v>
      </c>
      <c r="E138" s="262"/>
      <c r="F138" s="262"/>
      <c r="G138" s="258" t="s">
        <v>315</v>
      </c>
      <c r="H138" s="262" t="s">
        <v>106</v>
      </c>
      <c r="I138" s="245">
        <v>50</v>
      </c>
      <c r="J138" s="246">
        <v>258617</v>
      </c>
      <c r="K138" s="247">
        <f t="shared" si="16"/>
        <v>12930850</v>
      </c>
      <c r="L138" s="234"/>
      <c r="M138" s="232"/>
    </row>
    <row r="139" spans="1:13" ht="71.25">
      <c r="A139" s="232"/>
      <c r="B139" s="233"/>
      <c r="C139" s="314">
        <v>96</v>
      </c>
      <c r="D139" s="262" t="s">
        <v>328</v>
      </c>
      <c r="E139" s="262"/>
      <c r="F139" s="262"/>
      <c r="G139" s="258" t="s">
        <v>316</v>
      </c>
      <c r="H139" s="262" t="s">
        <v>116</v>
      </c>
      <c r="I139" s="245">
        <v>137</v>
      </c>
      <c r="J139" s="246">
        <v>51824</v>
      </c>
      <c r="K139" s="247">
        <f t="shared" si="16"/>
        <v>7099888</v>
      </c>
      <c r="L139" s="234"/>
      <c r="M139" s="232"/>
    </row>
    <row r="140" spans="1:13" ht="42.75">
      <c r="A140" s="232"/>
      <c r="B140" s="233"/>
      <c r="C140" s="314">
        <v>97</v>
      </c>
      <c r="D140" s="262" t="s">
        <v>329</v>
      </c>
      <c r="E140" s="262"/>
      <c r="F140" s="262"/>
      <c r="G140" s="258" t="s">
        <v>317</v>
      </c>
      <c r="H140" s="262" t="s">
        <v>116</v>
      </c>
      <c r="I140" s="245">
        <v>4</v>
      </c>
      <c r="J140" s="246">
        <v>56778.206113774999</v>
      </c>
      <c r="K140" s="247">
        <f t="shared" si="16"/>
        <v>227112.8244551</v>
      </c>
      <c r="L140" s="234"/>
      <c r="M140" s="232"/>
    </row>
    <row r="141" spans="1:13" ht="28.5">
      <c r="A141" s="232"/>
      <c r="B141" s="233"/>
      <c r="C141" s="314">
        <v>98</v>
      </c>
      <c r="D141" s="262" t="s">
        <v>330</v>
      </c>
      <c r="E141" s="262"/>
      <c r="F141" s="262"/>
      <c r="G141" s="258" t="s">
        <v>318</v>
      </c>
      <c r="H141" s="262" t="s">
        <v>116</v>
      </c>
      <c r="I141" s="245">
        <v>4</v>
      </c>
      <c r="J141" s="246">
        <v>56778.206113774999</v>
      </c>
      <c r="K141" s="247">
        <f t="shared" si="16"/>
        <v>227112.8244551</v>
      </c>
      <c r="L141" s="234"/>
      <c r="M141" s="232"/>
    </row>
    <row r="142" spans="1:13" ht="28.5">
      <c r="A142" s="232"/>
      <c r="B142" s="233"/>
      <c r="C142" s="314">
        <v>99</v>
      </c>
      <c r="D142" s="262" t="s">
        <v>331</v>
      </c>
      <c r="E142" s="262"/>
      <c r="F142" s="262"/>
      <c r="G142" s="258" t="s">
        <v>319</v>
      </c>
      <c r="H142" s="262" t="s">
        <v>219</v>
      </c>
      <c r="I142" s="245">
        <v>1</v>
      </c>
      <c r="J142" s="246">
        <v>56778.206113774999</v>
      </c>
      <c r="K142" s="247">
        <f t="shared" si="16"/>
        <v>56778.206113774999</v>
      </c>
      <c r="L142" s="234"/>
      <c r="M142" s="232"/>
    </row>
    <row r="143" spans="1:13" ht="28.5">
      <c r="A143" s="232"/>
      <c r="B143" s="233"/>
      <c r="C143" s="314">
        <v>100</v>
      </c>
      <c r="D143" s="262" t="s">
        <v>332</v>
      </c>
      <c r="E143" s="262"/>
      <c r="F143" s="262"/>
      <c r="G143" s="258" t="s">
        <v>320</v>
      </c>
      <c r="H143" s="262" t="s">
        <v>219</v>
      </c>
      <c r="I143" s="245">
        <v>4</v>
      </c>
      <c r="J143" s="246">
        <v>56778.206113774999</v>
      </c>
      <c r="K143" s="247">
        <f t="shared" si="16"/>
        <v>227112.8244551</v>
      </c>
      <c r="L143" s="234"/>
      <c r="M143" s="232"/>
    </row>
    <row r="144" spans="1:13" ht="28.5">
      <c r="A144" s="232"/>
      <c r="B144" s="233"/>
      <c r="C144" s="314">
        <v>101</v>
      </c>
      <c r="D144" s="262" t="s">
        <v>333</v>
      </c>
      <c r="E144" s="262"/>
      <c r="F144" s="262"/>
      <c r="G144" s="258" t="s">
        <v>321</v>
      </c>
      <c r="H144" s="262" t="s">
        <v>219</v>
      </c>
      <c r="I144" s="245">
        <v>4</v>
      </c>
      <c r="J144" s="246">
        <v>56778.206113774999</v>
      </c>
      <c r="K144" s="247">
        <f t="shared" si="16"/>
        <v>227112.8244551</v>
      </c>
      <c r="L144" s="234"/>
      <c r="M144" s="232"/>
    </row>
    <row r="145" spans="1:13" ht="28.5">
      <c r="A145" s="232"/>
      <c r="B145" s="233"/>
      <c r="C145" s="314">
        <v>102</v>
      </c>
      <c r="D145" s="262" t="s">
        <v>334</v>
      </c>
      <c r="E145" s="262"/>
      <c r="F145" s="262"/>
      <c r="G145" s="258" t="s">
        <v>322</v>
      </c>
      <c r="H145" s="262" t="s">
        <v>219</v>
      </c>
      <c r="I145" s="245">
        <v>1</v>
      </c>
      <c r="J145" s="246">
        <v>56778.206113774999</v>
      </c>
      <c r="K145" s="247">
        <f t="shared" si="16"/>
        <v>56778.206113774999</v>
      </c>
      <c r="L145" s="234"/>
      <c r="M145" s="232"/>
    </row>
    <row r="146" spans="1:13" ht="30" customHeight="1" thickBot="1">
      <c r="A146" s="232"/>
      <c r="B146" s="233"/>
      <c r="C146" s="248" t="s">
        <v>14</v>
      </c>
      <c r="D146" s="267"/>
      <c r="E146" s="267"/>
      <c r="F146" s="267"/>
      <c r="G146" s="268"/>
      <c r="H146" s="269"/>
      <c r="I146" s="245"/>
      <c r="J146" s="251"/>
      <c r="K146" s="322">
        <f>SUM(K134:K145)</f>
        <v>1010667364.7957625</v>
      </c>
      <c r="L146" s="234"/>
      <c r="M146" s="232"/>
    </row>
    <row r="147" spans="1:13" ht="30" customHeight="1" thickBot="1">
      <c r="A147" s="232"/>
      <c r="B147" s="233"/>
      <c r="C147" s="310">
        <v>14</v>
      </c>
      <c r="D147" s="311" t="s">
        <v>335</v>
      </c>
      <c r="E147" s="311"/>
      <c r="F147" s="311"/>
      <c r="G147" s="311"/>
      <c r="H147" s="311"/>
      <c r="I147" s="311"/>
      <c r="J147" s="331"/>
      <c r="K147" s="332"/>
      <c r="L147" s="234"/>
      <c r="M147" s="232"/>
    </row>
    <row r="148" spans="1:13" ht="30" customHeight="1" thickBot="1">
      <c r="A148" s="232"/>
      <c r="B148" s="233"/>
      <c r="C148" s="310" t="s">
        <v>308</v>
      </c>
      <c r="D148" s="311" t="s">
        <v>336</v>
      </c>
      <c r="E148" s="311"/>
      <c r="F148" s="311"/>
      <c r="G148" s="311"/>
      <c r="H148" s="311"/>
      <c r="I148" s="311"/>
      <c r="J148" s="331"/>
      <c r="K148" s="332"/>
      <c r="L148" s="234"/>
      <c r="M148" s="232"/>
    </row>
    <row r="149" spans="1:13" ht="85.5">
      <c r="A149" s="232"/>
      <c r="B149" s="233"/>
      <c r="C149" s="314">
        <v>103</v>
      </c>
      <c r="D149" s="262" t="s">
        <v>337</v>
      </c>
      <c r="E149" s="262"/>
      <c r="F149" s="262"/>
      <c r="G149" s="258" t="s">
        <v>363</v>
      </c>
      <c r="H149" s="262" t="s">
        <v>219</v>
      </c>
      <c r="I149" s="245">
        <v>43</v>
      </c>
      <c r="J149" s="246">
        <v>104933</v>
      </c>
      <c r="K149" s="247">
        <f t="shared" ref="K149:K174" si="17">+I149*J149</f>
        <v>4512119</v>
      </c>
      <c r="L149" s="234"/>
      <c r="M149" s="232"/>
    </row>
    <row r="150" spans="1:13" ht="85.5">
      <c r="A150" s="232"/>
      <c r="B150" s="233"/>
      <c r="C150" s="314">
        <v>104</v>
      </c>
      <c r="D150" s="262" t="s">
        <v>338</v>
      </c>
      <c r="E150" s="262"/>
      <c r="F150" s="262"/>
      <c r="G150" s="258" t="s">
        <v>364</v>
      </c>
      <c r="H150" s="262" t="s">
        <v>219</v>
      </c>
      <c r="I150" s="245">
        <v>4</v>
      </c>
      <c r="J150" s="246">
        <v>129632</v>
      </c>
      <c r="K150" s="247">
        <f t="shared" si="17"/>
        <v>518528</v>
      </c>
      <c r="L150" s="234"/>
      <c r="M150" s="232"/>
    </row>
    <row r="151" spans="1:13" ht="71.25">
      <c r="A151" s="232"/>
      <c r="B151" s="233"/>
      <c r="C151" s="314">
        <v>105</v>
      </c>
      <c r="D151" s="262" t="s">
        <v>339</v>
      </c>
      <c r="E151" s="262"/>
      <c r="F151" s="262"/>
      <c r="G151" s="258" t="s">
        <v>365</v>
      </c>
      <c r="H151" s="262" t="s">
        <v>219</v>
      </c>
      <c r="I151" s="245">
        <v>28</v>
      </c>
      <c r="J151" s="246">
        <v>216928</v>
      </c>
      <c r="K151" s="247">
        <f t="shared" si="17"/>
        <v>6073984</v>
      </c>
      <c r="L151" s="234"/>
      <c r="M151" s="232"/>
    </row>
    <row r="152" spans="1:13" ht="156.75">
      <c r="A152" s="232"/>
      <c r="B152" s="233"/>
      <c r="C152" s="314">
        <v>106</v>
      </c>
      <c r="D152" s="262" t="s">
        <v>340</v>
      </c>
      <c r="E152" s="262"/>
      <c r="F152" s="262"/>
      <c r="G152" s="258" t="s">
        <v>366</v>
      </c>
      <c r="H152" s="262" t="s">
        <v>106</v>
      </c>
      <c r="I152" s="245">
        <v>72.808199999999999</v>
      </c>
      <c r="J152" s="246">
        <v>10828</v>
      </c>
      <c r="K152" s="247">
        <f t="shared" si="17"/>
        <v>788367.18960000004</v>
      </c>
      <c r="L152" s="234"/>
      <c r="M152" s="232"/>
    </row>
    <row r="153" spans="1:13" ht="156.75">
      <c r="A153" s="232"/>
      <c r="B153" s="233"/>
      <c r="C153" s="314">
        <v>107</v>
      </c>
      <c r="D153" s="262" t="s">
        <v>341</v>
      </c>
      <c r="E153" s="262"/>
      <c r="F153" s="262"/>
      <c r="G153" s="258" t="s">
        <v>367</v>
      </c>
      <c r="H153" s="262" t="s">
        <v>106</v>
      </c>
      <c r="I153" s="245">
        <v>19.107800000000001</v>
      </c>
      <c r="J153" s="246">
        <v>13846</v>
      </c>
      <c r="K153" s="247">
        <f t="shared" si="17"/>
        <v>264566.59880000004</v>
      </c>
      <c r="L153" s="234"/>
      <c r="M153" s="232"/>
    </row>
    <row r="154" spans="1:13" ht="156.75">
      <c r="A154" s="232"/>
      <c r="B154" s="233"/>
      <c r="C154" s="314">
        <v>108</v>
      </c>
      <c r="D154" s="262" t="s">
        <v>342</v>
      </c>
      <c r="E154" s="262"/>
      <c r="F154" s="262"/>
      <c r="G154" s="258" t="s">
        <v>368</v>
      </c>
      <c r="H154" s="262" t="s">
        <v>106</v>
      </c>
      <c r="I154" s="245">
        <v>33.230000000000004</v>
      </c>
      <c r="J154" s="246">
        <v>18640</v>
      </c>
      <c r="K154" s="247">
        <f t="shared" si="17"/>
        <v>619407.20000000007</v>
      </c>
      <c r="L154" s="234"/>
      <c r="M154" s="232"/>
    </row>
    <row r="155" spans="1:13" ht="156.75">
      <c r="A155" s="232"/>
      <c r="B155" s="233"/>
      <c r="C155" s="314">
        <v>109</v>
      </c>
      <c r="D155" s="262" t="s">
        <v>343</v>
      </c>
      <c r="E155" s="262"/>
      <c r="F155" s="262"/>
      <c r="G155" s="258" t="s">
        <v>369</v>
      </c>
      <c r="H155" s="262" t="s">
        <v>106</v>
      </c>
      <c r="I155" s="245">
        <v>26.127099999999999</v>
      </c>
      <c r="J155" s="246">
        <v>31033</v>
      </c>
      <c r="K155" s="247">
        <f t="shared" si="17"/>
        <v>810802.29429999995</v>
      </c>
      <c r="L155" s="234"/>
      <c r="M155" s="232"/>
    </row>
    <row r="156" spans="1:13" ht="156.75">
      <c r="A156" s="232"/>
      <c r="B156" s="233"/>
      <c r="C156" s="314">
        <v>110</v>
      </c>
      <c r="D156" s="262" t="s">
        <v>344</v>
      </c>
      <c r="E156" s="262"/>
      <c r="F156" s="262"/>
      <c r="G156" s="258" t="s">
        <v>370</v>
      </c>
      <c r="H156" s="262" t="s">
        <v>106</v>
      </c>
      <c r="I156" s="245">
        <v>48.63</v>
      </c>
      <c r="J156" s="246">
        <v>48150</v>
      </c>
      <c r="K156" s="247">
        <f t="shared" si="17"/>
        <v>2341534.5</v>
      </c>
      <c r="L156" s="234"/>
      <c r="M156" s="232"/>
    </row>
    <row r="157" spans="1:13" ht="156.75">
      <c r="A157" s="232"/>
      <c r="B157" s="233"/>
      <c r="C157" s="314">
        <v>111</v>
      </c>
      <c r="D157" s="262" t="s">
        <v>345</v>
      </c>
      <c r="E157" s="262"/>
      <c r="F157" s="262"/>
      <c r="G157" s="258" t="s">
        <v>371</v>
      </c>
      <c r="H157" s="262" t="s">
        <v>106</v>
      </c>
      <c r="I157" s="245">
        <v>53.86</v>
      </c>
      <c r="J157" s="246">
        <v>93991</v>
      </c>
      <c r="K157" s="247">
        <f t="shared" si="17"/>
        <v>5062355.26</v>
      </c>
      <c r="L157" s="234"/>
      <c r="M157" s="232"/>
    </row>
    <row r="158" spans="1:13" ht="42.75">
      <c r="A158" s="232"/>
      <c r="B158" s="233"/>
      <c r="C158" s="314">
        <v>112</v>
      </c>
      <c r="D158" s="262" t="s">
        <v>346</v>
      </c>
      <c r="E158" s="262"/>
      <c r="F158" s="262"/>
      <c r="G158" s="258" t="s">
        <v>372</v>
      </c>
      <c r="H158" s="262" t="s">
        <v>219</v>
      </c>
      <c r="I158" s="245">
        <v>1</v>
      </c>
      <c r="J158" s="246">
        <v>12678143</v>
      </c>
      <c r="K158" s="247">
        <f t="shared" si="17"/>
        <v>12678143</v>
      </c>
      <c r="L158" s="234"/>
      <c r="M158" s="232"/>
    </row>
    <row r="159" spans="1:13" ht="42.75">
      <c r="A159" s="232"/>
      <c r="B159" s="233"/>
      <c r="C159" s="314">
        <v>113</v>
      </c>
      <c r="D159" s="262" t="s">
        <v>347</v>
      </c>
      <c r="E159" s="262"/>
      <c r="F159" s="262"/>
      <c r="G159" s="258" t="s">
        <v>373</v>
      </c>
      <c r="H159" s="262" t="s">
        <v>219</v>
      </c>
      <c r="I159" s="245">
        <v>1</v>
      </c>
      <c r="J159" s="246">
        <v>3763104</v>
      </c>
      <c r="K159" s="247">
        <f t="shared" si="17"/>
        <v>3763104</v>
      </c>
      <c r="L159" s="234"/>
      <c r="M159" s="232"/>
    </row>
    <row r="160" spans="1:13" ht="42.75">
      <c r="A160" s="232"/>
      <c r="B160" s="233"/>
      <c r="C160" s="314">
        <v>114</v>
      </c>
      <c r="D160" s="262" t="s">
        <v>348</v>
      </c>
      <c r="E160" s="262"/>
      <c r="F160" s="262"/>
      <c r="G160" s="258" t="s">
        <v>374</v>
      </c>
      <c r="H160" s="262" t="s">
        <v>219</v>
      </c>
      <c r="I160" s="245">
        <v>2</v>
      </c>
      <c r="J160" s="246">
        <v>52247.999992777783</v>
      </c>
      <c r="K160" s="247">
        <f t="shared" si="17"/>
        <v>104495.99998555557</v>
      </c>
      <c r="L160" s="234"/>
      <c r="M160" s="232"/>
    </row>
    <row r="161" spans="1:13" ht="42.75">
      <c r="A161" s="232"/>
      <c r="B161" s="233"/>
      <c r="C161" s="314">
        <v>115</v>
      </c>
      <c r="D161" s="262" t="s">
        <v>349</v>
      </c>
      <c r="E161" s="262"/>
      <c r="F161" s="262"/>
      <c r="G161" s="258" t="s">
        <v>375</v>
      </c>
      <c r="H161" s="262" t="s">
        <v>219</v>
      </c>
      <c r="I161" s="245">
        <v>2</v>
      </c>
      <c r="J161" s="246">
        <v>70206.499974999999</v>
      </c>
      <c r="K161" s="247">
        <f t="shared" si="17"/>
        <v>140412.99995</v>
      </c>
      <c r="L161" s="234"/>
      <c r="M161" s="232"/>
    </row>
    <row r="162" spans="1:13" ht="42.75">
      <c r="A162" s="232"/>
      <c r="B162" s="233"/>
      <c r="C162" s="314">
        <v>116</v>
      </c>
      <c r="D162" s="262" t="s">
        <v>350</v>
      </c>
      <c r="E162" s="262"/>
      <c r="F162" s="262"/>
      <c r="G162" s="258" t="s">
        <v>376</v>
      </c>
      <c r="H162" s="262" t="s">
        <v>219</v>
      </c>
      <c r="I162" s="245">
        <v>4</v>
      </c>
      <c r="J162" s="246">
        <v>70206.499974999999</v>
      </c>
      <c r="K162" s="247">
        <f t="shared" si="17"/>
        <v>280825.9999</v>
      </c>
      <c r="L162" s="234"/>
      <c r="M162" s="232"/>
    </row>
    <row r="163" spans="1:13" ht="42.75">
      <c r="A163" s="232"/>
      <c r="B163" s="233"/>
      <c r="C163" s="314">
        <v>117</v>
      </c>
      <c r="D163" s="262" t="s">
        <v>351</v>
      </c>
      <c r="E163" s="262"/>
      <c r="F163" s="262"/>
      <c r="G163" s="258" t="s">
        <v>377</v>
      </c>
      <c r="H163" s="262" t="s">
        <v>219</v>
      </c>
      <c r="I163" s="245">
        <v>9</v>
      </c>
      <c r="J163" s="246">
        <v>169718.50002833334</v>
      </c>
      <c r="K163" s="247">
        <f t="shared" si="17"/>
        <v>1527466.5002550001</v>
      </c>
      <c r="L163" s="234"/>
      <c r="M163" s="232"/>
    </row>
    <row r="164" spans="1:13" ht="85.5">
      <c r="A164" s="232"/>
      <c r="B164" s="233"/>
      <c r="C164" s="314">
        <v>118</v>
      </c>
      <c r="D164" s="262" t="s">
        <v>352</v>
      </c>
      <c r="E164" s="262"/>
      <c r="F164" s="262"/>
      <c r="G164" s="258" t="s">
        <v>378</v>
      </c>
      <c r="H164" s="262" t="s">
        <v>219</v>
      </c>
      <c r="I164" s="245">
        <v>2</v>
      </c>
      <c r="J164" s="246">
        <v>1985655.42</v>
      </c>
      <c r="K164" s="247">
        <f t="shared" si="17"/>
        <v>3971310.84</v>
      </c>
      <c r="L164" s="234"/>
      <c r="M164" s="232"/>
    </row>
    <row r="165" spans="1:13" ht="57">
      <c r="A165" s="232"/>
      <c r="B165" s="233"/>
      <c r="C165" s="314">
        <v>119</v>
      </c>
      <c r="D165" s="262" t="s">
        <v>353</v>
      </c>
      <c r="E165" s="262"/>
      <c r="F165" s="262"/>
      <c r="G165" s="258" t="s">
        <v>379</v>
      </c>
      <c r="H165" s="262" t="s">
        <v>219</v>
      </c>
      <c r="I165" s="245">
        <v>1</v>
      </c>
      <c r="J165" s="246">
        <v>749604.32400000002</v>
      </c>
      <c r="K165" s="247">
        <f t="shared" si="17"/>
        <v>749604.32400000002</v>
      </c>
      <c r="L165" s="234"/>
      <c r="M165" s="232"/>
    </row>
    <row r="166" spans="1:13" ht="57">
      <c r="A166" s="232"/>
      <c r="B166" s="233"/>
      <c r="C166" s="314">
        <v>120</v>
      </c>
      <c r="D166" s="262" t="s">
        <v>354</v>
      </c>
      <c r="E166" s="262"/>
      <c r="F166" s="262"/>
      <c r="G166" s="258" t="s">
        <v>380</v>
      </c>
      <c r="H166" s="262" t="s">
        <v>219</v>
      </c>
      <c r="I166" s="245">
        <v>1</v>
      </c>
      <c r="J166" s="246">
        <v>1021121.388045</v>
      </c>
      <c r="K166" s="247">
        <f t="shared" si="17"/>
        <v>1021121.388045</v>
      </c>
      <c r="L166" s="234"/>
      <c r="M166" s="232"/>
    </row>
    <row r="167" spans="1:13" ht="57">
      <c r="A167" s="232"/>
      <c r="B167" s="233"/>
      <c r="C167" s="314">
        <v>121</v>
      </c>
      <c r="D167" s="262" t="s">
        <v>355</v>
      </c>
      <c r="E167" s="262"/>
      <c r="F167" s="262"/>
      <c r="G167" s="258" t="s">
        <v>381</v>
      </c>
      <c r="H167" s="262" t="s">
        <v>219</v>
      </c>
      <c r="I167" s="245">
        <v>1</v>
      </c>
      <c r="J167" s="246">
        <v>169718.50003499998</v>
      </c>
      <c r="K167" s="247">
        <f t="shared" si="17"/>
        <v>169718.50003499998</v>
      </c>
      <c r="L167" s="234"/>
      <c r="M167" s="232"/>
    </row>
    <row r="168" spans="1:13" ht="57">
      <c r="A168" s="232"/>
      <c r="B168" s="233"/>
      <c r="C168" s="314">
        <v>122</v>
      </c>
      <c r="D168" s="262" t="s">
        <v>356</v>
      </c>
      <c r="E168" s="262"/>
      <c r="F168" s="262"/>
      <c r="G168" s="258" t="s">
        <v>382</v>
      </c>
      <c r="H168" s="262" t="s">
        <v>219</v>
      </c>
      <c r="I168" s="245">
        <v>3</v>
      </c>
      <c r="J168" s="246">
        <v>313144.39998500003</v>
      </c>
      <c r="K168" s="247">
        <f t="shared" si="17"/>
        <v>939433.19995500008</v>
      </c>
      <c r="L168" s="234"/>
      <c r="M168" s="232"/>
    </row>
    <row r="169" spans="1:13" ht="57">
      <c r="A169" s="232"/>
      <c r="B169" s="233"/>
      <c r="C169" s="314">
        <v>123</v>
      </c>
      <c r="D169" s="262" t="s">
        <v>357</v>
      </c>
      <c r="E169" s="262"/>
      <c r="F169" s="262"/>
      <c r="G169" s="258" t="s">
        <v>383</v>
      </c>
      <c r="H169" s="262" t="s">
        <v>219</v>
      </c>
      <c r="I169" s="245">
        <v>119</v>
      </c>
      <c r="J169" s="246">
        <v>53212.799999999996</v>
      </c>
      <c r="K169" s="247">
        <f t="shared" si="17"/>
        <v>6332323.1999999993</v>
      </c>
      <c r="L169" s="234"/>
      <c r="M169" s="232"/>
    </row>
    <row r="170" spans="1:13" ht="57">
      <c r="A170" s="232"/>
      <c r="B170" s="233"/>
      <c r="C170" s="314">
        <v>124</v>
      </c>
      <c r="D170" s="262" t="s">
        <v>358</v>
      </c>
      <c r="E170" s="262"/>
      <c r="F170" s="262"/>
      <c r="G170" s="258" t="s">
        <v>384</v>
      </c>
      <c r="H170" s="262" t="s">
        <v>219</v>
      </c>
      <c r="I170" s="245">
        <v>22</v>
      </c>
      <c r="J170" s="246">
        <v>69229.08</v>
      </c>
      <c r="K170" s="247">
        <f t="shared" si="17"/>
        <v>1523039.76</v>
      </c>
      <c r="L170" s="234"/>
      <c r="M170" s="232"/>
    </row>
    <row r="171" spans="1:13" ht="71.25">
      <c r="A171" s="232"/>
      <c r="B171" s="233"/>
      <c r="C171" s="314">
        <v>125</v>
      </c>
      <c r="D171" s="262" t="s">
        <v>359</v>
      </c>
      <c r="E171" s="262"/>
      <c r="F171" s="262"/>
      <c r="G171" s="258" t="s">
        <v>385</v>
      </c>
      <c r="H171" s="262" t="s">
        <v>219</v>
      </c>
      <c r="I171" s="245">
        <v>1</v>
      </c>
      <c r="J171" s="246">
        <v>538200.00002499996</v>
      </c>
      <c r="K171" s="247">
        <f t="shared" si="17"/>
        <v>538200.00002499996</v>
      </c>
      <c r="L171" s="234"/>
      <c r="M171" s="232"/>
    </row>
    <row r="172" spans="1:13" ht="28.5">
      <c r="A172" s="232"/>
      <c r="B172" s="233"/>
      <c r="C172" s="314">
        <v>126</v>
      </c>
      <c r="D172" s="262" t="s">
        <v>360</v>
      </c>
      <c r="E172" s="262"/>
      <c r="F172" s="262"/>
      <c r="G172" s="258" t="s">
        <v>386</v>
      </c>
      <c r="H172" s="262" t="s">
        <v>219</v>
      </c>
      <c r="I172" s="245">
        <v>1</v>
      </c>
      <c r="J172" s="246">
        <v>11304249</v>
      </c>
      <c r="K172" s="247">
        <f t="shared" si="17"/>
        <v>11304249</v>
      </c>
      <c r="L172" s="234"/>
      <c r="M172" s="232"/>
    </row>
    <row r="173" spans="1:13" ht="28.5">
      <c r="A173" s="232"/>
      <c r="B173" s="233"/>
      <c r="C173" s="314">
        <v>127</v>
      </c>
      <c r="D173" s="262" t="s">
        <v>361</v>
      </c>
      <c r="E173" s="262"/>
      <c r="F173" s="262"/>
      <c r="G173" s="258" t="s">
        <v>387</v>
      </c>
      <c r="H173" s="262" t="s">
        <v>106</v>
      </c>
      <c r="I173" s="245">
        <v>89</v>
      </c>
      <c r="J173" s="246">
        <v>122474.99997</v>
      </c>
      <c r="K173" s="247">
        <f t="shared" si="17"/>
        <v>10900274.997330001</v>
      </c>
      <c r="L173" s="234"/>
      <c r="M173" s="232"/>
    </row>
    <row r="174" spans="1:13" ht="28.5">
      <c r="A174" s="232"/>
      <c r="B174" s="233"/>
      <c r="C174" s="314">
        <v>128</v>
      </c>
      <c r="D174" s="262" t="s">
        <v>362</v>
      </c>
      <c r="E174" s="262"/>
      <c r="F174" s="262"/>
      <c r="G174" s="258" t="s">
        <v>388</v>
      </c>
      <c r="H174" s="262" t="s">
        <v>106</v>
      </c>
      <c r="I174" s="245">
        <v>2</v>
      </c>
      <c r="J174" s="246">
        <v>88513.199978333316</v>
      </c>
      <c r="K174" s="247">
        <f t="shared" si="17"/>
        <v>177026.39995666663</v>
      </c>
      <c r="L174" s="234"/>
      <c r="M174" s="232"/>
    </row>
    <row r="175" spans="1:13" ht="30" customHeight="1" thickBot="1">
      <c r="A175" s="232"/>
      <c r="B175" s="233"/>
      <c r="C175" s="248" t="s">
        <v>14</v>
      </c>
      <c r="D175" s="267"/>
      <c r="E175" s="267"/>
      <c r="F175" s="267"/>
      <c r="G175" s="268"/>
      <c r="H175" s="269"/>
      <c r="I175" s="245"/>
      <c r="J175" s="251"/>
      <c r="K175" s="322">
        <f>SUM(K149:K174)</f>
        <v>77112414.15213722</v>
      </c>
      <c r="L175" s="234"/>
      <c r="M175" s="232"/>
    </row>
    <row r="176" spans="1:13" ht="30" customHeight="1" thickBot="1">
      <c r="A176" s="232"/>
      <c r="B176" s="233"/>
      <c r="C176" s="310" t="s">
        <v>309</v>
      </c>
      <c r="D176" s="311" t="s">
        <v>389</v>
      </c>
      <c r="E176" s="311"/>
      <c r="F176" s="311"/>
      <c r="G176" s="311"/>
      <c r="H176" s="311"/>
      <c r="I176" s="311"/>
      <c r="J176" s="331"/>
      <c r="K176" s="332"/>
      <c r="L176" s="234"/>
      <c r="M176" s="232"/>
    </row>
    <row r="177" spans="1:13" ht="128.25">
      <c r="A177" s="232"/>
      <c r="B177" s="233"/>
      <c r="C177" s="314">
        <v>129</v>
      </c>
      <c r="D177" s="262" t="s">
        <v>391</v>
      </c>
      <c r="E177" s="262"/>
      <c r="F177" s="262"/>
      <c r="G177" s="258" t="s">
        <v>412</v>
      </c>
      <c r="H177" s="262" t="s">
        <v>219</v>
      </c>
      <c r="I177" s="245">
        <v>53</v>
      </c>
      <c r="J177" s="246">
        <v>133921.00333333336</v>
      </c>
      <c r="K177" s="247">
        <f t="shared" ref="K177:K197" si="18">+I177*J177</f>
        <v>7097813.1766666677</v>
      </c>
      <c r="L177" s="234"/>
      <c r="M177" s="232"/>
    </row>
    <row r="178" spans="1:13" ht="128.25">
      <c r="A178" s="232"/>
      <c r="B178" s="233"/>
      <c r="C178" s="314">
        <v>130</v>
      </c>
      <c r="D178" s="262" t="s">
        <v>392</v>
      </c>
      <c r="E178" s="262"/>
      <c r="F178" s="262"/>
      <c r="G178" s="258" t="s">
        <v>413</v>
      </c>
      <c r="H178" s="262" t="s">
        <v>219</v>
      </c>
      <c r="I178" s="245">
        <v>34</v>
      </c>
      <c r="J178" s="246">
        <v>215889.48333333334</v>
      </c>
      <c r="K178" s="247">
        <f t="shared" si="18"/>
        <v>7340242.4333333336</v>
      </c>
      <c r="L178" s="234"/>
      <c r="M178" s="232"/>
    </row>
    <row r="179" spans="1:13" ht="71.25">
      <c r="A179" s="232"/>
      <c r="B179" s="233"/>
      <c r="C179" s="314">
        <v>131</v>
      </c>
      <c r="D179" s="262" t="s">
        <v>393</v>
      </c>
      <c r="E179" s="262"/>
      <c r="F179" s="262"/>
      <c r="G179" s="258" t="s">
        <v>414</v>
      </c>
      <c r="H179" s="262" t="s">
        <v>106</v>
      </c>
      <c r="I179" s="245">
        <v>122.18680000000001</v>
      </c>
      <c r="J179" s="246">
        <v>36771.146666666667</v>
      </c>
      <c r="K179" s="247">
        <f t="shared" si="18"/>
        <v>4492948.7435306674</v>
      </c>
      <c r="L179" s="234"/>
      <c r="M179" s="232"/>
    </row>
    <row r="180" spans="1:13" ht="71.25">
      <c r="A180" s="232"/>
      <c r="B180" s="233"/>
      <c r="C180" s="314">
        <v>132</v>
      </c>
      <c r="D180" s="262" t="s">
        <v>394</v>
      </c>
      <c r="E180" s="262"/>
      <c r="F180" s="262"/>
      <c r="G180" s="258" t="s">
        <v>415</v>
      </c>
      <c r="H180" s="262" t="s">
        <v>106</v>
      </c>
      <c r="I180" s="245">
        <v>94.653800000000004</v>
      </c>
      <c r="J180" s="246">
        <v>74081.111666666664</v>
      </c>
      <c r="K180" s="247">
        <f t="shared" si="18"/>
        <v>7012058.7274743337</v>
      </c>
      <c r="L180" s="234"/>
      <c r="M180" s="232"/>
    </row>
    <row r="181" spans="1:13" ht="71.25">
      <c r="A181" s="232"/>
      <c r="B181" s="233"/>
      <c r="C181" s="314">
        <v>133</v>
      </c>
      <c r="D181" s="262" t="s">
        <v>395</v>
      </c>
      <c r="E181" s="262"/>
      <c r="F181" s="262"/>
      <c r="G181" s="258" t="s">
        <v>416</v>
      </c>
      <c r="H181" s="262" t="s">
        <v>106</v>
      </c>
      <c r="I181" s="245">
        <v>16.368600000000001</v>
      </c>
      <c r="J181" s="246">
        <v>146303.33833333332</v>
      </c>
      <c r="K181" s="247">
        <f t="shared" si="18"/>
        <v>2394780.823843</v>
      </c>
      <c r="L181" s="234"/>
      <c r="M181" s="232"/>
    </row>
    <row r="182" spans="1:13" ht="42.75">
      <c r="A182" s="232"/>
      <c r="B182" s="233"/>
      <c r="C182" s="314">
        <v>134</v>
      </c>
      <c r="D182" s="262" t="s">
        <v>396</v>
      </c>
      <c r="E182" s="262"/>
      <c r="F182" s="262"/>
      <c r="G182" s="258" t="s">
        <v>417</v>
      </c>
      <c r="H182" s="262" t="s">
        <v>106</v>
      </c>
      <c r="I182" s="245">
        <v>77.08</v>
      </c>
      <c r="J182" s="246">
        <v>34607.281666666662</v>
      </c>
      <c r="K182" s="247">
        <f t="shared" si="18"/>
        <v>2667529.2708666665</v>
      </c>
      <c r="L182" s="234"/>
      <c r="M182" s="232"/>
    </row>
    <row r="183" spans="1:13" ht="42.75">
      <c r="A183" s="232"/>
      <c r="B183" s="233"/>
      <c r="C183" s="314">
        <v>135</v>
      </c>
      <c r="D183" s="262" t="s">
        <v>397</v>
      </c>
      <c r="E183" s="262"/>
      <c r="F183" s="262"/>
      <c r="G183" s="258" t="s">
        <v>418</v>
      </c>
      <c r="H183" s="262" t="s">
        <v>106</v>
      </c>
      <c r="I183" s="245">
        <v>43.44</v>
      </c>
      <c r="J183" s="246">
        <v>47765.395000000004</v>
      </c>
      <c r="K183" s="247">
        <f t="shared" si="18"/>
        <v>2074928.7588</v>
      </c>
      <c r="L183" s="234"/>
      <c r="M183" s="232"/>
    </row>
    <row r="184" spans="1:13" ht="99.75">
      <c r="A184" s="232"/>
      <c r="B184" s="233"/>
      <c r="C184" s="314">
        <v>136</v>
      </c>
      <c r="D184" s="262" t="s">
        <v>398</v>
      </c>
      <c r="E184" s="262"/>
      <c r="F184" s="262"/>
      <c r="G184" s="258" t="s">
        <v>419</v>
      </c>
      <c r="H184" s="262" t="s">
        <v>106</v>
      </c>
      <c r="I184" s="245">
        <v>45</v>
      </c>
      <c r="J184" s="246">
        <v>106656.24833333332</v>
      </c>
      <c r="K184" s="247">
        <f t="shared" si="18"/>
        <v>4799531.1749999998</v>
      </c>
      <c r="L184" s="234"/>
      <c r="M184" s="232"/>
    </row>
    <row r="185" spans="1:13" ht="99.75">
      <c r="A185" s="232"/>
      <c r="B185" s="233"/>
      <c r="C185" s="314">
        <v>137</v>
      </c>
      <c r="D185" s="262" t="s">
        <v>399</v>
      </c>
      <c r="E185" s="262"/>
      <c r="F185" s="262"/>
      <c r="G185" s="258" t="s">
        <v>420</v>
      </c>
      <c r="H185" s="262" t="s">
        <v>106</v>
      </c>
      <c r="I185" s="245">
        <v>270.30562000000003</v>
      </c>
      <c r="J185" s="246">
        <v>71377.38</v>
      </c>
      <c r="K185" s="247">
        <f t="shared" si="18"/>
        <v>19293706.954875603</v>
      </c>
      <c r="L185" s="234"/>
      <c r="M185" s="232"/>
    </row>
    <row r="186" spans="1:13" ht="99.75">
      <c r="A186" s="232"/>
      <c r="B186" s="233"/>
      <c r="C186" s="314">
        <v>138</v>
      </c>
      <c r="D186" s="262" t="s">
        <v>400</v>
      </c>
      <c r="E186" s="262"/>
      <c r="F186" s="262"/>
      <c r="G186" s="258" t="s">
        <v>421</v>
      </c>
      <c r="H186" s="262" t="s">
        <v>106</v>
      </c>
      <c r="I186" s="245">
        <v>4.1999999999999993</v>
      </c>
      <c r="J186" s="246">
        <v>86602.025000000009</v>
      </c>
      <c r="K186" s="247">
        <f t="shared" si="18"/>
        <v>363728.50499999995</v>
      </c>
      <c r="L186" s="234"/>
      <c r="M186" s="232"/>
    </row>
    <row r="187" spans="1:13" ht="85.5">
      <c r="A187" s="232"/>
      <c r="B187" s="233"/>
      <c r="C187" s="314">
        <v>139</v>
      </c>
      <c r="D187" s="262" t="s">
        <v>401</v>
      </c>
      <c r="E187" s="262"/>
      <c r="F187" s="262"/>
      <c r="G187" s="258" t="s">
        <v>422</v>
      </c>
      <c r="H187" s="262" t="s">
        <v>106</v>
      </c>
      <c r="I187" s="245">
        <v>16</v>
      </c>
      <c r="J187" s="246">
        <v>433966.97499999998</v>
      </c>
      <c r="K187" s="247">
        <f t="shared" si="18"/>
        <v>6943471.5999999996</v>
      </c>
      <c r="L187" s="234"/>
      <c r="M187" s="232"/>
    </row>
    <row r="188" spans="1:13" ht="85.5">
      <c r="A188" s="232"/>
      <c r="B188" s="233"/>
      <c r="C188" s="314">
        <v>140</v>
      </c>
      <c r="D188" s="262" t="s">
        <v>402</v>
      </c>
      <c r="E188" s="262"/>
      <c r="F188" s="262"/>
      <c r="G188" s="258" t="s">
        <v>423</v>
      </c>
      <c r="H188" s="262" t="s">
        <v>106</v>
      </c>
      <c r="I188" s="245">
        <v>45</v>
      </c>
      <c r="J188" s="246">
        <v>562453.55000000005</v>
      </c>
      <c r="K188" s="247">
        <f t="shared" si="18"/>
        <v>25310409.750000004</v>
      </c>
      <c r="L188" s="234"/>
      <c r="M188" s="232"/>
    </row>
    <row r="189" spans="1:13" ht="85.5">
      <c r="A189" s="232"/>
      <c r="B189" s="233"/>
      <c r="C189" s="314">
        <v>141</v>
      </c>
      <c r="D189" s="262" t="s">
        <v>403</v>
      </c>
      <c r="E189" s="262"/>
      <c r="F189" s="262"/>
      <c r="G189" s="258" t="s">
        <v>424</v>
      </c>
      <c r="H189" s="262" t="s">
        <v>106</v>
      </c>
      <c r="I189" s="245">
        <v>81.48</v>
      </c>
      <c r="J189" s="246">
        <v>898661.83461538458</v>
      </c>
      <c r="K189" s="247">
        <f t="shared" si="18"/>
        <v>73222966.284461543</v>
      </c>
      <c r="L189" s="234"/>
      <c r="M189" s="232"/>
    </row>
    <row r="190" spans="1:13" ht="128.25">
      <c r="A190" s="232"/>
      <c r="B190" s="233"/>
      <c r="C190" s="314">
        <v>142</v>
      </c>
      <c r="D190" s="262" t="s">
        <v>404</v>
      </c>
      <c r="E190" s="262"/>
      <c r="F190" s="262"/>
      <c r="G190" s="258" t="s">
        <v>425</v>
      </c>
      <c r="H190" s="262" t="s">
        <v>219</v>
      </c>
      <c r="I190" s="245">
        <v>1</v>
      </c>
      <c r="J190" s="246">
        <v>43906478</v>
      </c>
      <c r="K190" s="247">
        <f t="shared" si="18"/>
        <v>43906478</v>
      </c>
      <c r="L190" s="234"/>
      <c r="M190" s="232"/>
    </row>
    <row r="191" spans="1:13" ht="71.25">
      <c r="A191" s="232"/>
      <c r="B191" s="233"/>
      <c r="C191" s="314">
        <v>143</v>
      </c>
      <c r="D191" s="262" t="s">
        <v>405</v>
      </c>
      <c r="E191" s="262"/>
      <c r="F191" s="262"/>
      <c r="G191" s="258" t="s">
        <v>426</v>
      </c>
      <c r="H191" s="262" t="s">
        <v>219</v>
      </c>
      <c r="I191" s="245">
        <v>1</v>
      </c>
      <c r="J191" s="246">
        <v>5686899.9999904996</v>
      </c>
      <c r="K191" s="247">
        <f t="shared" si="18"/>
        <v>5686899.9999904996</v>
      </c>
      <c r="L191" s="234"/>
      <c r="M191" s="232"/>
    </row>
    <row r="192" spans="1:13" ht="71.25">
      <c r="A192" s="232"/>
      <c r="B192" s="233"/>
      <c r="C192" s="314">
        <v>144</v>
      </c>
      <c r="D192" s="262" t="s">
        <v>406</v>
      </c>
      <c r="E192" s="262"/>
      <c r="F192" s="262"/>
      <c r="G192" s="258" t="s">
        <v>427</v>
      </c>
      <c r="H192" s="262" t="s">
        <v>219</v>
      </c>
      <c r="I192" s="245">
        <v>1</v>
      </c>
      <c r="J192" s="246">
        <v>225285</v>
      </c>
      <c r="K192" s="247">
        <f t="shared" si="18"/>
        <v>225285</v>
      </c>
      <c r="L192" s="234"/>
      <c r="M192" s="232"/>
    </row>
    <row r="193" spans="1:13" ht="42.75">
      <c r="A193" s="232"/>
      <c r="B193" s="233"/>
      <c r="C193" s="314">
        <v>145</v>
      </c>
      <c r="D193" s="262" t="s">
        <v>407</v>
      </c>
      <c r="E193" s="262"/>
      <c r="F193" s="262"/>
      <c r="G193" s="258" t="s">
        <v>428</v>
      </c>
      <c r="H193" s="262" t="s">
        <v>219</v>
      </c>
      <c r="I193" s="245">
        <v>5</v>
      </c>
      <c r="J193" s="246">
        <v>974098.52842999995</v>
      </c>
      <c r="K193" s="247">
        <f t="shared" si="18"/>
        <v>4870492.6421499997</v>
      </c>
      <c r="L193" s="234"/>
      <c r="M193" s="232"/>
    </row>
    <row r="194" spans="1:13" ht="114">
      <c r="A194" s="232"/>
      <c r="B194" s="233"/>
      <c r="C194" s="314">
        <v>146</v>
      </c>
      <c r="D194" s="262" t="s">
        <v>408</v>
      </c>
      <c r="E194" s="262"/>
      <c r="F194" s="262"/>
      <c r="G194" s="258" t="s">
        <v>429</v>
      </c>
      <c r="H194" s="262" t="s">
        <v>219</v>
      </c>
      <c r="I194" s="245">
        <v>8</v>
      </c>
      <c r="J194" s="246">
        <v>1563916.859955</v>
      </c>
      <c r="K194" s="247">
        <f t="shared" si="18"/>
        <v>12511334.87964</v>
      </c>
      <c r="L194" s="234"/>
      <c r="M194" s="232"/>
    </row>
    <row r="195" spans="1:13" ht="28.5">
      <c r="A195" s="232"/>
      <c r="B195" s="233"/>
      <c r="C195" s="314">
        <v>147</v>
      </c>
      <c r="D195" s="262" t="s">
        <v>409</v>
      </c>
      <c r="E195" s="262"/>
      <c r="F195" s="262"/>
      <c r="G195" s="258" t="s">
        <v>430</v>
      </c>
      <c r="H195" s="262" t="s">
        <v>106</v>
      </c>
      <c r="I195" s="245">
        <v>3</v>
      </c>
      <c r="J195" s="246">
        <v>1456158.0600349999</v>
      </c>
      <c r="K195" s="247">
        <f t="shared" si="18"/>
        <v>4368474.1801049998</v>
      </c>
      <c r="L195" s="234"/>
      <c r="M195" s="232"/>
    </row>
    <row r="196" spans="1:13" ht="57">
      <c r="A196" s="232"/>
      <c r="B196" s="233"/>
      <c r="C196" s="314">
        <v>148</v>
      </c>
      <c r="D196" s="262" t="s">
        <v>410</v>
      </c>
      <c r="E196" s="262"/>
      <c r="F196" s="262"/>
      <c r="G196" s="258" t="s">
        <v>431</v>
      </c>
      <c r="H196" s="262" t="s">
        <v>219</v>
      </c>
      <c r="I196" s="245">
        <v>2</v>
      </c>
      <c r="J196" s="246">
        <v>862246.99996499985</v>
      </c>
      <c r="K196" s="247">
        <f t="shared" si="18"/>
        <v>1724493.9999299997</v>
      </c>
      <c r="L196" s="234"/>
      <c r="M196" s="232"/>
    </row>
    <row r="197" spans="1:13" ht="128.25">
      <c r="A197" s="232"/>
      <c r="B197" s="233"/>
      <c r="C197" s="314">
        <v>149</v>
      </c>
      <c r="D197" s="262" t="s">
        <v>411</v>
      </c>
      <c r="E197" s="262"/>
      <c r="F197" s="262"/>
      <c r="G197" s="258" t="s">
        <v>432</v>
      </c>
      <c r="H197" s="262" t="s">
        <v>106</v>
      </c>
      <c r="I197" s="245">
        <v>40</v>
      </c>
      <c r="J197" s="246">
        <v>576169.99997377</v>
      </c>
      <c r="K197" s="247">
        <f t="shared" si="18"/>
        <v>23046799.998950802</v>
      </c>
      <c r="L197" s="234"/>
      <c r="M197" s="232"/>
    </row>
    <row r="198" spans="1:13" ht="30" customHeight="1" thickBot="1">
      <c r="A198" s="232"/>
      <c r="B198" s="233"/>
      <c r="C198" s="248" t="s">
        <v>14</v>
      </c>
      <c r="D198" s="267"/>
      <c r="E198" s="267"/>
      <c r="F198" s="267"/>
      <c r="G198" s="268"/>
      <c r="H198" s="269"/>
      <c r="I198" s="245"/>
      <c r="J198" s="251"/>
      <c r="K198" s="322">
        <f>SUM(K177:K197)</f>
        <v>259354374.90461814</v>
      </c>
      <c r="L198" s="234"/>
      <c r="M198" s="232"/>
    </row>
    <row r="199" spans="1:13" ht="30" customHeight="1" thickBot="1">
      <c r="A199" s="232"/>
      <c r="B199" s="233"/>
      <c r="C199" s="310" t="s">
        <v>310</v>
      </c>
      <c r="D199" s="311" t="s">
        <v>434</v>
      </c>
      <c r="E199" s="311"/>
      <c r="F199" s="311"/>
      <c r="G199" s="311"/>
      <c r="H199" s="311"/>
      <c r="I199" s="311"/>
      <c r="J199" s="331"/>
      <c r="K199" s="332"/>
      <c r="L199" s="234"/>
      <c r="M199" s="232"/>
    </row>
    <row r="200" spans="1:13" ht="85.5">
      <c r="A200" s="232"/>
      <c r="B200" s="233"/>
      <c r="C200" s="314">
        <v>150</v>
      </c>
      <c r="D200" s="262" t="s">
        <v>435</v>
      </c>
      <c r="E200" s="262"/>
      <c r="F200" s="262"/>
      <c r="G200" s="258" t="s">
        <v>453</v>
      </c>
      <c r="H200" s="262" t="s">
        <v>106</v>
      </c>
      <c r="I200" s="245">
        <v>37.125</v>
      </c>
      <c r="J200" s="246">
        <v>140044</v>
      </c>
      <c r="K200" s="247">
        <f t="shared" ref="K200:K217" si="19">+I200*J200</f>
        <v>5199133.5</v>
      </c>
      <c r="L200" s="234"/>
      <c r="M200" s="232"/>
    </row>
    <row r="201" spans="1:13" ht="85.5">
      <c r="A201" s="232"/>
      <c r="B201" s="233"/>
      <c r="C201" s="314">
        <v>151</v>
      </c>
      <c r="D201" s="262" t="s">
        <v>436</v>
      </c>
      <c r="E201" s="262"/>
      <c r="F201" s="262"/>
      <c r="G201" s="258" t="s">
        <v>454</v>
      </c>
      <c r="H201" s="262" t="s">
        <v>106</v>
      </c>
      <c r="I201" s="245">
        <v>83.25</v>
      </c>
      <c r="J201" s="246">
        <v>466815</v>
      </c>
      <c r="K201" s="247">
        <f t="shared" si="19"/>
        <v>38862348.75</v>
      </c>
      <c r="L201" s="234"/>
      <c r="M201" s="232"/>
    </row>
    <row r="202" spans="1:13" ht="42.75">
      <c r="A202" s="232"/>
      <c r="B202" s="233"/>
      <c r="C202" s="314">
        <v>152</v>
      </c>
      <c r="D202" s="262" t="s">
        <v>437</v>
      </c>
      <c r="E202" s="262"/>
      <c r="F202" s="262"/>
      <c r="G202" s="258" t="s">
        <v>455</v>
      </c>
      <c r="H202" s="262" t="s">
        <v>219</v>
      </c>
      <c r="I202" s="245">
        <v>1</v>
      </c>
      <c r="J202" s="246">
        <v>2022864</v>
      </c>
      <c r="K202" s="247">
        <f t="shared" si="19"/>
        <v>2022864</v>
      </c>
      <c r="L202" s="234"/>
      <c r="M202" s="232"/>
    </row>
    <row r="203" spans="1:13" ht="71.25">
      <c r="A203" s="232"/>
      <c r="B203" s="233"/>
      <c r="C203" s="314">
        <v>153</v>
      </c>
      <c r="D203" s="262" t="s">
        <v>438</v>
      </c>
      <c r="E203" s="262"/>
      <c r="F203" s="262"/>
      <c r="G203" s="258" t="s">
        <v>456</v>
      </c>
      <c r="H203" s="262" t="s">
        <v>219</v>
      </c>
      <c r="I203" s="245">
        <v>2</v>
      </c>
      <c r="J203" s="246">
        <v>1307081</v>
      </c>
      <c r="K203" s="247">
        <f t="shared" si="19"/>
        <v>2614162</v>
      </c>
      <c r="L203" s="234"/>
      <c r="M203" s="232"/>
    </row>
    <row r="204" spans="1:13" ht="85.5">
      <c r="A204" s="232"/>
      <c r="B204" s="233"/>
      <c r="C204" s="314">
        <v>154</v>
      </c>
      <c r="D204" s="262" t="s">
        <v>439</v>
      </c>
      <c r="E204" s="262"/>
      <c r="F204" s="262"/>
      <c r="G204" s="258" t="s">
        <v>457</v>
      </c>
      <c r="H204" s="262" t="s">
        <v>219</v>
      </c>
      <c r="I204" s="245">
        <v>1</v>
      </c>
      <c r="J204" s="246">
        <v>778025</v>
      </c>
      <c r="K204" s="247">
        <f t="shared" si="19"/>
        <v>778025</v>
      </c>
      <c r="L204" s="234"/>
      <c r="M204" s="232"/>
    </row>
    <row r="205" spans="1:13" ht="57">
      <c r="A205" s="232"/>
      <c r="B205" s="233"/>
      <c r="C205" s="314">
        <v>155</v>
      </c>
      <c r="D205" s="262" t="s">
        <v>440</v>
      </c>
      <c r="E205" s="262"/>
      <c r="F205" s="262"/>
      <c r="G205" s="258" t="s">
        <v>458</v>
      </c>
      <c r="H205" s="262" t="s">
        <v>219</v>
      </c>
      <c r="I205" s="245">
        <v>1</v>
      </c>
      <c r="J205" s="246">
        <v>11514763</v>
      </c>
      <c r="K205" s="247">
        <f t="shared" si="19"/>
        <v>11514763</v>
      </c>
      <c r="L205" s="234"/>
      <c r="M205" s="232"/>
    </row>
    <row r="206" spans="1:13" ht="28.5">
      <c r="A206" s="232"/>
      <c r="B206" s="233"/>
      <c r="C206" s="314">
        <v>156</v>
      </c>
      <c r="D206" s="262" t="s">
        <v>441</v>
      </c>
      <c r="E206" s="262"/>
      <c r="F206" s="262"/>
      <c r="G206" s="258" t="s">
        <v>459</v>
      </c>
      <c r="H206" s="262" t="s">
        <v>219</v>
      </c>
      <c r="I206" s="245">
        <v>10</v>
      </c>
      <c r="J206" s="246">
        <v>404573</v>
      </c>
      <c r="K206" s="247">
        <f t="shared" si="19"/>
        <v>4045730</v>
      </c>
      <c r="L206" s="234"/>
      <c r="M206" s="232"/>
    </row>
    <row r="207" spans="1:13" ht="327.75">
      <c r="A207" s="232"/>
      <c r="B207" s="233"/>
      <c r="C207" s="314">
        <v>157</v>
      </c>
      <c r="D207" s="262" t="s">
        <v>442</v>
      </c>
      <c r="E207" s="262"/>
      <c r="F207" s="262"/>
      <c r="G207" s="258" t="s">
        <v>460</v>
      </c>
      <c r="H207" s="262" t="s">
        <v>461</v>
      </c>
      <c r="I207" s="245">
        <v>1</v>
      </c>
      <c r="J207" s="246">
        <v>256943609.99999997</v>
      </c>
      <c r="K207" s="247">
        <f t="shared" si="19"/>
        <v>256943609.99999997</v>
      </c>
      <c r="L207" s="234"/>
      <c r="M207" s="232"/>
    </row>
    <row r="208" spans="1:13" ht="114">
      <c r="A208" s="232"/>
      <c r="B208" s="233"/>
      <c r="C208" s="314">
        <v>158</v>
      </c>
      <c r="D208" s="262" t="s">
        <v>443</v>
      </c>
      <c r="E208" s="262"/>
      <c r="F208" s="262"/>
      <c r="G208" s="258" t="s">
        <v>462</v>
      </c>
      <c r="H208" s="262" t="s">
        <v>106</v>
      </c>
      <c r="I208" s="245">
        <v>50</v>
      </c>
      <c r="J208" s="246">
        <v>152552</v>
      </c>
      <c r="K208" s="247">
        <f t="shared" si="19"/>
        <v>7627600</v>
      </c>
      <c r="L208" s="234"/>
      <c r="M208" s="232"/>
    </row>
    <row r="209" spans="1:13" ht="185.25">
      <c r="A209" s="232"/>
      <c r="B209" s="233"/>
      <c r="C209" s="314">
        <v>159</v>
      </c>
      <c r="D209" s="262" t="s">
        <v>444</v>
      </c>
      <c r="E209" s="262"/>
      <c r="F209" s="262"/>
      <c r="G209" s="258" t="s">
        <v>463</v>
      </c>
      <c r="H209" s="262" t="s">
        <v>219</v>
      </c>
      <c r="I209" s="245">
        <v>1</v>
      </c>
      <c r="J209" s="246">
        <v>2489678</v>
      </c>
      <c r="K209" s="247">
        <f t="shared" si="19"/>
        <v>2489678</v>
      </c>
      <c r="L209" s="234"/>
      <c r="M209" s="232"/>
    </row>
    <row r="210" spans="1:13" ht="42.75">
      <c r="A210" s="232"/>
      <c r="B210" s="233"/>
      <c r="C210" s="314">
        <v>160</v>
      </c>
      <c r="D210" s="262" t="s">
        <v>445</v>
      </c>
      <c r="E210" s="262"/>
      <c r="F210" s="262"/>
      <c r="G210" s="258" t="s">
        <v>464</v>
      </c>
      <c r="H210" s="262" t="s">
        <v>219</v>
      </c>
      <c r="I210" s="245">
        <v>1</v>
      </c>
      <c r="J210" s="246">
        <v>4995848</v>
      </c>
      <c r="K210" s="247">
        <f t="shared" si="19"/>
        <v>4995848</v>
      </c>
      <c r="L210" s="234"/>
      <c r="M210" s="232"/>
    </row>
    <row r="211" spans="1:13" ht="57">
      <c r="A211" s="232"/>
      <c r="B211" s="233"/>
      <c r="C211" s="314">
        <v>161</v>
      </c>
      <c r="D211" s="262" t="s">
        <v>446</v>
      </c>
      <c r="E211" s="262"/>
      <c r="F211" s="262"/>
      <c r="G211" s="258" t="s">
        <v>465</v>
      </c>
      <c r="H211" s="262" t="s">
        <v>219</v>
      </c>
      <c r="I211" s="245">
        <v>10</v>
      </c>
      <c r="J211" s="246">
        <v>90174</v>
      </c>
      <c r="K211" s="247">
        <f t="shared" si="19"/>
        <v>901740</v>
      </c>
      <c r="L211" s="234"/>
      <c r="M211" s="232"/>
    </row>
    <row r="212" spans="1:13" ht="128.25">
      <c r="A212" s="232"/>
      <c r="B212" s="233"/>
      <c r="C212" s="314">
        <v>162</v>
      </c>
      <c r="D212" s="262" t="s">
        <v>447</v>
      </c>
      <c r="E212" s="262"/>
      <c r="F212" s="262"/>
      <c r="G212" s="258" t="s">
        <v>466</v>
      </c>
      <c r="H212" s="262" t="s">
        <v>219</v>
      </c>
      <c r="I212" s="245">
        <v>1</v>
      </c>
      <c r="J212" s="246">
        <v>3074634</v>
      </c>
      <c r="K212" s="247">
        <f t="shared" si="19"/>
        <v>3074634</v>
      </c>
      <c r="L212" s="234"/>
      <c r="M212" s="232"/>
    </row>
    <row r="213" spans="1:13" ht="57">
      <c r="A213" s="232"/>
      <c r="B213" s="233"/>
      <c r="C213" s="314">
        <v>163</v>
      </c>
      <c r="D213" s="262" t="s">
        <v>448</v>
      </c>
      <c r="E213" s="262"/>
      <c r="F213" s="262"/>
      <c r="G213" s="258" t="s">
        <v>467</v>
      </c>
      <c r="H213" s="262" t="s">
        <v>219</v>
      </c>
      <c r="I213" s="245">
        <v>3</v>
      </c>
      <c r="J213" s="246">
        <v>352471</v>
      </c>
      <c r="K213" s="247">
        <f t="shared" si="19"/>
        <v>1057413</v>
      </c>
      <c r="L213" s="234"/>
      <c r="M213" s="232"/>
    </row>
    <row r="214" spans="1:13" ht="57">
      <c r="A214" s="232"/>
      <c r="B214" s="233"/>
      <c r="C214" s="314">
        <v>164</v>
      </c>
      <c r="D214" s="262" t="s">
        <v>449</v>
      </c>
      <c r="E214" s="262"/>
      <c r="F214" s="262"/>
      <c r="G214" s="258" t="s">
        <v>468</v>
      </c>
      <c r="H214" s="262" t="s">
        <v>219</v>
      </c>
      <c r="I214" s="245">
        <v>2</v>
      </c>
      <c r="J214" s="246">
        <v>352471</v>
      </c>
      <c r="K214" s="247">
        <f t="shared" si="19"/>
        <v>704942</v>
      </c>
      <c r="L214" s="234"/>
      <c r="M214" s="232"/>
    </row>
    <row r="215" spans="1:13" ht="114">
      <c r="A215" s="232"/>
      <c r="B215" s="233"/>
      <c r="C215" s="314">
        <v>165</v>
      </c>
      <c r="D215" s="262" t="s">
        <v>450</v>
      </c>
      <c r="E215" s="262"/>
      <c r="F215" s="262"/>
      <c r="G215" s="258" t="s">
        <v>469</v>
      </c>
      <c r="H215" s="262" t="s">
        <v>219</v>
      </c>
      <c r="I215" s="245">
        <v>2</v>
      </c>
      <c r="J215" s="246">
        <v>603109</v>
      </c>
      <c r="K215" s="247">
        <f t="shared" si="19"/>
        <v>1206218</v>
      </c>
      <c r="L215" s="234"/>
      <c r="M215" s="232"/>
    </row>
    <row r="216" spans="1:13" ht="114">
      <c r="A216" s="232"/>
      <c r="B216" s="233"/>
      <c r="C216" s="314">
        <v>166</v>
      </c>
      <c r="D216" s="262" t="s">
        <v>451</v>
      </c>
      <c r="E216" s="262"/>
      <c r="F216" s="262"/>
      <c r="G216" s="258" t="s">
        <v>470</v>
      </c>
      <c r="H216" s="262" t="s">
        <v>219</v>
      </c>
      <c r="I216" s="245">
        <v>2</v>
      </c>
      <c r="J216" s="246">
        <v>529277</v>
      </c>
      <c r="K216" s="247">
        <f t="shared" si="19"/>
        <v>1058554</v>
      </c>
      <c r="L216" s="234"/>
      <c r="M216" s="232"/>
    </row>
    <row r="217" spans="1:13" ht="42.75">
      <c r="A217" s="232"/>
      <c r="B217" s="233"/>
      <c r="C217" s="314">
        <v>167</v>
      </c>
      <c r="D217" s="262" t="s">
        <v>452</v>
      </c>
      <c r="E217" s="262"/>
      <c r="F217" s="262"/>
      <c r="G217" s="258" t="s">
        <v>471</v>
      </c>
      <c r="H217" s="262" t="s">
        <v>106</v>
      </c>
      <c r="I217" s="245">
        <v>89.5</v>
      </c>
      <c r="J217" s="246">
        <v>30611</v>
      </c>
      <c r="K217" s="247">
        <f t="shared" si="19"/>
        <v>2739684.5</v>
      </c>
      <c r="L217" s="234"/>
      <c r="M217" s="232"/>
    </row>
    <row r="218" spans="1:13" ht="30" customHeight="1" thickBot="1">
      <c r="A218" s="232"/>
      <c r="B218" s="233"/>
      <c r="C218" s="248" t="s">
        <v>14</v>
      </c>
      <c r="D218" s="267"/>
      <c r="E218" s="267"/>
      <c r="F218" s="267"/>
      <c r="G218" s="268"/>
      <c r="H218" s="269"/>
      <c r="I218" s="245"/>
      <c r="J218" s="251"/>
      <c r="K218" s="322">
        <f>SUM(K200:K217)</f>
        <v>347836947.75</v>
      </c>
      <c r="L218" s="234"/>
      <c r="M218" s="232"/>
    </row>
    <row r="219" spans="1:13" ht="30" customHeight="1" thickBot="1">
      <c r="A219" s="232"/>
      <c r="B219" s="233"/>
      <c r="C219" s="310">
        <v>15</v>
      </c>
      <c r="D219" s="311" t="s">
        <v>472</v>
      </c>
      <c r="E219" s="311"/>
      <c r="F219" s="311"/>
      <c r="G219" s="311"/>
      <c r="H219" s="311"/>
      <c r="I219" s="311"/>
      <c r="J219" s="331"/>
      <c r="K219" s="332"/>
      <c r="L219" s="234"/>
      <c r="M219" s="232"/>
    </row>
    <row r="220" spans="1:13" ht="30" customHeight="1" thickBot="1">
      <c r="A220" s="232"/>
      <c r="B220" s="233"/>
      <c r="C220" s="310" t="s">
        <v>475</v>
      </c>
      <c r="D220" s="311" t="s">
        <v>474</v>
      </c>
      <c r="E220" s="311"/>
      <c r="F220" s="311"/>
      <c r="G220" s="311"/>
      <c r="H220" s="311"/>
      <c r="I220" s="311"/>
      <c r="J220" s="331"/>
      <c r="K220" s="332"/>
      <c r="L220" s="234"/>
      <c r="M220" s="232"/>
    </row>
    <row r="221" spans="1:13" ht="71.25">
      <c r="A221" s="232"/>
      <c r="B221" s="233"/>
      <c r="C221" s="314">
        <v>168</v>
      </c>
      <c r="D221" s="262" t="s">
        <v>476</v>
      </c>
      <c r="E221" s="262"/>
      <c r="F221" s="262"/>
      <c r="G221" s="258" t="s">
        <v>488</v>
      </c>
      <c r="H221" s="262" t="s">
        <v>461</v>
      </c>
      <c r="I221" s="245">
        <v>1</v>
      </c>
      <c r="J221" s="246">
        <v>7385650.8619999997</v>
      </c>
      <c r="K221" s="247">
        <f t="shared" ref="K221:K232" si="20">+I221*J221</f>
        <v>7385650.8619999997</v>
      </c>
      <c r="L221" s="234"/>
      <c r="M221" s="232"/>
    </row>
    <row r="222" spans="1:13" ht="99.75">
      <c r="A222" s="232"/>
      <c r="B222" s="233"/>
      <c r="C222" s="314">
        <v>169</v>
      </c>
      <c r="D222" s="262" t="s">
        <v>477</v>
      </c>
      <c r="E222" s="262"/>
      <c r="F222" s="262"/>
      <c r="G222" s="258" t="s">
        <v>489</v>
      </c>
      <c r="H222" s="262" t="s">
        <v>106</v>
      </c>
      <c r="I222" s="245">
        <v>12</v>
      </c>
      <c r="J222" s="246">
        <v>319037.36900000006</v>
      </c>
      <c r="K222" s="247">
        <f t="shared" si="20"/>
        <v>3828448.4280000008</v>
      </c>
      <c r="L222" s="234"/>
      <c r="M222" s="232"/>
    </row>
    <row r="223" spans="1:13" ht="99.75">
      <c r="A223" s="232"/>
      <c r="B223" s="233"/>
      <c r="C223" s="314">
        <v>170</v>
      </c>
      <c r="D223" s="262" t="s">
        <v>478</v>
      </c>
      <c r="E223" s="262"/>
      <c r="F223" s="262"/>
      <c r="G223" s="258" t="s">
        <v>490</v>
      </c>
      <c r="H223" s="262" t="s">
        <v>106</v>
      </c>
      <c r="I223" s="245">
        <v>115</v>
      </c>
      <c r="J223" s="246">
        <v>377672.55165217386</v>
      </c>
      <c r="K223" s="247">
        <f t="shared" si="20"/>
        <v>43432343.439999998</v>
      </c>
      <c r="L223" s="234"/>
      <c r="M223" s="232"/>
    </row>
    <row r="224" spans="1:13" ht="71.25">
      <c r="A224" s="232"/>
      <c r="B224" s="233"/>
      <c r="C224" s="314">
        <v>171</v>
      </c>
      <c r="D224" s="262" t="s">
        <v>479</v>
      </c>
      <c r="E224" s="262"/>
      <c r="F224" s="262"/>
      <c r="G224" s="258" t="s">
        <v>491</v>
      </c>
      <c r="H224" s="262" t="s">
        <v>106</v>
      </c>
      <c r="I224" s="245">
        <v>100</v>
      </c>
      <c r="J224" s="246">
        <v>87860.091624999986</v>
      </c>
      <c r="K224" s="247">
        <f t="shared" si="20"/>
        <v>8786009.1624999978</v>
      </c>
      <c r="L224" s="234"/>
      <c r="M224" s="232"/>
    </row>
    <row r="225" spans="1:13" ht="57">
      <c r="A225" s="232"/>
      <c r="B225" s="233"/>
      <c r="C225" s="314">
        <v>172</v>
      </c>
      <c r="D225" s="262" t="s">
        <v>480</v>
      </c>
      <c r="E225" s="262"/>
      <c r="F225" s="262"/>
      <c r="G225" s="258" t="s">
        <v>492</v>
      </c>
      <c r="H225" s="262" t="s">
        <v>219</v>
      </c>
      <c r="I225" s="245">
        <v>1</v>
      </c>
      <c r="J225" s="246">
        <v>2388659.0444999998</v>
      </c>
      <c r="K225" s="247">
        <f t="shared" si="20"/>
        <v>2388659.0444999998</v>
      </c>
      <c r="L225" s="234"/>
      <c r="M225" s="232"/>
    </row>
    <row r="226" spans="1:13" ht="52.5" customHeight="1">
      <c r="A226" s="232"/>
      <c r="B226" s="233"/>
      <c r="C226" s="314">
        <v>173</v>
      </c>
      <c r="D226" s="262" t="s">
        <v>481</v>
      </c>
      <c r="E226" s="262"/>
      <c r="F226" s="262"/>
      <c r="G226" s="258" t="s">
        <v>493</v>
      </c>
      <c r="H226" s="262" t="s">
        <v>219</v>
      </c>
      <c r="I226" s="245">
        <v>9</v>
      </c>
      <c r="J226" s="246">
        <v>937093.45267000003</v>
      </c>
      <c r="K226" s="247">
        <f t="shared" si="20"/>
        <v>8433841.0740300007</v>
      </c>
      <c r="L226" s="234"/>
      <c r="M226" s="232"/>
    </row>
    <row r="227" spans="1:13" ht="15">
      <c r="A227" s="232"/>
      <c r="B227" s="233"/>
      <c r="C227" s="314">
        <v>174</v>
      </c>
      <c r="D227" s="262" t="s">
        <v>482</v>
      </c>
      <c r="E227" s="262"/>
      <c r="F227" s="262"/>
      <c r="G227" s="258" t="s">
        <v>494</v>
      </c>
      <c r="H227" s="262" t="s">
        <v>219</v>
      </c>
      <c r="I227" s="245">
        <v>1</v>
      </c>
      <c r="J227" s="246">
        <v>883366.78949999984</v>
      </c>
      <c r="K227" s="247">
        <f t="shared" si="20"/>
        <v>883366.78949999984</v>
      </c>
      <c r="L227" s="234"/>
      <c r="M227" s="232"/>
    </row>
    <row r="228" spans="1:13" ht="57">
      <c r="A228" s="232"/>
      <c r="B228" s="233"/>
      <c r="C228" s="314">
        <v>175</v>
      </c>
      <c r="D228" s="262" t="s">
        <v>483</v>
      </c>
      <c r="E228" s="262"/>
      <c r="F228" s="262"/>
      <c r="G228" s="258" t="s">
        <v>495</v>
      </c>
      <c r="H228" s="262" t="s">
        <v>219</v>
      </c>
      <c r="I228" s="245">
        <v>1</v>
      </c>
      <c r="J228" s="246">
        <v>50768177.305500001</v>
      </c>
      <c r="K228" s="247">
        <f t="shared" si="20"/>
        <v>50768177.305500001</v>
      </c>
      <c r="L228" s="234"/>
      <c r="M228" s="232"/>
    </row>
    <row r="229" spans="1:13" ht="28.5">
      <c r="A229" s="232"/>
      <c r="B229" s="233"/>
      <c r="C229" s="314">
        <v>176</v>
      </c>
      <c r="D229" s="262" t="s">
        <v>484</v>
      </c>
      <c r="E229" s="262"/>
      <c r="F229" s="262"/>
      <c r="G229" s="258" t="s">
        <v>496</v>
      </c>
      <c r="H229" s="262" t="s">
        <v>219</v>
      </c>
      <c r="I229" s="245">
        <v>1</v>
      </c>
      <c r="J229" s="246">
        <v>554588.63400000008</v>
      </c>
      <c r="K229" s="247">
        <f t="shared" si="20"/>
        <v>554588.63400000008</v>
      </c>
      <c r="L229" s="234"/>
      <c r="M229" s="232"/>
    </row>
    <row r="230" spans="1:13" ht="42.75">
      <c r="A230" s="232"/>
      <c r="B230" s="233"/>
      <c r="C230" s="314">
        <v>177</v>
      </c>
      <c r="D230" s="262" t="s">
        <v>485</v>
      </c>
      <c r="E230" s="262"/>
      <c r="F230" s="262"/>
      <c r="G230" s="258" t="s">
        <v>497</v>
      </c>
      <c r="H230" s="262" t="s">
        <v>219</v>
      </c>
      <c r="I230" s="245">
        <v>1</v>
      </c>
      <c r="J230" s="246">
        <v>256795.05449999997</v>
      </c>
      <c r="K230" s="247">
        <f t="shared" si="20"/>
        <v>256795.05449999997</v>
      </c>
      <c r="L230" s="234"/>
      <c r="M230" s="232"/>
    </row>
    <row r="231" spans="1:13" ht="28.5">
      <c r="A231" s="232"/>
      <c r="B231" s="233"/>
      <c r="C231" s="314">
        <v>178</v>
      </c>
      <c r="D231" s="262" t="s">
        <v>486</v>
      </c>
      <c r="E231" s="262"/>
      <c r="F231" s="262"/>
      <c r="G231" s="258" t="s">
        <v>498</v>
      </c>
      <c r="H231" s="262" t="s">
        <v>219</v>
      </c>
      <c r="I231" s="245">
        <v>1</v>
      </c>
      <c r="J231" s="246">
        <v>268764.24725999997</v>
      </c>
      <c r="K231" s="247">
        <f t="shared" si="20"/>
        <v>268764.24725999997</v>
      </c>
      <c r="L231" s="234"/>
      <c r="M231" s="232"/>
    </row>
    <row r="232" spans="1:13" ht="28.5">
      <c r="A232" s="232"/>
      <c r="B232" s="233"/>
      <c r="C232" s="314">
        <v>179</v>
      </c>
      <c r="D232" s="262" t="s">
        <v>487</v>
      </c>
      <c r="E232" s="262"/>
      <c r="F232" s="262"/>
      <c r="G232" s="258" t="s">
        <v>499</v>
      </c>
      <c r="H232" s="262" t="s">
        <v>219</v>
      </c>
      <c r="I232" s="245">
        <v>1</v>
      </c>
      <c r="J232" s="246">
        <v>404763.26449999993</v>
      </c>
      <c r="K232" s="247">
        <f t="shared" si="20"/>
        <v>404763.26449999993</v>
      </c>
      <c r="L232" s="234"/>
      <c r="M232" s="232"/>
    </row>
    <row r="233" spans="1:13" ht="30" customHeight="1" thickBot="1">
      <c r="A233" s="232"/>
      <c r="B233" s="233"/>
      <c r="C233" s="248" t="s">
        <v>14</v>
      </c>
      <c r="D233" s="267"/>
      <c r="E233" s="267"/>
      <c r="F233" s="267"/>
      <c r="G233" s="268"/>
      <c r="H233" s="269"/>
      <c r="I233" s="245"/>
      <c r="J233" s="251"/>
      <c r="K233" s="322">
        <f>SUM(K221:K232)</f>
        <v>127391407.30629002</v>
      </c>
      <c r="L233" s="234"/>
      <c r="M233" s="232"/>
    </row>
    <row r="234" spans="1:13" ht="30" customHeight="1" thickBot="1">
      <c r="A234" s="232"/>
      <c r="B234" s="233"/>
      <c r="C234" s="310" t="s">
        <v>390</v>
      </c>
      <c r="D234" s="311" t="s">
        <v>501</v>
      </c>
      <c r="E234" s="311"/>
      <c r="F234" s="311"/>
      <c r="G234" s="311"/>
      <c r="H234" s="311"/>
      <c r="I234" s="311"/>
      <c r="J234" s="331"/>
      <c r="K234" s="332"/>
      <c r="L234" s="234"/>
      <c r="M234" s="232"/>
    </row>
    <row r="235" spans="1:13" ht="114">
      <c r="A235" s="232"/>
      <c r="B235" s="233"/>
      <c r="C235" s="314">
        <v>180</v>
      </c>
      <c r="D235" s="262" t="s">
        <v>502</v>
      </c>
      <c r="E235" s="262"/>
      <c r="F235" s="262"/>
      <c r="G235" s="258" t="s">
        <v>504</v>
      </c>
      <c r="H235" s="262" t="s">
        <v>219</v>
      </c>
      <c r="I235" s="245">
        <v>1</v>
      </c>
      <c r="J235" s="246">
        <v>15017278.481499998</v>
      </c>
      <c r="K235" s="247">
        <f t="shared" ref="K235:K236" si="21">+I235*J235</f>
        <v>15017278.481499998</v>
      </c>
      <c r="L235" s="234"/>
      <c r="M235" s="232"/>
    </row>
    <row r="236" spans="1:13" ht="71.25">
      <c r="A236" s="232"/>
      <c r="B236" s="233"/>
      <c r="C236" s="317">
        <v>181</v>
      </c>
      <c r="D236" s="262" t="s">
        <v>503</v>
      </c>
      <c r="E236" s="262"/>
      <c r="F236" s="262"/>
      <c r="G236" s="258" t="s">
        <v>505</v>
      </c>
      <c r="H236" s="262" t="s">
        <v>219</v>
      </c>
      <c r="I236" s="245">
        <v>1</v>
      </c>
      <c r="J236" s="246">
        <v>5445260.1404999988</v>
      </c>
      <c r="K236" s="247">
        <f t="shared" si="21"/>
        <v>5445260.1404999988</v>
      </c>
      <c r="L236" s="234"/>
      <c r="M236" s="232"/>
    </row>
    <row r="237" spans="1:13" ht="30" customHeight="1" thickBot="1">
      <c r="A237" s="232"/>
      <c r="B237" s="233"/>
      <c r="C237" s="248" t="s">
        <v>14</v>
      </c>
      <c r="D237" s="267"/>
      <c r="E237" s="267"/>
      <c r="F237" s="267"/>
      <c r="G237" s="268"/>
      <c r="H237" s="269"/>
      <c r="I237" s="245"/>
      <c r="J237" s="251"/>
      <c r="K237" s="322">
        <f>SUM(K235:K236)</f>
        <v>20462538.621999998</v>
      </c>
      <c r="L237" s="234"/>
      <c r="M237" s="232"/>
    </row>
    <row r="238" spans="1:13" ht="30" customHeight="1" thickBot="1">
      <c r="A238" s="232"/>
      <c r="B238" s="233"/>
      <c r="C238" s="310" t="s">
        <v>433</v>
      </c>
      <c r="D238" s="311" t="s">
        <v>507</v>
      </c>
      <c r="E238" s="311"/>
      <c r="F238" s="311"/>
      <c r="G238" s="311"/>
      <c r="H238" s="311"/>
      <c r="I238" s="311"/>
      <c r="J238" s="331"/>
      <c r="K238" s="332"/>
      <c r="L238" s="234"/>
      <c r="M238" s="232"/>
    </row>
    <row r="239" spans="1:13" ht="228">
      <c r="A239" s="232"/>
      <c r="B239" s="233"/>
      <c r="C239" s="314">
        <v>182</v>
      </c>
      <c r="D239" s="262" t="s">
        <v>508</v>
      </c>
      <c r="E239" s="262"/>
      <c r="F239" s="262"/>
      <c r="G239" s="258" t="s">
        <v>509</v>
      </c>
      <c r="H239" s="262" t="s">
        <v>219</v>
      </c>
      <c r="I239" s="245">
        <v>1</v>
      </c>
      <c r="J239" s="246">
        <v>23010569.23</v>
      </c>
      <c r="K239" s="247">
        <f t="shared" ref="K239" si="22">+I239*J239</f>
        <v>23010569.23</v>
      </c>
      <c r="L239" s="234"/>
      <c r="M239" s="232"/>
    </row>
    <row r="240" spans="1:13" ht="30" customHeight="1" thickBot="1">
      <c r="A240" s="232"/>
      <c r="B240" s="233"/>
      <c r="C240" s="248" t="s">
        <v>14</v>
      </c>
      <c r="D240" s="267"/>
      <c r="E240" s="267"/>
      <c r="F240" s="267"/>
      <c r="G240" s="268"/>
      <c r="H240" s="269"/>
      <c r="I240" s="245"/>
      <c r="J240" s="251"/>
      <c r="K240" s="322">
        <f>SUM(K239:K239)</f>
        <v>23010569.23</v>
      </c>
      <c r="L240" s="234"/>
      <c r="M240" s="232"/>
    </row>
    <row r="241" spans="1:13" ht="30" customHeight="1" thickBot="1">
      <c r="A241" s="232"/>
      <c r="B241" s="233"/>
      <c r="C241" s="310" t="s">
        <v>512</v>
      </c>
      <c r="D241" s="311" t="s">
        <v>511</v>
      </c>
      <c r="E241" s="311"/>
      <c r="F241" s="311"/>
      <c r="G241" s="311"/>
      <c r="H241" s="311"/>
      <c r="I241" s="311"/>
      <c r="J241" s="331"/>
      <c r="K241" s="332"/>
      <c r="L241" s="234"/>
      <c r="M241" s="232"/>
    </row>
    <row r="242" spans="1:13" ht="71.25">
      <c r="A242" s="232"/>
      <c r="B242" s="233"/>
      <c r="C242" s="314">
        <v>183</v>
      </c>
      <c r="D242" s="262" t="s">
        <v>513</v>
      </c>
      <c r="E242" s="262"/>
      <c r="F242" s="262"/>
      <c r="G242" s="258" t="s">
        <v>516</v>
      </c>
      <c r="H242" s="262" t="s">
        <v>219</v>
      </c>
      <c r="I242" s="245">
        <v>1</v>
      </c>
      <c r="J242" s="246">
        <v>2687563.55</v>
      </c>
      <c r="K242" s="247">
        <f t="shared" ref="K242:K244" si="23">+I242*J242</f>
        <v>2687563.55</v>
      </c>
      <c r="L242" s="234"/>
      <c r="M242" s="232"/>
    </row>
    <row r="243" spans="1:13" ht="71.25">
      <c r="A243" s="232"/>
      <c r="B243" s="233"/>
      <c r="C243" s="314">
        <v>184</v>
      </c>
      <c r="D243" s="262" t="s">
        <v>514</v>
      </c>
      <c r="E243" s="262"/>
      <c r="F243" s="262"/>
      <c r="G243" s="258" t="s">
        <v>517</v>
      </c>
      <c r="H243" s="262" t="s">
        <v>219</v>
      </c>
      <c r="I243" s="245">
        <v>1</v>
      </c>
      <c r="J243" s="246">
        <v>2435692.2749999999</v>
      </c>
      <c r="K243" s="247">
        <f t="shared" si="23"/>
        <v>2435692.2749999999</v>
      </c>
      <c r="L243" s="234"/>
      <c r="M243" s="232"/>
    </row>
    <row r="244" spans="1:13" ht="71.25">
      <c r="A244" s="232"/>
      <c r="B244" s="233"/>
      <c r="C244" s="317">
        <v>185</v>
      </c>
      <c r="D244" s="262" t="s">
        <v>515</v>
      </c>
      <c r="E244" s="262"/>
      <c r="F244" s="262"/>
      <c r="G244" s="258" t="s">
        <v>518</v>
      </c>
      <c r="H244" s="262" t="s">
        <v>219</v>
      </c>
      <c r="I244" s="245">
        <v>1</v>
      </c>
      <c r="J244" s="246">
        <v>1436878.5000000002</v>
      </c>
      <c r="K244" s="247">
        <f t="shared" si="23"/>
        <v>1436878.5000000002</v>
      </c>
      <c r="L244" s="234"/>
      <c r="M244" s="232"/>
    </row>
    <row r="245" spans="1:13" ht="30" customHeight="1" thickBot="1">
      <c r="A245" s="232"/>
      <c r="B245" s="233"/>
      <c r="C245" s="248" t="s">
        <v>14</v>
      </c>
      <c r="D245" s="267"/>
      <c r="E245" s="267"/>
      <c r="F245" s="267"/>
      <c r="G245" s="268"/>
      <c r="H245" s="269"/>
      <c r="I245" s="245"/>
      <c r="J245" s="251"/>
      <c r="K245" s="322">
        <f>SUM(K242:K244)</f>
        <v>6560134.3249999993</v>
      </c>
      <c r="L245" s="234"/>
      <c r="M245" s="232"/>
    </row>
    <row r="246" spans="1:13" ht="30" customHeight="1" thickBot="1">
      <c r="A246" s="232"/>
      <c r="B246" s="233"/>
      <c r="C246" s="310" t="s">
        <v>521</v>
      </c>
      <c r="D246" s="311" t="s">
        <v>520</v>
      </c>
      <c r="E246" s="311"/>
      <c r="F246" s="311"/>
      <c r="G246" s="311"/>
      <c r="H246" s="311"/>
      <c r="I246" s="311"/>
      <c r="J246" s="331"/>
      <c r="K246" s="332"/>
      <c r="L246" s="234"/>
      <c r="M246" s="232"/>
    </row>
    <row r="247" spans="1:13" ht="28.5">
      <c r="A247" s="232"/>
      <c r="B247" s="233"/>
      <c r="C247" s="314">
        <v>186</v>
      </c>
      <c r="D247" s="262" t="s">
        <v>522</v>
      </c>
      <c r="E247" s="262"/>
      <c r="F247" s="262"/>
      <c r="G247" s="258" t="s">
        <v>536</v>
      </c>
      <c r="H247" s="262" t="s">
        <v>219</v>
      </c>
      <c r="I247" s="245">
        <v>34</v>
      </c>
      <c r="J247" s="246">
        <v>699606.59499999997</v>
      </c>
      <c r="K247" s="247">
        <f t="shared" ref="K247:K260" si="24">+I247*J247</f>
        <v>23786624.23</v>
      </c>
      <c r="L247" s="234"/>
      <c r="M247" s="232"/>
    </row>
    <row r="248" spans="1:13" ht="28.5">
      <c r="A248" s="232"/>
      <c r="B248" s="233"/>
      <c r="C248" s="314">
        <v>187</v>
      </c>
      <c r="D248" s="262" t="s">
        <v>523</v>
      </c>
      <c r="E248" s="262"/>
      <c r="F248" s="262"/>
      <c r="G248" s="258" t="s">
        <v>537</v>
      </c>
      <c r="H248" s="262" t="s">
        <v>219</v>
      </c>
      <c r="I248" s="245">
        <v>18</v>
      </c>
      <c r="J248" s="246">
        <v>296387.22400000005</v>
      </c>
      <c r="K248" s="247">
        <f t="shared" si="24"/>
        <v>5334970.0320000006</v>
      </c>
      <c r="L248" s="234"/>
      <c r="M248" s="232"/>
    </row>
    <row r="249" spans="1:13" ht="28.5">
      <c r="A249" s="232"/>
      <c r="B249" s="233"/>
      <c r="C249" s="314">
        <v>188</v>
      </c>
      <c r="D249" s="262" t="s">
        <v>524</v>
      </c>
      <c r="E249" s="262"/>
      <c r="F249" s="262"/>
      <c r="G249" s="258" t="s">
        <v>538</v>
      </c>
      <c r="H249" s="262" t="s">
        <v>219</v>
      </c>
      <c r="I249" s="245">
        <v>11</v>
      </c>
      <c r="J249" s="246">
        <v>5331966.6680375002</v>
      </c>
      <c r="K249" s="247">
        <f t="shared" si="24"/>
        <v>58651633.348412499</v>
      </c>
      <c r="L249" s="234"/>
      <c r="M249" s="232"/>
    </row>
    <row r="250" spans="1:13" ht="28.5">
      <c r="A250" s="232"/>
      <c r="B250" s="233"/>
      <c r="C250" s="314">
        <v>189</v>
      </c>
      <c r="D250" s="262" t="s">
        <v>525</v>
      </c>
      <c r="E250" s="262"/>
      <c r="F250" s="262"/>
      <c r="G250" s="258" t="s">
        <v>539</v>
      </c>
      <c r="H250" s="262" t="s">
        <v>219</v>
      </c>
      <c r="I250" s="245">
        <v>24</v>
      </c>
      <c r="J250" s="246">
        <v>1056953.3499999999</v>
      </c>
      <c r="K250" s="247">
        <f t="shared" si="24"/>
        <v>25366880.399999999</v>
      </c>
      <c r="L250" s="234"/>
      <c r="M250" s="232"/>
    </row>
    <row r="251" spans="1:13" ht="28.5">
      <c r="A251" s="232"/>
      <c r="B251" s="233"/>
      <c r="C251" s="314">
        <v>190</v>
      </c>
      <c r="D251" s="262" t="s">
        <v>526</v>
      </c>
      <c r="E251" s="262"/>
      <c r="F251" s="262"/>
      <c r="G251" s="258" t="s">
        <v>540</v>
      </c>
      <c r="H251" s="262" t="s">
        <v>219</v>
      </c>
      <c r="I251" s="245">
        <v>3</v>
      </c>
      <c r="J251" s="246">
        <v>157901.57500000001</v>
      </c>
      <c r="K251" s="247">
        <f t="shared" si="24"/>
        <v>473704.72500000003</v>
      </c>
      <c r="L251" s="234"/>
      <c r="M251" s="232"/>
    </row>
    <row r="252" spans="1:13" ht="71.25">
      <c r="A252" s="232"/>
      <c r="B252" s="233"/>
      <c r="C252" s="314">
        <v>191</v>
      </c>
      <c r="D252" s="262" t="s">
        <v>527</v>
      </c>
      <c r="E252" s="262"/>
      <c r="F252" s="262"/>
      <c r="G252" s="258" t="s">
        <v>541</v>
      </c>
      <c r="H252" s="262" t="s">
        <v>219</v>
      </c>
      <c r="I252" s="245">
        <v>80</v>
      </c>
      <c r="J252" s="246">
        <v>336791.6</v>
      </c>
      <c r="K252" s="247">
        <f t="shared" si="24"/>
        <v>26943328</v>
      </c>
      <c r="L252" s="234"/>
      <c r="M252" s="232"/>
    </row>
    <row r="253" spans="1:13" ht="28.5">
      <c r="A253" s="232"/>
      <c r="B253" s="233"/>
      <c r="C253" s="314">
        <v>192</v>
      </c>
      <c r="D253" s="262" t="s">
        <v>528</v>
      </c>
      <c r="E253" s="262"/>
      <c r="F253" s="262"/>
      <c r="G253" s="258" t="s">
        <v>542</v>
      </c>
      <c r="H253" s="262" t="s">
        <v>219</v>
      </c>
      <c r="I253" s="245">
        <v>152</v>
      </c>
      <c r="J253" s="246">
        <v>239956.99999999997</v>
      </c>
      <c r="K253" s="247">
        <f t="shared" si="24"/>
        <v>36473463.999999993</v>
      </c>
      <c r="L253" s="234"/>
      <c r="M253" s="232"/>
    </row>
    <row r="254" spans="1:13" ht="57">
      <c r="A254" s="232"/>
      <c r="B254" s="233"/>
      <c r="C254" s="314">
        <v>193</v>
      </c>
      <c r="D254" s="262" t="s">
        <v>529</v>
      </c>
      <c r="E254" s="262"/>
      <c r="F254" s="262"/>
      <c r="G254" s="258" t="s">
        <v>543</v>
      </c>
      <c r="H254" s="262" t="s">
        <v>219</v>
      </c>
      <c r="I254" s="245">
        <v>22</v>
      </c>
      <c r="J254" s="246">
        <v>240788.59999999998</v>
      </c>
      <c r="K254" s="247">
        <f t="shared" si="24"/>
        <v>5297349.1999999993</v>
      </c>
      <c r="L254" s="234"/>
      <c r="M254" s="232"/>
    </row>
    <row r="255" spans="1:13" ht="57">
      <c r="A255" s="232"/>
      <c r="B255" s="233"/>
      <c r="C255" s="314">
        <v>194</v>
      </c>
      <c r="D255" s="262" t="s">
        <v>530</v>
      </c>
      <c r="E255" s="262"/>
      <c r="F255" s="262"/>
      <c r="G255" s="258" t="s">
        <v>544</v>
      </c>
      <c r="H255" s="262" t="s">
        <v>219</v>
      </c>
      <c r="I255" s="245">
        <v>3</v>
      </c>
      <c r="J255" s="246">
        <v>380765.4499999999</v>
      </c>
      <c r="K255" s="247">
        <f t="shared" si="24"/>
        <v>1142296.3499999996</v>
      </c>
      <c r="L255" s="234"/>
      <c r="M255" s="232"/>
    </row>
    <row r="256" spans="1:13" ht="57">
      <c r="A256" s="232"/>
      <c r="B256" s="233"/>
      <c r="C256" s="314">
        <v>195</v>
      </c>
      <c r="D256" s="262" t="s">
        <v>531</v>
      </c>
      <c r="E256" s="262"/>
      <c r="F256" s="262"/>
      <c r="G256" s="258" t="s">
        <v>545</v>
      </c>
      <c r="H256" s="262" t="s">
        <v>219</v>
      </c>
      <c r="I256" s="245">
        <v>11</v>
      </c>
      <c r="J256" s="246">
        <v>336791.59999999992</v>
      </c>
      <c r="K256" s="247">
        <f t="shared" si="24"/>
        <v>3704707.5999999992</v>
      </c>
      <c r="L256" s="234"/>
      <c r="M256" s="232"/>
    </row>
    <row r="257" spans="1:13" ht="42.75">
      <c r="A257" s="232"/>
      <c r="B257" s="233"/>
      <c r="C257" s="314">
        <v>196</v>
      </c>
      <c r="D257" s="262" t="s">
        <v>532</v>
      </c>
      <c r="E257" s="262"/>
      <c r="F257" s="262"/>
      <c r="G257" s="258" t="s">
        <v>546</v>
      </c>
      <c r="H257" s="262" t="s">
        <v>219</v>
      </c>
      <c r="I257" s="245">
        <v>47</v>
      </c>
      <c r="J257" s="246">
        <v>241925.75000000012</v>
      </c>
      <c r="K257" s="247">
        <f t="shared" si="24"/>
        <v>11370510.250000006</v>
      </c>
      <c r="L257" s="234"/>
      <c r="M257" s="232"/>
    </row>
    <row r="258" spans="1:13" ht="57">
      <c r="A258" s="232"/>
      <c r="B258" s="233"/>
      <c r="C258" s="314">
        <v>197</v>
      </c>
      <c r="D258" s="262" t="s">
        <v>533</v>
      </c>
      <c r="E258" s="262"/>
      <c r="F258" s="262"/>
      <c r="G258" s="258" t="s">
        <v>547</v>
      </c>
      <c r="H258" s="262" t="s">
        <v>219</v>
      </c>
      <c r="I258" s="245">
        <v>9</v>
      </c>
      <c r="J258" s="246">
        <v>377494.64999999991</v>
      </c>
      <c r="K258" s="247">
        <f t="shared" si="24"/>
        <v>3397451.8499999992</v>
      </c>
      <c r="L258" s="234"/>
      <c r="M258" s="232"/>
    </row>
    <row r="259" spans="1:13" ht="57">
      <c r="A259" s="232"/>
      <c r="B259" s="233"/>
      <c r="C259" s="314">
        <v>198</v>
      </c>
      <c r="D259" s="262" t="s">
        <v>534</v>
      </c>
      <c r="E259" s="262"/>
      <c r="F259" s="262"/>
      <c r="G259" s="258" t="s">
        <v>548</v>
      </c>
      <c r="H259" s="262" t="s">
        <v>219</v>
      </c>
      <c r="I259" s="245">
        <v>12</v>
      </c>
      <c r="J259" s="246">
        <v>377494.64999999991</v>
      </c>
      <c r="K259" s="247">
        <f t="shared" si="24"/>
        <v>4529935.7999999989</v>
      </c>
      <c r="L259" s="234"/>
      <c r="M259" s="232"/>
    </row>
    <row r="260" spans="1:13" ht="42.75">
      <c r="A260" s="232"/>
      <c r="B260" s="233"/>
      <c r="C260" s="314">
        <v>199</v>
      </c>
      <c r="D260" s="262" t="s">
        <v>535</v>
      </c>
      <c r="E260" s="262"/>
      <c r="F260" s="262"/>
      <c r="G260" s="258" t="s">
        <v>549</v>
      </c>
      <c r="H260" s="262" t="s">
        <v>219</v>
      </c>
      <c r="I260" s="245">
        <v>1</v>
      </c>
      <c r="J260" s="246">
        <v>467525.89999999997</v>
      </c>
      <c r="K260" s="247">
        <f t="shared" si="24"/>
        <v>467525.89999999997</v>
      </c>
      <c r="L260" s="234"/>
      <c r="M260" s="232"/>
    </row>
    <row r="261" spans="1:13" ht="30" customHeight="1" thickBot="1">
      <c r="A261" s="232"/>
      <c r="B261" s="233"/>
      <c r="C261" s="248" t="s">
        <v>14</v>
      </c>
      <c r="D261" s="267"/>
      <c r="E261" s="267"/>
      <c r="F261" s="267"/>
      <c r="G261" s="268"/>
      <c r="H261" s="269"/>
      <c r="I261" s="245"/>
      <c r="J261" s="251"/>
      <c r="K261" s="322">
        <f>SUM(K247:K260)</f>
        <v>206940381.6854125</v>
      </c>
      <c r="L261" s="234"/>
      <c r="M261" s="232"/>
    </row>
    <row r="262" spans="1:13" ht="30" customHeight="1" thickBot="1">
      <c r="A262" s="232"/>
      <c r="B262" s="233"/>
      <c r="C262" s="310" t="s">
        <v>552</v>
      </c>
      <c r="D262" s="311" t="s">
        <v>551</v>
      </c>
      <c r="E262" s="311"/>
      <c r="F262" s="311"/>
      <c r="G262" s="311"/>
      <c r="H262" s="311"/>
      <c r="I262" s="311"/>
      <c r="J262" s="331"/>
      <c r="K262" s="332"/>
      <c r="L262" s="234"/>
      <c r="M262" s="232"/>
    </row>
    <row r="263" spans="1:13" ht="15">
      <c r="A263" s="232"/>
      <c r="B263" s="233"/>
      <c r="C263" s="314">
        <v>200</v>
      </c>
      <c r="D263" s="262" t="s">
        <v>553</v>
      </c>
      <c r="E263" s="262"/>
      <c r="F263" s="262"/>
      <c r="G263" s="258" t="s">
        <v>560</v>
      </c>
      <c r="H263" s="262" t="s">
        <v>106</v>
      </c>
      <c r="I263" s="245">
        <v>75</v>
      </c>
      <c r="J263" s="246">
        <v>51421.655000000042</v>
      </c>
      <c r="K263" s="247">
        <f t="shared" ref="K263:K269" si="25">+I263*J263</f>
        <v>3856624.1250000033</v>
      </c>
      <c r="L263" s="234"/>
      <c r="M263" s="232"/>
    </row>
    <row r="264" spans="1:13" ht="15">
      <c r="A264" s="232"/>
      <c r="B264" s="233"/>
      <c r="C264" s="314">
        <v>201</v>
      </c>
      <c r="D264" s="262" t="s">
        <v>554</v>
      </c>
      <c r="E264" s="262"/>
      <c r="F264" s="262"/>
      <c r="G264" s="258" t="s">
        <v>561</v>
      </c>
      <c r="H264" s="262" t="s">
        <v>106</v>
      </c>
      <c r="I264" s="245">
        <v>30</v>
      </c>
      <c r="J264" s="246">
        <v>72013.399999999994</v>
      </c>
      <c r="K264" s="247">
        <f t="shared" si="25"/>
        <v>2160402</v>
      </c>
      <c r="L264" s="234"/>
      <c r="M264" s="232"/>
    </row>
    <row r="265" spans="1:13" ht="15">
      <c r="A265" s="232"/>
      <c r="B265" s="233"/>
      <c r="C265" s="314">
        <v>202</v>
      </c>
      <c r="D265" s="262" t="s">
        <v>555</v>
      </c>
      <c r="E265" s="262"/>
      <c r="F265" s="262"/>
      <c r="G265" s="258" t="s">
        <v>562</v>
      </c>
      <c r="H265" s="262" t="s">
        <v>106</v>
      </c>
      <c r="I265" s="245">
        <v>60</v>
      </c>
      <c r="J265" s="246">
        <v>18509.486379166668</v>
      </c>
      <c r="K265" s="247">
        <f t="shared" si="25"/>
        <v>1110569.1827500002</v>
      </c>
      <c r="L265" s="234"/>
      <c r="M265" s="232"/>
    </row>
    <row r="266" spans="1:13" ht="15">
      <c r="A266" s="232"/>
      <c r="B266" s="233"/>
      <c r="C266" s="314">
        <v>203</v>
      </c>
      <c r="D266" s="262" t="s">
        <v>556</v>
      </c>
      <c r="E266" s="262"/>
      <c r="F266" s="262"/>
      <c r="G266" s="258" t="s">
        <v>563</v>
      </c>
      <c r="H266" s="262" t="s">
        <v>106</v>
      </c>
      <c r="I266" s="245">
        <v>45</v>
      </c>
      <c r="J266" s="246">
        <v>22436.775000000001</v>
      </c>
      <c r="K266" s="247">
        <f t="shared" si="25"/>
        <v>1009654.8750000001</v>
      </c>
      <c r="L266" s="234"/>
      <c r="M266" s="232"/>
    </row>
    <row r="267" spans="1:13" ht="15">
      <c r="A267" s="232"/>
      <c r="B267" s="233"/>
      <c r="C267" s="314">
        <v>204</v>
      </c>
      <c r="D267" s="262" t="s">
        <v>557</v>
      </c>
      <c r="E267" s="262"/>
      <c r="F267" s="262"/>
      <c r="G267" s="258" t="s">
        <v>564</v>
      </c>
      <c r="H267" s="262" t="s">
        <v>106</v>
      </c>
      <c r="I267" s="245">
        <v>60</v>
      </c>
      <c r="J267" s="246">
        <v>44850.249999999993</v>
      </c>
      <c r="K267" s="247">
        <f t="shared" si="25"/>
        <v>2691014.9999999995</v>
      </c>
      <c r="L267" s="234"/>
      <c r="M267" s="232"/>
    </row>
    <row r="268" spans="1:13" ht="15">
      <c r="A268" s="232"/>
      <c r="B268" s="233"/>
      <c r="C268" s="314">
        <v>205</v>
      </c>
      <c r="D268" s="262" t="s">
        <v>558</v>
      </c>
      <c r="E268" s="262"/>
      <c r="F268" s="262"/>
      <c r="G268" s="258" t="s">
        <v>565</v>
      </c>
      <c r="H268" s="262" t="s">
        <v>106</v>
      </c>
      <c r="I268" s="245">
        <v>150</v>
      </c>
      <c r="J268" s="246">
        <v>53000.399999999994</v>
      </c>
      <c r="K268" s="247">
        <f t="shared" si="25"/>
        <v>7950059.9999999991</v>
      </c>
      <c r="L268" s="234"/>
      <c r="M268" s="232"/>
    </row>
    <row r="269" spans="1:13" ht="42.75">
      <c r="A269" s="232"/>
      <c r="B269" s="233"/>
      <c r="C269" s="314">
        <v>206</v>
      </c>
      <c r="D269" s="262" t="s">
        <v>559</v>
      </c>
      <c r="E269" s="262"/>
      <c r="F269" s="262"/>
      <c r="G269" s="258" t="s">
        <v>566</v>
      </c>
      <c r="H269" s="262" t="s">
        <v>219</v>
      </c>
      <c r="I269" s="245">
        <v>13</v>
      </c>
      <c r="J269" s="246">
        <v>1027678.0999999997</v>
      </c>
      <c r="K269" s="247">
        <f t="shared" si="25"/>
        <v>13359815.299999997</v>
      </c>
      <c r="L269" s="234"/>
      <c r="M269" s="232"/>
    </row>
    <row r="270" spans="1:13" ht="30" customHeight="1" thickBot="1">
      <c r="A270" s="232"/>
      <c r="B270" s="233"/>
      <c r="C270" s="248" t="s">
        <v>14</v>
      </c>
      <c r="D270" s="267"/>
      <c r="E270" s="267"/>
      <c r="F270" s="267"/>
      <c r="G270" s="268"/>
      <c r="H270" s="269"/>
      <c r="I270" s="245"/>
      <c r="J270" s="251"/>
      <c r="K270" s="322">
        <f>SUM(K263:K269)</f>
        <v>32138140.482749999</v>
      </c>
      <c r="L270" s="234"/>
      <c r="M270" s="232"/>
    </row>
    <row r="271" spans="1:13" ht="30" customHeight="1" thickBot="1">
      <c r="A271" s="232"/>
      <c r="B271" s="233"/>
      <c r="C271" s="310" t="s">
        <v>568</v>
      </c>
      <c r="D271" s="311" t="s">
        <v>567</v>
      </c>
      <c r="E271" s="311"/>
      <c r="F271" s="311"/>
      <c r="G271" s="311"/>
      <c r="H271" s="311"/>
      <c r="I271" s="311"/>
      <c r="J271" s="331"/>
      <c r="K271" s="332"/>
      <c r="L271" s="234"/>
      <c r="M271" s="232"/>
    </row>
    <row r="272" spans="1:13" ht="15">
      <c r="A272" s="232"/>
      <c r="B272" s="233"/>
      <c r="C272" s="314">
        <v>207</v>
      </c>
      <c r="D272" s="262" t="s">
        <v>569</v>
      </c>
      <c r="E272" s="262"/>
      <c r="F272" s="262"/>
      <c r="G272" s="258" t="s">
        <v>574</v>
      </c>
      <c r="H272" s="262" t="s">
        <v>106</v>
      </c>
      <c r="I272" s="245">
        <v>150</v>
      </c>
      <c r="J272" s="246">
        <v>20904.745833333331</v>
      </c>
      <c r="K272" s="247">
        <f t="shared" ref="K272:K276" si="26">+I272*J272</f>
        <v>3135711.8749999995</v>
      </c>
      <c r="L272" s="234"/>
      <c r="M272" s="232"/>
    </row>
    <row r="273" spans="1:13" ht="28.5">
      <c r="A273" s="232"/>
      <c r="B273" s="233"/>
      <c r="C273" s="314">
        <v>208</v>
      </c>
      <c r="D273" s="262" t="s">
        <v>570</v>
      </c>
      <c r="E273" s="262"/>
      <c r="F273" s="262"/>
      <c r="G273" s="258" t="s">
        <v>575</v>
      </c>
      <c r="H273" s="262" t="s">
        <v>106</v>
      </c>
      <c r="I273" s="245">
        <v>35</v>
      </c>
      <c r="J273" s="246">
        <v>10531.864500000001</v>
      </c>
      <c r="K273" s="247">
        <f t="shared" si="26"/>
        <v>368615.25750000007</v>
      </c>
      <c r="L273" s="234"/>
      <c r="M273" s="232"/>
    </row>
    <row r="274" spans="1:13" ht="28.5">
      <c r="A274" s="232"/>
      <c r="B274" s="233"/>
      <c r="C274" s="314">
        <v>209</v>
      </c>
      <c r="D274" s="262" t="s">
        <v>571</v>
      </c>
      <c r="E274" s="262"/>
      <c r="F274" s="262"/>
      <c r="G274" s="258" t="s">
        <v>576</v>
      </c>
      <c r="H274" s="262" t="s">
        <v>106</v>
      </c>
      <c r="I274" s="245">
        <v>150</v>
      </c>
      <c r="J274" s="246">
        <v>11456.487499999997</v>
      </c>
      <c r="K274" s="247">
        <f t="shared" si="26"/>
        <v>1718473.1249999995</v>
      </c>
      <c r="L274" s="234"/>
      <c r="M274" s="232"/>
    </row>
    <row r="275" spans="1:13" ht="28.5">
      <c r="A275" s="232"/>
      <c r="B275" s="233"/>
      <c r="C275" s="314">
        <v>210</v>
      </c>
      <c r="D275" s="262" t="s">
        <v>572</v>
      </c>
      <c r="E275" s="262"/>
      <c r="F275" s="262"/>
      <c r="G275" s="258" t="s">
        <v>577</v>
      </c>
      <c r="H275" s="262" t="s">
        <v>106</v>
      </c>
      <c r="I275" s="245">
        <v>1099</v>
      </c>
      <c r="J275" s="246">
        <v>28177.256071428565</v>
      </c>
      <c r="K275" s="247">
        <f t="shared" si="26"/>
        <v>30966804.422499992</v>
      </c>
      <c r="L275" s="234"/>
      <c r="M275" s="232"/>
    </row>
    <row r="276" spans="1:13" ht="28.5">
      <c r="A276" s="232"/>
      <c r="B276" s="233"/>
      <c r="C276" s="314">
        <v>211</v>
      </c>
      <c r="D276" s="262" t="s">
        <v>573</v>
      </c>
      <c r="E276" s="262"/>
      <c r="F276" s="262"/>
      <c r="G276" s="258" t="s">
        <v>578</v>
      </c>
      <c r="H276" s="262" t="s">
        <v>106</v>
      </c>
      <c r="I276" s="245">
        <v>20</v>
      </c>
      <c r="J276" s="246">
        <v>36107.602000000006</v>
      </c>
      <c r="K276" s="247">
        <f t="shared" si="26"/>
        <v>722152.04000000015</v>
      </c>
      <c r="L276" s="234"/>
      <c r="M276" s="232"/>
    </row>
    <row r="277" spans="1:13" ht="30" customHeight="1" thickBot="1">
      <c r="A277" s="232"/>
      <c r="B277" s="233"/>
      <c r="C277" s="248" t="s">
        <v>14</v>
      </c>
      <c r="D277" s="267"/>
      <c r="E277" s="267"/>
      <c r="F277" s="267"/>
      <c r="G277" s="268"/>
      <c r="H277" s="269"/>
      <c r="I277" s="245"/>
      <c r="J277" s="251"/>
      <c r="K277" s="322">
        <f>SUM(K272:K276)</f>
        <v>36911756.719999991</v>
      </c>
      <c r="L277" s="234"/>
      <c r="M277" s="232"/>
    </row>
    <row r="278" spans="1:13" ht="30" customHeight="1" thickBot="1">
      <c r="A278" s="232"/>
      <c r="B278" s="233"/>
      <c r="C278" s="310" t="s">
        <v>581</v>
      </c>
      <c r="D278" s="311" t="s">
        <v>580</v>
      </c>
      <c r="E278" s="311"/>
      <c r="F278" s="311"/>
      <c r="G278" s="311"/>
      <c r="H278" s="311"/>
      <c r="I278" s="311"/>
      <c r="J278" s="331"/>
      <c r="K278" s="332"/>
      <c r="L278" s="234"/>
      <c r="M278" s="232"/>
    </row>
    <row r="279" spans="1:13" ht="15">
      <c r="A279" s="232"/>
      <c r="B279" s="233"/>
      <c r="C279" s="314">
        <v>212</v>
      </c>
      <c r="D279" s="262" t="s">
        <v>582</v>
      </c>
      <c r="E279" s="262"/>
      <c r="F279" s="262"/>
      <c r="G279" s="258" t="s">
        <v>585</v>
      </c>
      <c r="H279" s="262" t="s">
        <v>219</v>
      </c>
      <c r="I279" s="245">
        <v>1</v>
      </c>
      <c r="J279" s="246">
        <v>6887430</v>
      </c>
      <c r="K279" s="247">
        <f t="shared" ref="K279:K281" si="27">+I279*J279</f>
        <v>6887430</v>
      </c>
      <c r="L279" s="234"/>
      <c r="M279" s="232"/>
    </row>
    <row r="280" spans="1:13" ht="15">
      <c r="A280" s="232"/>
      <c r="B280" s="233"/>
      <c r="C280" s="314">
        <v>213</v>
      </c>
      <c r="D280" s="262" t="s">
        <v>583</v>
      </c>
      <c r="E280" s="262"/>
      <c r="F280" s="262"/>
      <c r="G280" s="258" t="s">
        <v>586</v>
      </c>
      <c r="H280" s="262" t="s">
        <v>219</v>
      </c>
      <c r="I280" s="245">
        <v>1</v>
      </c>
      <c r="J280" s="246">
        <v>6887430</v>
      </c>
      <c r="K280" s="247">
        <f t="shared" si="27"/>
        <v>6887430</v>
      </c>
      <c r="L280" s="234"/>
      <c r="M280" s="232"/>
    </row>
    <row r="281" spans="1:13" ht="15">
      <c r="A281" s="232"/>
      <c r="B281" s="233"/>
      <c r="C281" s="317">
        <v>214</v>
      </c>
      <c r="D281" s="262" t="s">
        <v>584</v>
      </c>
      <c r="E281" s="262"/>
      <c r="F281" s="262"/>
      <c r="G281" s="258" t="s">
        <v>587</v>
      </c>
      <c r="H281" s="262" t="s">
        <v>219</v>
      </c>
      <c r="I281" s="245">
        <v>1</v>
      </c>
      <c r="J281" s="246">
        <v>1530540</v>
      </c>
      <c r="K281" s="247">
        <f t="shared" si="27"/>
        <v>1530540</v>
      </c>
      <c r="L281" s="234"/>
      <c r="M281" s="232"/>
    </row>
    <row r="282" spans="1:13" ht="30" customHeight="1" thickBot="1">
      <c r="A282" s="232"/>
      <c r="B282" s="233"/>
      <c r="C282" s="248" t="s">
        <v>14</v>
      </c>
      <c r="D282" s="267"/>
      <c r="E282" s="267"/>
      <c r="F282" s="267"/>
      <c r="G282" s="268"/>
      <c r="H282" s="269"/>
      <c r="I282" s="245"/>
      <c r="J282" s="251"/>
      <c r="K282" s="322">
        <f>SUM(K279:K281)</f>
        <v>15305400</v>
      </c>
      <c r="L282" s="234"/>
      <c r="M282" s="232"/>
    </row>
    <row r="283" spans="1:13" ht="30" customHeight="1" thickBot="1">
      <c r="A283" s="232"/>
      <c r="B283" s="233"/>
      <c r="C283" s="310">
        <v>16</v>
      </c>
      <c r="D283" s="311" t="s">
        <v>588</v>
      </c>
      <c r="E283" s="311"/>
      <c r="F283" s="311"/>
      <c r="G283" s="311"/>
      <c r="H283" s="311"/>
      <c r="I283" s="311"/>
      <c r="J283" s="331"/>
      <c r="K283" s="332"/>
      <c r="L283" s="234"/>
      <c r="M283" s="232"/>
    </row>
    <row r="284" spans="1:13" ht="57">
      <c r="A284" s="232"/>
      <c r="B284" s="233"/>
      <c r="C284" s="314">
        <v>215</v>
      </c>
      <c r="D284" s="262" t="s">
        <v>473</v>
      </c>
      <c r="E284" s="262"/>
      <c r="F284" s="262"/>
      <c r="G284" s="258" t="s">
        <v>592</v>
      </c>
      <c r="H284" s="262" t="s">
        <v>219</v>
      </c>
      <c r="I284" s="245">
        <v>2</v>
      </c>
      <c r="J284" s="246">
        <v>278606.87696981535</v>
      </c>
      <c r="K284" s="247">
        <f t="shared" ref="K284:K293" si="28">+I284*J284</f>
        <v>557213.7539396307</v>
      </c>
      <c r="L284" s="234"/>
      <c r="M284" s="232"/>
    </row>
    <row r="285" spans="1:13" ht="71.25">
      <c r="A285" s="232"/>
      <c r="B285" s="233"/>
      <c r="C285" s="314">
        <v>216</v>
      </c>
      <c r="D285" s="262" t="s">
        <v>500</v>
      </c>
      <c r="E285" s="262"/>
      <c r="F285" s="262"/>
      <c r="G285" s="258" t="s">
        <v>593</v>
      </c>
      <c r="H285" s="262" t="s">
        <v>219</v>
      </c>
      <c r="I285" s="245">
        <v>2</v>
      </c>
      <c r="J285" s="246">
        <v>114329.3425</v>
      </c>
      <c r="K285" s="247">
        <f t="shared" si="28"/>
        <v>228658.685</v>
      </c>
      <c r="L285" s="234"/>
      <c r="M285" s="232"/>
    </row>
    <row r="286" spans="1:13" ht="57">
      <c r="A286" s="232"/>
      <c r="B286" s="233"/>
      <c r="C286" s="314">
        <v>217</v>
      </c>
      <c r="D286" s="262" t="s">
        <v>506</v>
      </c>
      <c r="E286" s="262"/>
      <c r="F286" s="262"/>
      <c r="G286" s="258" t="s">
        <v>594</v>
      </c>
      <c r="H286" s="262" t="s">
        <v>219</v>
      </c>
      <c r="I286" s="245">
        <v>8</v>
      </c>
      <c r="J286" s="246">
        <v>41815.688115133096</v>
      </c>
      <c r="K286" s="247">
        <f t="shared" si="28"/>
        <v>334525.50492106477</v>
      </c>
      <c r="L286" s="234"/>
      <c r="M286" s="232"/>
    </row>
    <row r="287" spans="1:13" ht="57">
      <c r="A287" s="232"/>
      <c r="B287" s="233"/>
      <c r="C287" s="314">
        <v>218</v>
      </c>
      <c r="D287" s="262" t="s">
        <v>510</v>
      </c>
      <c r="E287" s="262"/>
      <c r="F287" s="262"/>
      <c r="G287" s="258" t="s">
        <v>595</v>
      </c>
      <c r="H287" s="262" t="s">
        <v>219</v>
      </c>
      <c r="I287" s="245">
        <v>4</v>
      </c>
      <c r="J287" s="246">
        <v>33698.361588171829</v>
      </c>
      <c r="K287" s="247">
        <f t="shared" si="28"/>
        <v>134793.44635268732</v>
      </c>
      <c r="L287" s="234"/>
      <c r="M287" s="232"/>
    </row>
    <row r="288" spans="1:13" ht="42.75">
      <c r="A288" s="232"/>
      <c r="B288" s="233"/>
      <c r="C288" s="314">
        <v>219</v>
      </c>
      <c r="D288" s="262" t="s">
        <v>519</v>
      </c>
      <c r="E288" s="262"/>
      <c r="F288" s="262"/>
      <c r="G288" s="258" t="s">
        <v>596</v>
      </c>
      <c r="H288" s="262" t="s">
        <v>219</v>
      </c>
      <c r="I288" s="245">
        <v>2</v>
      </c>
      <c r="J288" s="246">
        <v>11057.683203788796</v>
      </c>
      <c r="K288" s="247">
        <f t="shared" si="28"/>
        <v>22115.366407577592</v>
      </c>
      <c r="L288" s="234"/>
      <c r="M288" s="232"/>
    </row>
    <row r="289" spans="1:13" ht="42.75">
      <c r="A289" s="232"/>
      <c r="B289" s="233"/>
      <c r="C289" s="314">
        <v>220</v>
      </c>
      <c r="D289" s="262" t="s">
        <v>550</v>
      </c>
      <c r="E289" s="262"/>
      <c r="F289" s="262"/>
      <c r="G289" s="258" t="s">
        <v>597</v>
      </c>
      <c r="H289" s="262" t="s">
        <v>219</v>
      </c>
      <c r="I289" s="245">
        <v>4</v>
      </c>
      <c r="J289" s="246">
        <v>10871.389702466535</v>
      </c>
      <c r="K289" s="247">
        <f t="shared" si="28"/>
        <v>43485.558809866139</v>
      </c>
      <c r="L289" s="234"/>
      <c r="M289" s="232"/>
    </row>
    <row r="290" spans="1:13" ht="85.5">
      <c r="A290" s="232"/>
      <c r="B290" s="233"/>
      <c r="C290" s="314">
        <v>221</v>
      </c>
      <c r="D290" s="262" t="s">
        <v>589</v>
      </c>
      <c r="E290" s="262"/>
      <c r="F290" s="262"/>
      <c r="G290" s="258" t="s">
        <v>598</v>
      </c>
      <c r="H290" s="262" t="s">
        <v>106</v>
      </c>
      <c r="I290" s="245">
        <v>24.450000000000003</v>
      </c>
      <c r="J290" s="246">
        <v>168458.51931135889</v>
      </c>
      <c r="K290" s="247">
        <f t="shared" si="28"/>
        <v>4118810.7971627251</v>
      </c>
      <c r="L290" s="234"/>
      <c r="M290" s="232"/>
    </row>
    <row r="291" spans="1:13" ht="71.25">
      <c r="A291" s="232"/>
      <c r="B291" s="233"/>
      <c r="C291" s="314">
        <v>222</v>
      </c>
      <c r="D291" s="262" t="s">
        <v>590</v>
      </c>
      <c r="E291" s="262"/>
      <c r="F291" s="262"/>
      <c r="G291" s="258" t="s">
        <v>599</v>
      </c>
      <c r="H291" s="262" t="s">
        <v>106</v>
      </c>
      <c r="I291" s="245">
        <v>254.5</v>
      </c>
      <c r="J291" s="246">
        <v>43979.392500000002</v>
      </c>
      <c r="K291" s="247">
        <f t="shared" si="28"/>
        <v>11192755.391250001</v>
      </c>
      <c r="L291" s="234"/>
      <c r="M291" s="232"/>
    </row>
    <row r="292" spans="1:13" ht="57">
      <c r="A292" s="232"/>
      <c r="B292" s="233"/>
      <c r="C292" s="314">
        <v>223</v>
      </c>
      <c r="D292" s="262" t="s">
        <v>591</v>
      </c>
      <c r="E292" s="262"/>
      <c r="F292" s="262"/>
      <c r="G292" s="258" t="s">
        <v>600</v>
      </c>
      <c r="H292" s="262" t="s">
        <v>219</v>
      </c>
      <c r="I292" s="245">
        <v>2</v>
      </c>
      <c r="J292" s="246">
        <v>243453.91</v>
      </c>
      <c r="K292" s="247">
        <f t="shared" si="28"/>
        <v>486907.82</v>
      </c>
      <c r="L292" s="234"/>
      <c r="M292" s="232"/>
    </row>
    <row r="293" spans="1:13" ht="71.25">
      <c r="A293" s="232"/>
      <c r="B293" s="233"/>
      <c r="C293" s="314">
        <v>224</v>
      </c>
      <c r="D293" s="262" t="s">
        <v>579</v>
      </c>
      <c r="E293" s="262"/>
      <c r="F293" s="262"/>
      <c r="G293" s="258" t="s">
        <v>601</v>
      </c>
      <c r="H293" s="262" t="s">
        <v>219</v>
      </c>
      <c r="I293" s="245">
        <v>2</v>
      </c>
      <c r="J293" s="246">
        <v>111919.29250000001</v>
      </c>
      <c r="K293" s="247">
        <f t="shared" si="28"/>
        <v>223838.58500000002</v>
      </c>
      <c r="L293" s="234"/>
      <c r="M293" s="232"/>
    </row>
    <row r="294" spans="1:13" ht="30" customHeight="1" thickBot="1">
      <c r="A294" s="232"/>
      <c r="B294" s="233"/>
      <c r="C294" s="248" t="s">
        <v>14</v>
      </c>
      <c r="D294" s="267"/>
      <c r="E294" s="267"/>
      <c r="F294" s="267"/>
      <c r="G294" s="268"/>
      <c r="H294" s="269"/>
      <c r="I294" s="245"/>
      <c r="J294" s="251"/>
      <c r="K294" s="322">
        <f>SUM(K284:K293)</f>
        <v>17343104.908843555</v>
      </c>
      <c r="L294" s="234"/>
      <c r="M294" s="232"/>
    </row>
    <row r="295" spans="1:13" s="273" customFormat="1" ht="30" customHeight="1" thickBot="1">
      <c r="A295" s="270"/>
      <c r="B295" s="271"/>
      <c r="C295" s="371" t="s">
        <v>15</v>
      </c>
      <c r="D295" s="372"/>
      <c r="E295" s="372"/>
      <c r="F295" s="372"/>
      <c r="G295" s="372"/>
      <c r="H295" s="372"/>
      <c r="I295" s="372"/>
      <c r="J295" s="373"/>
      <c r="K295" s="334">
        <f>+ROUND(K14+K20+K30+K36+K43+K47+K51+K56+K61+K64+K68+K78+K88+K105+K115+K132+K146+K175+K198+K218+K233+K237+K240+K245+K261+K270+K277+K282+K294,0)</f>
        <v>12226751086</v>
      </c>
      <c r="L295" s="272"/>
      <c r="M295" s="270"/>
    </row>
    <row r="296" spans="1:13" s="273" customFormat="1" ht="15.75" thickBot="1">
      <c r="A296" s="270"/>
      <c r="B296" s="271"/>
      <c r="C296" s="274"/>
      <c r="D296" s="274"/>
      <c r="E296" s="274"/>
      <c r="F296" s="274"/>
      <c r="G296" s="274"/>
      <c r="H296" s="274"/>
      <c r="I296" s="274"/>
      <c r="J296" s="324"/>
      <c r="K296" s="324"/>
      <c r="L296" s="272"/>
      <c r="M296" s="270"/>
    </row>
    <row r="297" spans="1:13" s="273" customFormat="1" ht="30" customHeight="1">
      <c r="A297" s="270"/>
      <c r="B297" s="271"/>
      <c r="C297" s="275"/>
      <c r="D297" s="276"/>
      <c r="E297" s="275"/>
      <c r="F297" s="275"/>
      <c r="G297" s="378" t="s">
        <v>602</v>
      </c>
      <c r="H297" s="379"/>
      <c r="I297" s="379"/>
      <c r="J297" s="325"/>
      <c r="K297" s="335">
        <f>+K295</f>
        <v>12226751086</v>
      </c>
      <c r="L297" s="272"/>
      <c r="M297" s="270"/>
    </row>
    <row r="298" spans="1:13" s="273" customFormat="1" ht="30" customHeight="1">
      <c r="A298" s="270"/>
      <c r="B298" s="271"/>
      <c r="C298" s="275"/>
      <c r="D298" s="276"/>
      <c r="E298" s="275"/>
      <c r="F298" s="275"/>
      <c r="G298" s="174" t="s">
        <v>603</v>
      </c>
      <c r="H298" s="175"/>
      <c r="I298" s="176"/>
      <c r="J298" s="326"/>
      <c r="K298" s="336">
        <v>0.26229999999999998</v>
      </c>
      <c r="L298" s="272"/>
      <c r="M298" s="270"/>
    </row>
    <row r="299" spans="1:13" s="273" customFormat="1" ht="30" customHeight="1">
      <c r="A299" s="270"/>
      <c r="B299" s="271"/>
      <c r="C299" s="275"/>
      <c r="D299" s="278"/>
      <c r="E299" s="278"/>
      <c r="F299" s="278"/>
      <c r="G299" s="174" t="s">
        <v>604</v>
      </c>
      <c r="H299" s="180"/>
      <c r="I299" s="181"/>
      <c r="J299" s="327"/>
      <c r="K299" s="337">
        <f>+ROUND(K297*K298,0)</f>
        <v>3207076810</v>
      </c>
      <c r="L299" s="272"/>
      <c r="M299" s="270"/>
    </row>
    <row r="300" spans="1:13" s="273" customFormat="1" ht="30" customHeight="1">
      <c r="A300" s="270"/>
      <c r="B300" s="271"/>
      <c r="C300" s="275"/>
      <c r="D300" s="278"/>
      <c r="E300" s="278"/>
      <c r="F300" s="278"/>
      <c r="G300" s="281" t="s">
        <v>16</v>
      </c>
      <c r="H300" s="279"/>
      <c r="I300" s="280"/>
      <c r="J300" s="327"/>
      <c r="K300" s="338">
        <f>+K297+K299</f>
        <v>15433827896</v>
      </c>
      <c r="L300" s="272"/>
      <c r="M300" s="270"/>
    </row>
    <row r="301" spans="1:13" s="273" customFormat="1" ht="30" customHeight="1">
      <c r="A301" s="270"/>
      <c r="B301" s="271"/>
      <c r="C301" s="275"/>
      <c r="D301" s="276"/>
      <c r="E301" s="275"/>
      <c r="F301" s="275"/>
      <c r="G301" s="277" t="s">
        <v>605</v>
      </c>
      <c r="H301" s="318"/>
      <c r="I301" s="318"/>
      <c r="J301" s="339"/>
      <c r="K301" s="337">
        <v>214199102</v>
      </c>
      <c r="L301" s="272"/>
      <c r="M301" s="270"/>
    </row>
    <row r="302" spans="1:13" s="273" customFormat="1" ht="30" customHeight="1">
      <c r="A302" s="270"/>
      <c r="B302" s="271"/>
      <c r="C302" s="275"/>
      <c r="D302" s="276"/>
      <c r="E302" s="275"/>
      <c r="F302" s="275"/>
      <c r="G302" s="277" t="s">
        <v>606</v>
      </c>
      <c r="H302" s="318"/>
      <c r="I302" s="318"/>
      <c r="J302" s="339"/>
      <c r="K302" s="337">
        <v>54842936</v>
      </c>
      <c r="L302" s="272"/>
      <c r="M302" s="270"/>
    </row>
    <row r="303" spans="1:13" s="273" customFormat="1" ht="30" customHeight="1">
      <c r="A303" s="270"/>
      <c r="B303" s="271"/>
      <c r="C303" s="275"/>
      <c r="D303" s="276"/>
      <c r="E303" s="275"/>
      <c r="F303" s="275"/>
      <c r="G303" s="277" t="s">
        <v>607</v>
      </c>
      <c r="H303" s="318"/>
      <c r="I303" s="318"/>
      <c r="J303" s="339"/>
      <c r="K303" s="337">
        <v>45460502</v>
      </c>
      <c r="L303" s="272"/>
      <c r="M303" s="270"/>
    </row>
    <row r="304" spans="1:13" s="273" customFormat="1" ht="30" customHeight="1">
      <c r="A304" s="270"/>
      <c r="B304" s="271"/>
      <c r="C304" s="275"/>
      <c r="D304" s="276"/>
      <c r="E304" s="275"/>
      <c r="F304" s="275"/>
      <c r="G304" s="277" t="s">
        <v>608</v>
      </c>
      <c r="H304" s="318"/>
      <c r="I304" s="318"/>
      <c r="J304" s="339"/>
      <c r="K304" s="337">
        <v>36490463</v>
      </c>
      <c r="L304" s="272"/>
      <c r="M304" s="270"/>
    </row>
    <row r="305" spans="1:15" s="273" customFormat="1" ht="85.5">
      <c r="A305" s="270"/>
      <c r="B305" s="271"/>
      <c r="C305" s="275"/>
      <c r="D305" s="276"/>
      <c r="E305" s="275"/>
      <c r="F305" s="275"/>
      <c r="G305" s="282" t="s">
        <v>609</v>
      </c>
      <c r="H305" s="279"/>
      <c r="I305" s="280"/>
      <c r="J305" s="327"/>
      <c r="K305" s="337" t="s">
        <v>611</v>
      </c>
      <c r="L305" s="272"/>
      <c r="M305" s="270"/>
    </row>
    <row r="306" spans="1:15" s="273" customFormat="1" ht="30" customHeight="1">
      <c r="A306" s="270"/>
      <c r="B306" s="271"/>
      <c r="C306" s="275"/>
      <c r="D306" s="276"/>
      <c r="E306" s="275"/>
      <c r="F306" s="283"/>
      <c r="G306" s="282" t="s">
        <v>610</v>
      </c>
      <c r="H306" s="279"/>
      <c r="I306" s="280"/>
      <c r="J306" s="327"/>
      <c r="K306" s="337">
        <v>92602967</v>
      </c>
      <c r="L306" s="272"/>
      <c r="M306" s="270"/>
    </row>
    <row r="307" spans="1:15" s="273" customFormat="1" ht="30" customHeight="1" thickBot="1">
      <c r="A307" s="270"/>
      <c r="B307" s="271"/>
      <c r="C307" s="275"/>
      <c r="D307" s="276"/>
      <c r="E307" s="275"/>
      <c r="F307" s="283"/>
      <c r="G307" s="319" t="s">
        <v>612</v>
      </c>
      <c r="H307" s="320"/>
      <c r="I307" s="321"/>
      <c r="J307" s="328"/>
      <c r="K307" s="340">
        <f>SUM(K301:K306)</f>
        <v>443595970</v>
      </c>
      <c r="L307" s="272"/>
      <c r="M307" s="270"/>
    </row>
    <row r="308" spans="1:15" s="273" customFormat="1" ht="30" customHeight="1" thickBot="1">
      <c r="A308" s="270"/>
      <c r="B308" s="271"/>
      <c r="C308" s="275"/>
      <c r="D308" s="276"/>
      <c r="E308" s="275"/>
      <c r="F308" s="275"/>
      <c r="G308" s="284" t="s">
        <v>17</v>
      </c>
      <c r="H308" s="285"/>
      <c r="I308" s="286"/>
      <c r="J308" s="341"/>
      <c r="K308" s="334">
        <f>+K300+K307</f>
        <v>15877423866</v>
      </c>
      <c r="L308" s="272"/>
      <c r="M308" s="270"/>
      <c r="O308" s="350"/>
    </row>
    <row r="309" spans="1:15" s="273" customFormat="1" ht="15.75" thickBot="1">
      <c r="A309" s="270"/>
      <c r="B309" s="271"/>
      <c r="C309" s="275"/>
      <c r="D309" s="276"/>
      <c r="E309" s="276"/>
      <c r="F309" s="276"/>
      <c r="G309" s="275"/>
      <c r="H309" s="275"/>
      <c r="I309" s="287"/>
      <c r="J309" s="342"/>
      <c r="K309" s="343"/>
      <c r="L309" s="272"/>
      <c r="M309" s="270"/>
    </row>
    <row r="310" spans="1:15" s="273" customFormat="1" ht="15">
      <c r="A310" s="270"/>
      <c r="B310" s="271"/>
      <c r="C310" s="288"/>
      <c r="D310" s="376"/>
      <c r="E310" s="376"/>
      <c r="F310" s="376"/>
      <c r="G310" s="376"/>
      <c r="H310" s="376"/>
      <c r="I310" s="376"/>
      <c r="J310" s="376"/>
      <c r="K310" s="377"/>
      <c r="L310" s="289"/>
      <c r="M310" s="270"/>
    </row>
    <row r="311" spans="1:15" s="273" customFormat="1" ht="46.5" customHeight="1">
      <c r="A311" s="270"/>
      <c r="B311" s="271"/>
      <c r="C311" s="366" t="s">
        <v>613</v>
      </c>
      <c r="D311" s="367"/>
      <c r="E311" s="367"/>
      <c r="F311" s="367"/>
      <c r="G311" s="367"/>
      <c r="H311" s="374" t="s">
        <v>18</v>
      </c>
      <c r="I311" s="374"/>
      <c r="J311" s="374"/>
      <c r="K311" s="344" t="s">
        <v>19</v>
      </c>
      <c r="L311" s="290"/>
      <c r="M311" s="270"/>
      <c r="O311" s="349"/>
    </row>
    <row r="312" spans="1:15" s="273" customFormat="1" ht="56.25" customHeight="1">
      <c r="A312" s="270"/>
      <c r="B312" s="271"/>
      <c r="C312" s="366" t="s">
        <v>20</v>
      </c>
      <c r="D312" s="367"/>
      <c r="E312" s="367"/>
      <c r="F312" s="367"/>
      <c r="G312" s="367"/>
      <c r="H312" s="375" t="s">
        <v>21</v>
      </c>
      <c r="I312" s="375"/>
      <c r="J312" s="345" t="s">
        <v>22</v>
      </c>
      <c r="K312" s="351">
        <v>0.21229999999999999</v>
      </c>
      <c r="L312" s="290"/>
      <c r="M312" s="270"/>
    </row>
    <row r="313" spans="1:15" s="273" customFormat="1" ht="30" customHeight="1">
      <c r="A313" s="270"/>
      <c r="B313" s="271"/>
      <c r="C313" s="366" t="s">
        <v>23</v>
      </c>
      <c r="D313" s="367"/>
      <c r="E313" s="367"/>
      <c r="F313" s="367"/>
      <c r="G313" s="367"/>
      <c r="H313" s="390" t="s">
        <v>24</v>
      </c>
      <c r="I313" s="391"/>
      <c r="J313" s="345" t="s">
        <v>25</v>
      </c>
      <c r="K313" s="351">
        <v>0</v>
      </c>
      <c r="L313" s="290"/>
      <c r="M313" s="270"/>
    </row>
    <row r="314" spans="1:15" s="292" customFormat="1" ht="58.5" customHeight="1">
      <c r="A314" s="270"/>
      <c r="B314" s="271"/>
      <c r="C314" s="291"/>
      <c r="E314" s="293"/>
      <c r="F314" s="293"/>
      <c r="G314" s="294"/>
      <c r="H314" s="392" t="s">
        <v>26</v>
      </c>
      <c r="I314" s="375"/>
      <c r="J314" s="345" t="s">
        <v>27</v>
      </c>
      <c r="K314" s="351">
        <v>0.05</v>
      </c>
      <c r="L314" s="272"/>
      <c r="M314" s="270"/>
    </row>
    <row r="315" spans="1:15" ht="57" customHeight="1">
      <c r="A315" s="232"/>
      <c r="B315" s="233"/>
      <c r="C315" s="295"/>
      <c r="D315" s="296"/>
      <c r="E315" s="296"/>
      <c r="F315" s="296"/>
      <c r="G315" s="297"/>
      <c r="H315" s="375" t="s">
        <v>28</v>
      </c>
      <c r="I315" s="375"/>
      <c r="J315" s="345" t="s">
        <v>29</v>
      </c>
      <c r="K315" s="351">
        <f>+K312+K313+K314</f>
        <v>0.26229999999999998</v>
      </c>
      <c r="L315" s="234"/>
      <c r="M315" s="232"/>
    </row>
    <row r="316" spans="1:15" ht="15.75" thickBot="1">
      <c r="A316" s="232"/>
      <c r="B316" s="233"/>
      <c r="C316" s="298"/>
      <c r="D316" s="299"/>
      <c r="E316" s="299"/>
      <c r="F316" s="299"/>
      <c r="G316" s="300"/>
      <c r="H316" s="388"/>
      <c r="I316" s="388"/>
      <c r="J316" s="388"/>
      <c r="K316" s="389"/>
      <c r="L316" s="234"/>
      <c r="M316" s="232"/>
    </row>
    <row r="317" spans="1:15" ht="15.75" thickBot="1">
      <c r="A317" s="232"/>
      <c r="B317" s="301"/>
      <c r="C317" s="302"/>
      <c r="D317" s="302"/>
      <c r="E317" s="303"/>
      <c r="F317" s="302"/>
      <c r="G317" s="304"/>
      <c r="H317" s="302"/>
      <c r="I317" s="302"/>
      <c r="J317" s="346"/>
      <c r="K317" s="346"/>
      <c r="L317" s="305"/>
      <c r="M317" s="232"/>
    </row>
    <row r="318" spans="1:15" ht="15.75" thickTop="1">
      <c r="A318" s="232"/>
      <c r="B318" s="232"/>
      <c r="C318" s="232"/>
      <c r="D318" s="232"/>
      <c r="E318" s="306"/>
      <c r="F318" s="232"/>
      <c r="G318" s="232"/>
      <c r="H318" s="232"/>
      <c r="I318" s="232"/>
      <c r="J318" s="347"/>
      <c r="K318" s="347"/>
      <c r="L318" s="232"/>
      <c r="M318" s="232"/>
    </row>
    <row r="325" spans="4:10">
      <c r="D325" s="352"/>
      <c r="E325" s="353"/>
      <c r="F325" s="352"/>
      <c r="H325" s="352"/>
      <c r="I325" s="352"/>
      <c r="J325" s="354"/>
    </row>
    <row r="326" spans="4:10">
      <c r="D326" s="235" t="s">
        <v>614</v>
      </c>
      <c r="H326" s="235" t="s">
        <v>615</v>
      </c>
    </row>
    <row r="327" spans="4:10">
      <c r="D327" s="235" t="s">
        <v>616</v>
      </c>
      <c r="H327" s="235" t="s">
        <v>619</v>
      </c>
    </row>
    <row r="328" spans="4:10">
      <c r="D328" s="235" t="s">
        <v>617</v>
      </c>
      <c r="H328" s="235" t="s">
        <v>620</v>
      </c>
    </row>
    <row r="329" spans="4:10">
      <c r="D329" s="235" t="s">
        <v>618</v>
      </c>
      <c r="H329" s="235" t="s">
        <v>618</v>
      </c>
    </row>
  </sheetData>
  <mergeCells count="24">
    <mergeCell ref="G7:G8"/>
    <mergeCell ref="H7:H8"/>
    <mergeCell ref="H316:K316"/>
    <mergeCell ref="C313:G313"/>
    <mergeCell ref="H313:I313"/>
    <mergeCell ref="H314:I314"/>
    <mergeCell ref="H315:I315"/>
    <mergeCell ref="E7:F7"/>
    <mergeCell ref="C3:K4"/>
    <mergeCell ref="C5:K5"/>
    <mergeCell ref="C1:F1"/>
    <mergeCell ref="C312:G312"/>
    <mergeCell ref="C6:K6"/>
    <mergeCell ref="C295:J295"/>
    <mergeCell ref="C311:G311"/>
    <mergeCell ref="H311:J311"/>
    <mergeCell ref="H312:I312"/>
    <mergeCell ref="D310:K310"/>
    <mergeCell ref="G297:I297"/>
    <mergeCell ref="I7:I8"/>
    <mergeCell ref="J7:J8"/>
    <mergeCell ref="K7:K8"/>
    <mergeCell ref="C7:C8"/>
    <mergeCell ref="D7:D8"/>
  </mergeCells>
  <phoneticPr fontId="7"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43"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64" t="s">
        <v>0</v>
      </c>
      <c r="D3" s="365"/>
      <c r="E3" s="365"/>
      <c r="F3" s="365"/>
      <c r="G3" s="5"/>
      <c r="H3" s="5"/>
      <c r="I3" s="5"/>
      <c r="J3" s="5"/>
      <c r="K3" s="5"/>
      <c r="L3" s="10"/>
      <c r="M3" s="5"/>
    </row>
    <row r="4" spans="1:13">
      <c r="A4" s="5"/>
      <c r="B4" s="9"/>
      <c r="C4" s="201"/>
      <c r="D4" s="202" t="s">
        <v>1</v>
      </c>
      <c r="E4" s="201"/>
      <c r="F4" s="202"/>
      <c r="G4" s="5"/>
      <c r="H4" s="5"/>
      <c r="I4" s="5"/>
      <c r="J4" s="5"/>
      <c r="K4" s="5"/>
      <c r="L4" s="10"/>
      <c r="M4" s="5"/>
    </row>
    <row r="5" spans="1:13">
      <c r="A5" s="5"/>
      <c r="B5" s="9"/>
      <c r="C5" s="406" t="s">
        <v>30</v>
      </c>
      <c r="D5" s="406"/>
      <c r="E5" s="406"/>
      <c r="F5" s="406"/>
      <c r="G5" s="406"/>
      <c r="H5" s="406"/>
      <c r="I5" s="406"/>
      <c r="J5" s="406"/>
      <c r="K5" s="406"/>
      <c r="L5" s="10"/>
      <c r="M5" s="5"/>
    </row>
    <row r="6" spans="1:13" ht="17.25" thickBot="1">
      <c r="A6" s="5"/>
      <c r="B6" s="9"/>
      <c r="C6" s="407" t="s">
        <v>31</v>
      </c>
      <c r="D6" s="407"/>
      <c r="E6" s="407"/>
      <c r="F6" s="407"/>
      <c r="G6" s="407"/>
      <c r="H6" s="407"/>
      <c r="I6" s="407"/>
      <c r="J6" s="407"/>
      <c r="K6" s="407"/>
      <c r="L6" s="10"/>
      <c r="M6" s="5"/>
    </row>
    <row r="7" spans="1:13" s="20" customFormat="1" ht="16.5" customHeight="1">
      <c r="A7" s="19"/>
      <c r="B7" s="215"/>
      <c r="C7" s="408" t="s">
        <v>32</v>
      </c>
      <c r="D7" s="409"/>
      <c r="E7" s="409"/>
      <c r="F7" s="409"/>
      <c r="G7" s="409"/>
      <c r="H7" s="409"/>
      <c r="I7" s="409"/>
      <c r="J7" s="409"/>
      <c r="K7" s="410"/>
      <c r="L7" s="21"/>
      <c r="M7" s="19"/>
    </row>
    <row r="8" spans="1:13" ht="74.25" customHeight="1">
      <c r="A8" s="5"/>
      <c r="B8" s="216"/>
      <c r="C8" s="411"/>
      <c r="D8" s="412"/>
      <c r="E8" s="412"/>
      <c r="F8" s="412"/>
      <c r="G8" s="412"/>
      <c r="H8" s="412"/>
      <c r="I8" s="412"/>
      <c r="J8" s="412"/>
      <c r="K8" s="413"/>
      <c r="L8" s="10"/>
      <c r="M8" s="5"/>
    </row>
    <row r="9" spans="1:13" ht="34.5" customHeight="1">
      <c r="A9" s="5"/>
      <c r="B9" s="216"/>
      <c r="C9" s="414" t="s">
        <v>33</v>
      </c>
      <c r="D9" s="415"/>
      <c r="E9" s="415"/>
      <c r="F9" s="415"/>
      <c r="G9" s="415"/>
      <c r="H9" s="415"/>
      <c r="I9" s="415"/>
      <c r="J9" s="415"/>
      <c r="K9" s="416"/>
      <c r="L9" s="10"/>
      <c r="M9" s="5"/>
    </row>
    <row r="10" spans="1:13" ht="30" customHeight="1" thickBot="1">
      <c r="A10" s="5"/>
      <c r="B10" s="216"/>
      <c r="C10" s="417"/>
      <c r="D10" s="417"/>
      <c r="E10" s="417"/>
      <c r="F10" s="417"/>
      <c r="G10" s="417"/>
      <c r="H10" s="417"/>
      <c r="I10" s="417"/>
      <c r="J10" s="417"/>
      <c r="K10" s="418"/>
      <c r="L10" s="10"/>
      <c r="M10" s="5"/>
    </row>
    <row r="11" spans="1:13" ht="30" customHeight="1">
      <c r="A11" s="5"/>
      <c r="B11" s="9"/>
      <c r="C11" s="419" t="s">
        <v>4</v>
      </c>
      <c r="D11" s="421" t="s">
        <v>5</v>
      </c>
      <c r="E11" s="423" t="s">
        <v>6</v>
      </c>
      <c r="F11" s="423"/>
      <c r="G11" s="419" t="s">
        <v>7</v>
      </c>
      <c r="H11" s="421" t="s">
        <v>8</v>
      </c>
      <c r="I11" s="421" t="s">
        <v>9</v>
      </c>
      <c r="J11" s="424" t="s">
        <v>10</v>
      </c>
      <c r="K11" s="426" t="s">
        <v>11</v>
      </c>
      <c r="L11" s="10"/>
      <c r="M11" s="5"/>
    </row>
    <row r="12" spans="1:13" ht="30" customHeight="1" thickBot="1">
      <c r="A12" s="5"/>
      <c r="B12" s="9"/>
      <c r="C12" s="420"/>
      <c r="D12" s="422"/>
      <c r="E12" s="129" t="s">
        <v>12</v>
      </c>
      <c r="F12" s="129" t="s">
        <v>13</v>
      </c>
      <c r="G12" s="420"/>
      <c r="H12" s="422"/>
      <c r="I12" s="422"/>
      <c r="J12" s="425"/>
      <c r="K12" s="427"/>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28" t="s">
        <v>15</v>
      </c>
      <c r="D40" s="429"/>
      <c r="E40" s="429"/>
      <c r="F40" s="429"/>
      <c r="G40" s="429"/>
      <c r="H40" s="429"/>
      <c r="I40" s="429"/>
      <c r="J40" s="430"/>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78"/>
      <c r="H42" s="379"/>
      <c r="I42" s="402"/>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404"/>
      <c r="E51" s="404"/>
      <c r="F51" s="404"/>
      <c r="G51" s="404"/>
      <c r="H51" s="404"/>
      <c r="I51" s="404"/>
      <c r="J51" s="404"/>
      <c r="K51" s="405"/>
      <c r="L51" s="14"/>
      <c r="M51" s="11"/>
    </row>
    <row r="52" spans="1:13" s="3" customFormat="1" ht="46.5" customHeight="1">
      <c r="A52" s="11"/>
      <c r="B52" s="12"/>
      <c r="C52" s="396" t="s">
        <v>34</v>
      </c>
      <c r="D52" s="397"/>
      <c r="E52" s="397"/>
      <c r="F52" s="397"/>
      <c r="G52" s="397"/>
      <c r="H52" s="403" t="s">
        <v>7</v>
      </c>
      <c r="I52" s="403"/>
      <c r="J52" s="403"/>
      <c r="K52" s="195" t="s">
        <v>19</v>
      </c>
      <c r="L52" s="15"/>
      <c r="M52" s="11"/>
    </row>
    <row r="53" spans="1:13" s="3" customFormat="1" ht="32.25" customHeight="1">
      <c r="A53" s="11"/>
      <c r="B53" s="12"/>
      <c r="C53" s="396" t="s">
        <v>35</v>
      </c>
      <c r="D53" s="397"/>
      <c r="E53" s="397"/>
      <c r="F53" s="397"/>
      <c r="G53" s="397"/>
      <c r="H53" s="401" t="s">
        <v>21</v>
      </c>
      <c r="I53" s="401"/>
      <c r="J53" s="196" t="s">
        <v>22</v>
      </c>
      <c r="K53" s="197" t="s">
        <v>36</v>
      </c>
      <c r="L53" s="211"/>
      <c r="M53" s="11"/>
    </row>
    <row r="54" spans="1:13" s="3" customFormat="1" ht="30" customHeight="1">
      <c r="A54" s="11"/>
      <c r="B54" s="12"/>
      <c r="C54" s="396" t="s">
        <v>37</v>
      </c>
      <c r="D54" s="397"/>
      <c r="E54" s="397"/>
      <c r="F54" s="397"/>
      <c r="G54" s="397"/>
      <c r="H54" s="398" t="s">
        <v>24</v>
      </c>
      <c r="I54" s="399"/>
      <c r="J54" s="196" t="s">
        <v>25</v>
      </c>
      <c r="K54" s="197" t="s">
        <v>36</v>
      </c>
      <c r="L54" s="15"/>
      <c r="M54" s="11"/>
    </row>
    <row r="55" spans="1:13" s="4" customFormat="1" ht="58.5" customHeight="1">
      <c r="A55" s="11"/>
      <c r="B55" s="12"/>
      <c r="C55" s="205"/>
      <c r="D55" s="206"/>
      <c r="E55" s="206"/>
      <c r="F55" s="206"/>
      <c r="G55" s="207"/>
      <c r="H55" s="400" t="s">
        <v>26</v>
      </c>
      <c r="I55" s="401"/>
      <c r="J55" s="196" t="s">
        <v>27</v>
      </c>
      <c r="K55" s="197" t="s">
        <v>36</v>
      </c>
      <c r="L55" s="13"/>
      <c r="M55" s="11"/>
    </row>
    <row r="56" spans="1:13" ht="57.75" customHeight="1">
      <c r="A56" s="5"/>
      <c r="B56" s="9"/>
      <c r="C56" s="208"/>
      <c r="D56" s="209"/>
      <c r="E56" s="209"/>
      <c r="F56" s="209"/>
      <c r="G56" s="210"/>
      <c r="H56" s="401" t="s">
        <v>28</v>
      </c>
      <c r="I56" s="401"/>
      <c r="J56" s="196" t="s">
        <v>29</v>
      </c>
      <c r="K56" s="197" t="s">
        <v>36</v>
      </c>
      <c r="L56" s="10"/>
      <c r="M56" s="5"/>
    </row>
    <row r="57" spans="1:13" ht="17.25" thickBot="1">
      <c r="A57" s="5"/>
      <c r="B57" s="9"/>
      <c r="C57" s="208"/>
      <c r="D57" s="213"/>
      <c r="E57" s="213"/>
      <c r="F57" s="209"/>
      <c r="G57" s="214"/>
      <c r="H57" s="394"/>
      <c r="I57" s="394"/>
      <c r="J57" s="394"/>
      <c r="K57" s="395"/>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38</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46" zoomScale="80" zoomScaleNormal="80" zoomScaleSheetLayoutView="80" workbookViewId="0">
      <selection activeCell="T15" sqref="T15"/>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2.75" customHeight="1" thickTop="1">
      <c r="B2" s="23"/>
      <c r="C2" s="24"/>
      <c r="D2" s="24"/>
      <c r="E2" s="24"/>
      <c r="F2" s="24"/>
      <c r="G2" s="24"/>
      <c r="H2" s="24"/>
      <c r="I2" s="24"/>
      <c r="J2" s="24"/>
      <c r="K2" s="24"/>
      <c r="L2" s="24"/>
      <c r="M2" s="24"/>
      <c r="N2" s="24"/>
      <c r="O2" s="24"/>
      <c r="P2" s="230"/>
    </row>
    <row r="3" spans="2:16" ht="36.75" customHeight="1">
      <c r="B3" s="25"/>
      <c r="C3" s="523" t="s">
        <v>39</v>
      </c>
      <c r="D3" s="524"/>
      <c r="E3" s="524"/>
      <c r="F3" s="525"/>
      <c r="P3" s="26"/>
    </row>
    <row r="4" spans="2:16">
      <c r="B4" s="25"/>
      <c r="C4" s="203"/>
      <c r="D4" s="231" t="s">
        <v>40</v>
      </c>
      <c r="E4" s="203"/>
      <c r="F4" s="204"/>
      <c r="P4" s="26"/>
    </row>
    <row r="5" spans="2:16">
      <c r="B5" s="25"/>
      <c r="C5" s="127"/>
      <c r="D5" s="128"/>
      <c r="E5" s="127"/>
      <c r="F5" s="128"/>
      <c r="P5" s="26"/>
    </row>
    <row r="6" spans="2:16" ht="48" customHeight="1">
      <c r="B6" s="25"/>
      <c r="C6" s="526" t="s">
        <v>41</v>
      </c>
      <c r="D6" s="527"/>
      <c r="E6" s="527"/>
      <c r="F6" s="527"/>
      <c r="G6" s="527"/>
      <c r="H6" s="527"/>
      <c r="I6" s="527"/>
      <c r="J6" s="527"/>
      <c r="K6" s="527"/>
      <c r="L6" s="527"/>
      <c r="M6" s="527"/>
      <c r="N6" s="527"/>
      <c r="O6" s="528"/>
      <c r="P6" s="27"/>
    </row>
    <row r="7" spans="2:16" ht="15" thickBot="1">
      <c r="B7" s="25"/>
      <c r="C7" s="52"/>
      <c r="D7" s="52"/>
      <c r="E7" s="52"/>
      <c r="F7" s="52"/>
      <c r="G7" s="52"/>
      <c r="H7" s="52"/>
      <c r="I7" s="52"/>
      <c r="J7" s="52"/>
      <c r="K7" s="52"/>
      <c r="L7" s="52"/>
      <c r="M7" s="52"/>
      <c r="N7" s="52"/>
      <c r="O7" s="52"/>
      <c r="P7" s="26"/>
    </row>
    <row r="8" spans="2:16" ht="12.75" customHeight="1">
      <c r="B8" s="25"/>
      <c r="C8" s="486"/>
      <c r="D8" s="489"/>
      <c r="E8" s="490"/>
      <c r="F8" s="490"/>
      <c r="G8" s="490"/>
      <c r="H8" s="490"/>
      <c r="I8" s="490"/>
      <c r="J8" s="490"/>
      <c r="K8" s="491"/>
      <c r="L8" s="503"/>
      <c r="M8" s="504"/>
      <c r="N8" s="504"/>
      <c r="O8" s="505"/>
      <c r="P8" s="28"/>
    </row>
    <row r="9" spans="2:16" ht="15">
      <c r="B9" s="25"/>
      <c r="C9" s="487"/>
      <c r="D9" s="492" t="s">
        <v>42</v>
      </c>
      <c r="E9" s="493"/>
      <c r="F9" s="493"/>
      <c r="G9" s="493"/>
      <c r="H9" s="493"/>
      <c r="I9" s="493"/>
      <c r="J9" s="493"/>
      <c r="K9" s="494"/>
      <c r="L9" s="506"/>
      <c r="M9" s="507"/>
      <c r="N9" s="507"/>
      <c r="O9" s="508"/>
      <c r="P9" s="28"/>
    </row>
    <row r="10" spans="2:16" ht="12.75" customHeight="1">
      <c r="B10" s="25"/>
      <c r="C10" s="487"/>
      <c r="D10" s="492"/>
      <c r="E10" s="493"/>
      <c r="F10" s="493"/>
      <c r="G10" s="493"/>
      <c r="H10" s="493"/>
      <c r="I10" s="493"/>
      <c r="J10" s="493"/>
      <c r="K10" s="494"/>
      <c r="L10" s="495" t="s">
        <v>43</v>
      </c>
      <c r="M10" s="509"/>
      <c r="N10" s="510"/>
      <c r="O10" s="511"/>
      <c r="P10" s="28"/>
    </row>
    <row r="11" spans="2:16" ht="12.75" customHeight="1">
      <c r="B11" s="25"/>
      <c r="C11" s="487"/>
      <c r="D11" s="492" t="s">
        <v>44</v>
      </c>
      <c r="E11" s="493"/>
      <c r="F11" s="493"/>
      <c r="G11" s="493"/>
      <c r="H11" s="493"/>
      <c r="I11" s="493"/>
      <c r="J11" s="493"/>
      <c r="K11" s="494"/>
      <c r="L11" s="496"/>
      <c r="M11" s="506"/>
      <c r="N11" s="507"/>
      <c r="O11" s="508"/>
      <c r="P11" s="29"/>
    </row>
    <row r="12" spans="2:16" ht="12.75" customHeight="1">
      <c r="B12" s="25"/>
      <c r="C12" s="487"/>
      <c r="D12" s="532"/>
      <c r="E12" s="533"/>
      <c r="F12" s="533"/>
      <c r="G12" s="533"/>
      <c r="H12" s="533"/>
      <c r="I12" s="533"/>
      <c r="J12" s="533"/>
      <c r="K12" s="534"/>
      <c r="L12" s="495" t="s">
        <v>45</v>
      </c>
      <c r="M12" s="495">
        <v>1</v>
      </c>
      <c r="N12" s="495" t="s">
        <v>46</v>
      </c>
      <c r="O12" s="500">
        <v>1</v>
      </c>
      <c r="P12" s="28"/>
    </row>
    <row r="13" spans="2:16" ht="13.5" customHeight="1">
      <c r="B13" s="25"/>
      <c r="C13" s="487"/>
      <c r="D13" s="532"/>
      <c r="E13" s="533"/>
      <c r="F13" s="533"/>
      <c r="G13" s="533"/>
      <c r="H13" s="533"/>
      <c r="I13" s="533"/>
      <c r="J13" s="533"/>
      <c r="K13" s="534"/>
      <c r="L13" s="512"/>
      <c r="M13" s="512"/>
      <c r="N13" s="512"/>
      <c r="O13" s="501"/>
      <c r="P13" s="28"/>
    </row>
    <row r="14" spans="2:16" ht="15">
      <c r="B14" s="25"/>
      <c r="C14" s="488"/>
      <c r="D14" s="529" t="s">
        <v>47</v>
      </c>
      <c r="E14" s="530"/>
      <c r="F14" s="530"/>
      <c r="G14" s="530"/>
      <c r="H14" s="530"/>
      <c r="I14" s="530"/>
      <c r="J14" s="530"/>
      <c r="K14" s="531"/>
      <c r="L14" s="496"/>
      <c r="M14" s="496"/>
      <c r="N14" s="496"/>
      <c r="O14" s="502"/>
      <c r="P14" s="28"/>
    </row>
    <row r="15" spans="2:16" ht="12.75" customHeight="1"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48</v>
      </c>
      <c r="M16" s="59" t="s">
        <v>49</v>
      </c>
      <c r="N16" s="59" t="s">
        <v>50</v>
      </c>
      <c r="O16" s="60" t="s">
        <v>51</v>
      </c>
      <c r="P16" s="29"/>
    </row>
    <row r="17" spans="2:16" ht="15">
      <c r="B17" s="25"/>
      <c r="C17" s="61"/>
      <c r="D17" s="217"/>
      <c r="E17" s="217"/>
      <c r="F17" s="217"/>
      <c r="G17" s="217"/>
      <c r="H17" s="217"/>
      <c r="I17" s="217"/>
      <c r="J17" s="217"/>
      <c r="K17" s="217"/>
      <c r="L17" s="62"/>
      <c r="M17" s="63"/>
      <c r="N17" s="63"/>
      <c r="O17" s="64"/>
      <c r="P17" s="31"/>
    </row>
    <row r="18" spans="2:16" ht="18" customHeight="1">
      <c r="B18" s="25"/>
      <c r="C18" s="435" t="s">
        <v>52</v>
      </c>
      <c r="D18" s="436"/>
      <c r="E18" s="436"/>
      <c r="F18" s="436"/>
      <c r="G18" s="217"/>
      <c r="H18" s="217"/>
      <c r="I18" s="217" t="s">
        <v>53</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2.75" customHeight="1"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15" t="s">
        <v>54</v>
      </c>
      <c r="D22" s="516"/>
      <c r="E22" s="516"/>
      <c r="F22" s="516"/>
      <c r="G22" s="516"/>
      <c r="H22" s="516"/>
      <c r="I22" s="516"/>
      <c r="J22" s="516"/>
      <c r="K22" s="516"/>
      <c r="L22" s="516"/>
      <c r="M22" s="516"/>
      <c r="N22" s="516"/>
      <c r="O22" s="517"/>
      <c r="P22" s="33"/>
    </row>
    <row r="23" spans="2:16" ht="15" thickBot="1">
      <c r="B23" s="25"/>
      <c r="C23" s="75"/>
      <c r="D23" s="52"/>
      <c r="E23" s="52"/>
      <c r="F23" s="52"/>
      <c r="G23" s="52"/>
      <c r="H23" s="52"/>
      <c r="I23" s="52"/>
      <c r="J23" s="52"/>
      <c r="K23" s="52"/>
      <c r="L23" s="52"/>
      <c r="M23" s="52"/>
      <c r="N23" s="52"/>
      <c r="O23" s="76"/>
      <c r="P23" s="26"/>
    </row>
    <row r="24" spans="2:16" ht="15">
      <c r="B24" s="25"/>
      <c r="C24" s="77" t="s">
        <v>55</v>
      </c>
      <c r="D24" s="497" t="s">
        <v>7</v>
      </c>
      <c r="E24" s="498"/>
      <c r="F24" s="498"/>
      <c r="G24" s="498"/>
      <c r="H24" s="498"/>
      <c r="I24" s="498"/>
      <c r="J24" s="498"/>
      <c r="K24" s="498"/>
      <c r="L24" s="499"/>
      <c r="M24" s="513" t="s">
        <v>56</v>
      </c>
      <c r="N24" s="514"/>
      <c r="O24" s="77" t="s">
        <v>9</v>
      </c>
      <c r="P24" s="34"/>
    </row>
    <row r="25" spans="2:16" ht="15" thickBot="1">
      <c r="B25" s="25"/>
      <c r="C25" s="78"/>
      <c r="D25" s="471"/>
      <c r="E25" s="472"/>
      <c r="F25" s="472"/>
      <c r="G25" s="472"/>
      <c r="H25" s="472"/>
      <c r="I25" s="472"/>
      <c r="J25" s="472"/>
      <c r="K25" s="472"/>
      <c r="L25" s="473"/>
      <c r="M25" s="471"/>
      <c r="N25" s="473"/>
      <c r="O25" s="79"/>
      <c r="P25" s="35"/>
    </row>
    <row r="26" spans="2:16">
      <c r="B26" s="25"/>
      <c r="C26" s="474" t="s">
        <v>57</v>
      </c>
      <c r="D26" s="475"/>
      <c r="E26" s="475"/>
      <c r="F26" s="475"/>
      <c r="G26" s="475"/>
      <c r="H26" s="475"/>
      <c r="I26" s="475"/>
      <c r="J26" s="475"/>
      <c r="K26" s="475"/>
      <c r="L26" s="475"/>
      <c r="M26" s="475"/>
      <c r="N26" s="475"/>
      <c r="O26" s="476"/>
      <c r="P26" s="36"/>
    </row>
    <row r="27" spans="2:16" ht="12.75" customHeight="1">
      <c r="B27" s="25"/>
      <c r="C27" s="477"/>
      <c r="D27" s="478"/>
      <c r="E27" s="478"/>
      <c r="F27" s="478"/>
      <c r="G27" s="478"/>
      <c r="H27" s="478"/>
      <c r="I27" s="478"/>
      <c r="J27" s="478"/>
      <c r="K27" s="478"/>
      <c r="L27" s="478"/>
      <c r="M27" s="478"/>
      <c r="N27" s="478"/>
      <c r="O27" s="479"/>
      <c r="P27" s="36"/>
    </row>
    <row r="28" spans="2:16" ht="13.5" customHeight="1" thickBot="1">
      <c r="B28" s="25"/>
      <c r="C28" s="480"/>
      <c r="D28" s="481"/>
      <c r="E28" s="481"/>
      <c r="F28" s="481"/>
      <c r="G28" s="481"/>
      <c r="H28" s="481"/>
      <c r="I28" s="481"/>
      <c r="J28" s="481"/>
      <c r="K28" s="481"/>
      <c r="L28" s="481"/>
      <c r="M28" s="481"/>
      <c r="N28" s="481"/>
      <c r="O28" s="482"/>
      <c r="P28" s="36"/>
    </row>
    <row r="29" spans="2:16" ht="15">
      <c r="B29" s="25"/>
      <c r="C29" s="460" t="s">
        <v>7</v>
      </c>
      <c r="D29" s="461"/>
      <c r="E29" s="461"/>
      <c r="F29" s="461"/>
      <c r="G29" s="466"/>
      <c r="H29" s="467" t="s">
        <v>58</v>
      </c>
      <c r="I29" s="466"/>
      <c r="J29" s="467" t="s">
        <v>59</v>
      </c>
      <c r="K29" s="466"/>
      <c r="L29" s="80" t="s">
        <v>60</v>
      </c>
      <c r="M29" s="467" t="s">
        <v>61</v>
      </c>
      <c r="N29" s="466"/>
      <c r="O29" s="81" t="s">
        <v>62</v>
      </c>
      <c r="P29" s="37"/>
    </row>
    <row r="30" spans="2:16" ht="14.25">
      <c r="B30" s="25"/>
      <c r="C30" s="443"/>
      <c r="D30" s="444"/>
      <c r="E30" s="444"/>
      <c r="F30" s="444"/>
      <c r="G30" s="468"/>
      <c r="H30" s="518"/>
      <c r="I30" s="468"/>
      <c r="J30" s="518"/>
      <c r="K30" s="468"/>
      <c r="L30" s="82"/>
      <c r="M30" s="519"/>
      <c r="N30" s="520"/>
      <c r="O30" s="83"/>
      <c r="P30" s="38"/>
    </row>
    <row r="31" spans="2:16" ht="14.25">
      <c r="B31" s="25"/>
      <c r="C31" s="84"/>
      <c r="D31" s="85"/>
      <c r="E31" s="85"/>
      <c r="F31" s="85"/>
      <c r="G31" s="86"/>
      <c r="H31" s="87"/>
      <c r="I31" s="86"/>
      <c r="J31" s="87"/>
      <c r="K31" s="86"/>
      <c r="L31" s="82"/>
      <c r="M31" s="519"/>
      <c r="N31" s="520"/>
      <c r="O31" s="83"/>
      <c r="P31" s="38"/>
    </row>
    <row r="32" spans="2:16" ht="15" thickBot="1">
      <c r="B32" s="25"/>
      <c r="C32" s="455"/>
      <c r="D32" s="456"/>
      <c r="E32" s="456"/>
      <c r="F32" s="456"/>
      <c r="G32" s="457"/>
      <c r="H32" s="483"/>
      <c r="I32" s="457"/>
      <c r="J32" s="483"/>
      <c r="K32" s="457"/>
      <c r="L32" s="88"/>
      <c r="M32" s="484"/>
      <c r="N32" s="485"/>
      <c r="O32" s="83"/>
      <c r="P32" s="38"/>
    </row>
    <row r="33" spans="2:16" ht="15.75" thickBot="1">
      <c r="B33" s="25"/>
      <c r="C33" s="449" t="s">
        <v>63</v>
      </c>
      <c r="D33" s="450"/>
      <c r="E33" s="450"/>
      <c r="F33" s="450"/>
      <c r="G33" s="450"/>
      <c r="H33" s="450"/>
      <c r="I33" s="450"/>
      <c r="J33" s="450"/>
      <c r="K33" s="450"/>
      <c r="L33" s="450"/>
      <c r="M33" s="450"/>
      <c r="N33" s="451"/>
      <c r="O33" s="89"/>
      <c r="P33" s="39"/>
    </row>
    <row r="34" spans="2:16" ht="13.5" customHeight="1">
      <c r="B34" s="25"/>
      <c r="C34" s="474" t="s">
        <v>64</v>
      </c>
      <c r="D34" s="475"/>
      <c r="E34" s="475"/>
      <c r="F34" s="475"/>
      <c r="G34" s="475"/>
      <c r="H34" s="475"/>
      <c r="I34" s="475"/>
      <c r="J34" s="475"/>
      <c r="K34" s="475"/>
      <c r="L34" s="475"/>
      <c r="M34" s="475"/>
      <c r="N34" s="475"/>
      <c r="O34" s="476"/>
      <c r="P34" s="36"/>
    </row>
    <row r="35" spans="2:16" ht="12.75" customHeight="1">
      <c r="B35" s="25"/>
      <c r="C35" s="477"/>
      <c r="D35" s="478"/>
      <c r="E35" s="478"/>
      <c r="F35" s="478"/>
      <c r="G35" s="478"/>
      <c r="H35" s="478"/>
      <c r="I35" s="478"/>
      <c r="J35" s="478"/>
      <c r="K35" s="478"/>
      <c r="L35" s="478"/>
      <c r="M35" s="478"/>
      <c r="N35" s="478"/>
      <c r="O35" s="479"/>
      <c r="P35" s="36"/>
    </row>
    <row r="36" spans="2:16" ht="13.5" customHeight="1" thickBot="1">
      <c r="B36" s="25"/>
      <c r="C36" s="480"/>
      <c r="D36" s="481"/>
      <c r="E36" s="481"/>
      <c r="F36" s="481"/>
      <c r="G36" s="481"/>
      <c r="H36" s="481"/>
      <c r="I36" s="481"/>
      <c r="J36" s="481"/>
      <c r="K36" s="481"/>
      <c r="L36" s="481"/>
      <c r="M36" s="481"/>
      <c r="N36" s="481"/>
      <c r="O36" s="482"/>
      <c r="P36" s="36"/>
    </row>
    <row r="37" spans="2:16" ht="12.75" customHeight="1">
      <c r="B37" s="25"/>
      <c r="C37" s="460" t="s">
        <v>7</v>
      </c>
      <c r="D37" s="461"/>
      <c r="E37" s="461"/>
      <c r="F37" s="461"/>
      <c r="G37" s="461"/>
      <c r="H37" s="461"/>
      <c r="I37" s="461"/>
      <c r="J37" s="466"/>
      <c r="K37" s="218" t="s">
        <v>56</v>
      </c>
      <c r="L37" s="80" t="s">
        <v>9</v>
      </c>
      <c r="M37" s="467" t="s">
        <v>65</v>
      </c>
      <c r="N37" s="466"/>
      <c r="O37" s="81" t="s">
        <v>62</v>
      </c>
      <c r="P37" s="37"/>
    </row>
    <row r="38" spans="2:16" ht="12.75" customHeight="1">
      <c r="B38" s="25"/>
      <c r="C38" s="443"/>
      <c r="D38" s="444"/>
      <c r="E38" s="444"/>
      <c r="F38" s="444"/>
      <c r="G38" s="444"/>
      <c r="H38" s="444"/>
      <c r="I38" s="444"/>
      <c r="J38" s="468"/>
      <c r="K38" s="222"/>
      <c r="L38" s="90"/>
      <c r="M38" s="521"/>
      <c r="N38" s="522"/>
      <c r="O38" s="83"/>
      <c r="P38" s="38"/>
    </row>
    <row r="39" spans="2:16" ht="12.75" customHeight="1" thickBot="1">
      <c r="B39" s="25"/>
      <c r="C39" s="455"/>
      <c r="D39" s="456"/>
      <c r="E39" s="456"/>
      <c r="F39" s="456"/>
      <c r="G39" s="456"/>
      <c r="H39" s="456"/>
      <c r="I39" s="456"/>
      <c r="J39" s="457"/>
      <c r="K39" s="85"/>
      <c r="L39" s="91"/>
      <c r="M39" s="458"/>
      <c r="N39" s="459"/>
      <c r="O39" s="92"/>
      <c r="P39" s="38"/>
    </row>
    <row r="40" spans="2:16" ht="12.75" customHeight="1" thickBot="1">
      <c r="B40" s="25"/>
      <c r="C40" s="449" t="s">
        <v>63</v>
      </c>
      <c r="D40" s="450"/>
      <c r="E40" s="450"/>
      <c r="F40" s="450"/>
      <c r="G40" s="450"/>
      <c r="H40" s="450"/>
      <c r="I40" s="450"/>
      <c r="J40" s="450"/>
      <c r="K40" s="450"/>
      <c r="L40" s="450"/>
      <c r="M40" s="450"/>
      <c r="N40" s="451"/>
      <c r="O40" s="93">
        <v>0</v>
      </c>
      <c r="P40" s="38"/>
    </row>
    <row r="41" spans="2:16">
      <c r="B41" s="25"/>
      <c r="C41" s="474" t="s">
        <v>66</v>
      </c>
      <c r="D41" s="475"/>
      <c r="E41" s="475"/>
      <c r="F41" s="475"/>
      <c r="G41" s="475"/>
      <c r="H41" s="475"/>
      <c r="I41" s="475"/>
      <c r="J41" s="475"/>
      <c r="K41" s="475"/>
      <c r="L41" s="475"/>
      <c r="M41" s="475"/>
      <c r="N41" s="475"/>
      <c r="O41" s="476"/>
      <c r="P41" s="36"/>
    </row>
    <row r="42" spans="2:16">
      <c r="B42" s="25"/>
      <c r="C42" s="477"/>
      <c r="D42" s="478"/>
      <c r="E42" s="478"/>
      <c r="F42" s="478"/>
      <c r="G42" s="478"/>
      <c r="H42" s="478"/>
      <c r="I42" s="478"/>
      <c r="J42" s="478"/>
      <c r="K42" s="478"/>
      <c r="L42" s="478"/>
      <c r="M42" s="478"/>
      <c r="N42" s="478"/>
      <c r="O42" s="479"/>
      <c r="P42" s="36"/>
    </row>
    <row r="43" spans="2:16" ht="13.5" customHeight="1" thickBot="1">
      <c r="B43" s="25"/>
      <c r="C43" s="480"/>
      <c r="D43" s="481"/>
      <c r="E43" s="481"/>
      <c r="F43" s="481"/>
      <c r="G43" s="481"/>
      <c r="H43" s="481"/>
      <c r="I43" s="481"/>
      <c r="J43" s="481"/>
      <c r="K43" s="481"/>
      <c r="L43" s="481"/>
      <c r="M43" s="481"/>
      <c r="N43" s="481"/>
      <c r="O43" s="482"/>
      <c r="P43" s="36"/>
    </row>
    <row r="44" spans="2:16" ht="17.25">
      <c r="B44" s="25"/>
      <c r="C44" s="460" t="s">
        <v>67</v>
      </c>
      <c r="D44" s="461"/>
      <c r="E44" s="461"/>
      <c r="F44" s="461"/>
      <c r="G44" s="461"/>
      <c r="H44" s="461"/>
      <c r="I44" s="466"/>
      <c r="J44" s="80" t="s">
        <v>68</v>
      </c>
      <c r="K44" s="220" t="s">
        <v>69</v>
      </c>
      <c r="L44" s="94" t="s">
        <v>70</v>
      </c>
      <c r="M44" s="467" t="s">
        <v>71</v>
      </c>
      <c r="N44" s="466"/>
      <c r="O44" s="81" t="s">
        <v>62</v>
      </c>
      <c r="P44" s="37"/>
    </row>
    <row r="45" spans="2:16" ht="14.25">
      <c r="B45" s="25"/>
      <c r="C45" s="443"/>
      <c r="D45" s="444"/>
      <c r="E45" s="444"/>
      <c r="F45" s="444"/>
      <c r="G45" s="444"/>
      <c r="H45" s="444"/>
      <c r="I45" s="468"/>
      <c r="J45" s="95"/>
      <c r="K45" s="96"/>
      <c r="L45" s="95"/>
      <c r="M45" s="464"/>
      <c r="N45" s="465"/>
      <c r="O45" s="83"/>
      <c r="P45" s="38"/>
    </row>
    <row r="46" spans="2:16" ht="12.75" customHeight="1" thickBot="1">
      <c r="B46" s="25"/>
      <c r="C46" s="455"/>
      <c r="D46" s="456"/>
      <c r="E46" s="456"/>
      <c r="F46" s="456"/>
      <c r="G46" s="456"/>
      <c r="H46" s="456"/>
      <c r="I46" s="457"/>
      <c r="J46" s="97"/>
      <c r="K46" s="98"/>
      <c r="L46" s="97"/>
      <c r="M46" s="458"/>
      <c r="N46" s="459"/>
      <c r="O46" s="99"/>
      <c r="P46" s="38"/>
    </row>
    <row r="47" spans="2:16" ht="15.75" thickBot="1">
      <c r="B47" s="25"/>
      <c r="C47" s="449" t="s">
        <v>63</v>
      </c>
      <c r="D47" s="450"/>
      <c r="E47" s="450"/>
      <c r="F47" s="450"/>
      <c r="G47" s="450"/>
      <c r="H47" s="450"/>
      <c r="I47" s="450"/>
      <c r="J47" s="450"/>
      <c r="K47" s="450"/>
      <c r="L47" s="450"/>
      <c r="M47" s="450"/>
      <c r="N47" s="451"/>
      <c r="O47" s="89"/>
      <c r="P47" s="39"/>
    </row>
    <row r="48" spans="2:16">
      <c r="B48" s="25"/>
      <c r="C48" s="474" t="s">
        <v>72</v>
      </c>
      <c r="D48" s="475"/>
      <c r="E48" s="475"/>
      <c r="F48" s="475"/>
      <c r="G48" s="475"/>
      <c r="H48" s="475"/>
      <c r="I48" s="475"/>
      <c r="J48" s="475"/>
      <c r="K48" s="475"/>
      <c r="L48" s="475"/>
      <c r="M48" s="475"/>
      <c r="N48" s="475"/>
      <c r="O48" s="476"/>
      <c r="P48" s="36"/>
    </row>
    <row r="49" spans="2:16" ht="12.75" customHeight="1">
      <c r="B49" s="25"/>
      <c r="C49" s="477"/>
      <c r="D49" s="478"/>
      <c r="E49" s="478"/>
      <c r="F49" s="478"/>
      <c r="G49" s="478"/>
      <c r="H49" s="478"/>
      <c r="I49" s="478"/>
      <c r="J49" s="478"/>
      <c r="K49" s="478"/>
      <c r="L49" s="478"/>
      <c r="M49" s="478"/>
      <c r="N49" s="478"/>
      <c r="O49" s="479"/>
      <c r="P49" s="36"/>
    </row>
    <row r="50" spans="2:16" ht="13.5" customHeight="1" thickBot="1">
      <c r="B50" s="25"/>
      <c r="C50" s="480"/>
      <c r="D50" s="481"/>
      <c r="E50" s="481"/>
      <c r="F50" s="481"/>
      <c r="G50" s="481"/>
      <c r="H50" s="481"/>
      <c r="I50" s="481"/>
      <c r="J50" s="481"/>
      <c r="K50" s="481"/>
      <c r="L50" s="481"/>
      <c r="M50" s="481"/>
      <c r="N50" s="481"/>
      <c r="O50" s="482"/>
      <c r="P50" s="36"/>
    </row>
    <row r="51" spans="2:16" ht="30">
      <c r="B51" s="25"/>
      <c r="C51" s="460" t="s">
        <v>73</v>
      </c>
      <c r="D51" s="461"/>
      <c r="E51" s="461"/>
      <c r="F51" s="461"/>
      <c r="G51" s="461"/>
      <c r="H51" s="461"/>
      <c r="I51" s="466"/>
      <c r="J51" s="80" t="s">
        <v>74</v>
      </c>
      <c r="K51" s="100" t="s">
        <v>75</v>
      </c>
      <c r="L51" s="101" t="s">
        <v>76</v>
      </c>
      <c r="M51" s="462" t="s">
        <v>61</v>
      </c>
      <c r="N51" s="463"/>
      <c r="O51" s="102" t="s">
        <v>62</v>
      </c>
      <c r="P51" s="40"/>
    </row>
    <row r="52" spans="2:16" ht="14.25">
      <c r="B52" s="25"/>
      <c r="C52" s="103"/>
      <c r="D52" s="104"/>
      <c r="E52" s="104"/>
      <c r="F52" s="104"/>
      <c r="G52" s="104"/>
      <c r="H52" s="104"/>
      <c r="I52" s="104"/>
      <c r="J52" s="105"/>
      <c r="K52" s="106"/>
      <c r="L52" s="107"/>
      <c r="M52" s="469"/>
      <c r="N52" s="470"/>
      <c r="O52" s="108"/>
      <c r="P52" s="41"/>
    </row>
    <row r="53" spans="2:16" ht="12.75" customHeight="1">
      <c r="B53" s="25"/>
      <c r="C53" s="103"/>
      <c r="D53" s="104"/>
      <c r="E53" s="104"/>
      <c r="F53" s="104"/>
      <c r="G53" s="104"/>
      <c r="H53" s="104"/>
      <c r="I53" s="104"/>
      <c r="J53" s="105"/>
      <c r="K53" s="106"/>
      <c r="L53" s="107"/>
      <c r="M53" s="469"/>
      <c r="N53" s="470"/>
      <c r="O53" s="108"/>
      <c r="P53" s="41"/>
    </row>
    <row r="54" spans="2:16" ht="14.25">
      <c r="B54" s="25"/>
      <c r="C54" s="103"/>
      <c r="D54" s="104"/>
      <c r="E54" s="104"/>
      <c r="F54" s="104"/>
      <c r="G54" s="104"/>
      <c r="H54" s="104"/>
      <c r="I54" s="104"/>
      <c r="J54" s="105"/>
      <c r="K54" s="106"/>
      <c r="L54" s="107"/>
      <c r="M54" s="464"/>
      <c r="N54" s="465"/>
      <c r="O54" s="108"/>
      <c r="P54" s="41"/>
    </row>
    <row r="55" spans="2:16" ht="15" thickBot="1">
      <c r="B55" s="25"/>
      <c r="C55" s="455"/>
      <c r="D55" s="456"/>
      <c r="E55" s="456"/>
      <c r="F55" s="456"/>
      <c r="G55" s="456"/>
      <c r="H55" s="456"/>
      <c r="I55" s="457"/>
      <c r="J55" s="97"/>
      <c r="K55" s="98"/>
      <c r="L55" s="97"/>
      <c r="M55" s="458"/>
      <c r="N55" s="459"/>
      <c r="O55" s="99"/>
      <c r="P55" s="38"/>
    </row>
    <row r="56" spans="2:16" ht="15.75" thickBot="1">
      <c r="B56" s="25"/>
      <c r="C56" s="449" t="s">
        <v>63</v>
      </c>
      <c r="D56" s="450"/>
      <c r="E56" s="450"/>
      <c r="F56" s="450"/>
      <c r="G56" s="450"/>
      <c r="H56" s="450"/>
      <c r="I56" s="450"/>
      <c r="J56" s="450"/>
      <c r="K56" s="450"/>
      <c r="L56" s="450"/>
      <c r="M56" s="450"/>
      <c r="N56" s="45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52" t="s">
        <v>77</v>
      </c>
      <c r="D58" s="453"/>
      <c r="E58" s="453"/>
      <c r="F58" s="453"/>
      <c r="G58" s="453"/>
      <c r="H58" s="453"/>
      <c r="I58" s="453"/>
      <c r="J58" s="453"/>
      <c r="K58" s="453"/>
      <c r="L58" s="453"/>
      <c r="M58" s="453"/>
      <c r="N58" s="454"/>
      <c r="O58" s="109"/>
      <c r="P58" s="42"/>
    </row>
    <row r="59" spans="2:16" ht="12.75" customHeight="1">
      <c r="B59" s="25"/>
      <c r="C59" s="474" t="s">
        <v>78</v>
      </c>
      <c r="D59" s="475"/>
      <c r="E59" s="475"/>
      <c r="F59" s="475"/>
      <c r="G59" s="475"/>
      <c r="H59" s="475"/>
      <c r="I59" s="475"/>
      <c r="J59" s="475"/>
      <c r="K59" s="475"/>
      <c r="L59" s="475"/>
      <c r="M59" s="475"/>
      <c r="N59" s="475"/>
      <c r="O59" s="476"/>
      <c r="P59" s="36"/>
    </row>
    <row r="60" spans="2:16">
      <c r="B60" s="25"/>
      <c r="C60" s="477"/>
      <c r="D60" s="478"/>
      <c r="E60" s="478"/>
      <c r="F60" s="478"/>
      <c r="G60" s="478"/>
      <c r="H60" s="478"/>
      <c r="I60" s="478"/>
      <c r="J60" s="478"/>
      <c r="K60" s="478"/>
      <c r="L60" s="478"/>
      <c r="M60" s="478"/>
      <c r="N60" s="478"/>
      <c r="O60" s="479"/>
      <c r="P60" s="36"/>
    </row>
    <row r="61" spans="2:16" ht="13.5" customHeight="1" thickBot="1">
      <c r="B61" s="25"/>
      <c r="C61" s="480"/>
      <c r="D61" s="481"/>
      <c r="E61" s="481"/>
      <c r="F61" s="481"/>
      <c r="G61" s="481"/>
      <c r="H61" s="481"/>
      <c r="I61" s="481"/>
      <c r="J61" s="481"/>
      <c r="K61" s="481"/>
      <c r="L61" s="481"/>
      <c r="M61" s="481"/>
      <c r="N61" s="481"/>
      <c r="O61" s="482"/>
      <c r="P61" s="36"/>
    </row>
    <row r="62" spans="2:16" ht="15" customHeight="1">
      <c r="B62" s="25"/>
      <c r="C62" s="460" t="s">
        <v>79</v>
      </c>
      <c r="D62" s="461"/>
      <c r="E62" s="461"/>
      <c r="F62" s="461"/>
      <c r="G62" s="461"/>
      <c r="H62" s="461"/>
      <c r="I62" s="461"/>
      <c r="J62" s="220"/>
      <c r="K62" s="221"/>
      <c r="L62" s="101" t="s">
        <v>80</v>
      </c>
      <c r="M62" s="462" t="s">
        <v>81</v>
      </c>
      <c r="N62" s="463"/>
      <c r="O62" s="102"/>
      <c r="P62" s="40"/>
    </row>
    <row r="63" spans="2:16" ht="14.25">
      <c r="B63" s="25"/>
      <c r="C63" s="443" t="s">
        <v>82</v>
      </c>
      <c r="D63" s="444"/>
      <c r="E63" s="444"/>
      <c r="F63" s="444"/>
      <c r="G63" s="444"/>
      <c r="H63" s="444"/>
      <c r="I63" s="444"/>
      <c r="J63" s="110"/>
      <c r="K63" s="111"/>
      <c r="L63" s="112"/>
      <c r="M63" s="445"/>
      <c r="N63" s="446"/>
      <c r="O63" s="113"/>
      <c r="P63" s="43"/>
    </row>
    <row r="64" spans="2:16" ht="14.25">
      <c r="B64" s="25"/>
      <c r="C64" s="84" t="s">
        <v>83</v>
      </c>
      <c r="D64" s="85"/>
      <c r="E64" s="85"/>
      <c r="F64" s="85"/>
      <c r="G64" s="85"/>
      <c r="H64" s="85"/>
      <c r="I64" s="85"/>
      <c r="J64" s="110"/>
      <c r="K64" s="111"/>
      <c r="L64" s="112"/>
      <c r="M64" s="445"/>
      <c r="N64" s="446"/>
      <c r="O64" s="113"/>
      <c r="P64" s="43"/>
    </row>
    <row r="65" spans="2:16" ht="15" thickBot="1">
      <c r="B65" s="25"/>
      <c r="C65" s="69" t="s">
        <v>84</v>
      </c>
      <c r="D65" s="70"/>
      <c r="E65" s="70"/>
      <c r="F65" s="70"/>
      <c r="G65" s="70"/>
      <c r="H65" s="70"/>
      <c r="I65" s="70"/>
      <c r="J65" s="114"/>
      <c r="K65" s="115"/>
      <c r="L65" s="112"/>
      <c r="M65" s="447"/>
      <c r="N65" s="448"/>
      <c r="O65" s="113"/>
      <c r="P65" s="43"/>
    </row>
    <row r="66" spans="2:16" ht="12.75" customHeight="1" thickBot="1">
      <c r="B66" s="25"/>
      <c r="C66" s="449" t="s">
        <v>63</v>
      </c>
      <c r="D66" s="450"/>
      <c r="E66" s="450"/>
      <c r="F66" s="450"/>
      <c r="G66" s="450"/>
      <c r="H66" s="450"/>
      <c r="I66" s="450"/>
      <c r="J66" s="450"/>
      <c r="K66" s="450"/>
      <c r="L66" s="450"/>
      <c r="M66" s="450"/>
      <c r="N66" s="45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52" t="s">
        <v>85</v>
      </c>
      <c r="D68" s="453"/>
      <c r="E68" s="453"/>
      <c r="F68" s="453"/>
      <c r="G68" s="453"/>
      <c r="H68" s="453"/>
      <c r="I68" s="453"/>
      <c r="J68" s="453"/>
      <c r="K68" s="453"/>
      <c r="L68" s="453"/>
      <c r="M68" s="453"/>
      <c r="N68" s="454"/>
      <c r="O68" s="117"/>
      <c r="P68" s="44"/>
    </row>
    <row r="69" spans="2:16" ht="12.75" customHeight="1">
      <c r="B69" s="25"/>
      <c r="C69" s="75"/>
      <c r="D69" s="52"/>
      <c r="E69" s="52"/>
      <c r="F69" s="52"/>
      <c r="G69" s="52"/>
      <c r="H69" s="52"/>
      <c r="I69" s="52"/>
      <c r="J69" s="52"/>
      <c r="K69" s="52"/>
      <c r="L69" s="52"/>
      <c r="M69" s="52"/>
      <c r="N69" s="52"/>
      <c r="O69" s="76"/>
      <c r="P69" s="26"/>
    </row>
    <row r="70" spans="2:16" ht="14.25">
      <c r="B70" s="25"/>
      <c r="C70" s="75"/>
      <c r="D70" s="52"/>
      <c r="E70" s="52"/>
      <c r="F70" s="52"/>
      <c r="G70" s="52"/>
      <c r="H70" s="118" t="s">
        <v>86</v>
      </c>
      <c r="I70" s="118"/>
      <c r="J70" s="118"/>
      <c r="K70" s="118"/>
      <c r="L70" s="52"/>
      <c r="M70" s="52"/>
      <c r="N70" s="52"/>
      <c r="O70" s="76"/>
      <c r="P70" s="26"/>
    </row>
    <row r="71" spans="2:16" ht="15">
      <c r="B71" s="25"/>
      <c r="C71" s="75"/>
      <c r="D71" s="52"/>
      <c r="E71" s="52"/>
      <c r="F71" s="52"/>
      <c r="G71" s="52"/>
      <c r="H71" s="118" t="s">
        <v>87</v>
      </c>
      <c r="I71" s="52"/>
      <c r="J71" s="52"/>
      <c r="K71" s="52"/>
      <c r="L71" s="52"/>
      <c r="M71" s="52"/>
      <c r="N71" s="52"/>
      <c r="O71" s="76"/>
      <c r="P71" s="45"/>
    </row>
    <row r="72" spans="2:16" ht="12.75" customHeight="1">
      <c r="B72" s="25"/>
      <c r="C72" s="75"/>
      <c r="D72" s="52"/>
      <c r="E72" s="52"/>
      <c r="F72" s="52"/>
      <c r="G72" s="52"/>
      <c r="H72" s="118" t="s">
        <v>88</v>
      </c>
      <c r="I72" s="52"/>
      <c r="J72" s="52"/>
      <c r="K72" s="52"/>
      <c r="L72" s="52"/>
      <c r="M72" s="52"/>
      <c r="N72" s="52"/>
      <c r="O72" s="76"/>
      <c r="P72" s="45"/>
    </row>
    <row r="73" spans="2:16" ht="12.75" customHeight="1">
      <c r="B73" s="25"/>
      <c r="C73" s="61"/>
      <c r="D73" s="119"/>
      <c r="E73" s="119"/>
      <c r="F73" s="119"/>
      <c r="G73" s="119"/>
      <c r="H73" s="118" t="s">
        <v>89</v>
      </c>
      <c r="I73" s="119"/>
      <c r="J73" s="119"/>
      <c r="K73" s="119"/>
      <c r="L73" s="119"/>
      <c r="M73" s="119"/>
      <c r="N73" s="119"/>
      <c r="O73" s="120"/>
      <c r="P73" s="46"/>
    </row>
    <row r="74" spans="2:16" ht="14.25">
      <c r="B74" s="25"/>
      <c r="C74" s="75"/>
      <c r="D74" s="52"/>
      <c r="E74" s="52"/>
      <c r="F74" s="52"/>
      <c r="G74" s="52"/>
      <c r="H74" s="52" t="s">
        <v>90</v>
      </c>
      <c r="I74" s="52"/>
      <c r="J74" s="52"/>
      <c r="K74" s="52"/>
      <c r="L74" s="52"/>
      <c r="M74" s="52"/>
      <c r="N74" s="52"/>
      <c r="O74" s="76"/>
      <c r="P74" s="26"/>
    </row>
    <row r="75" spans="2:16" ht="15">
      <c r="B75" s="25"/>
      <c r="C75" s="121" t="s">
        <v>91</v>
      </c>
      <c r="D75" s="122"/>
      <c r="E75" s="122"/>
      <c r="F75" s="122"/>
      <c r="G75" s="122"/>
      <c r="H75" s="122"/>
      <c r="I75" s="122"/>
      <c r="J75" s="122"/>
      <c r="K75" s="122"/>
      <c r="L75" s="122"/>
      <c r="M75" s="122"/>
      <c r="N75" s="122"/>
      <c r="O75" s="123"/>
      <c r="P75" s="26"/>
    </row>
    <row r="76" spans="2:16" ht="12.75" customHeight="1">
      <c r="B76" s="25"/>
      <c r="C76" s="440"/>
      <c r="D76" s="441"/>
      <c r="E76" s="441"/>
      <c r="F76" s="441"/>
      <c r="G76" s="441"/>
      <c r="H76" s="441"/>
      <c r="I76" s="441"/>
      <c r="J76" s="441"/>
      <c r="K76" s="441"/>
      <c r="L76" s="441"/>
      <c r="M76" s="441"/>
      <c r="N76" s="441"/>
      <c r="O76" s="442"/>
      <c r="P76" s="46"/>
    </row>
    <row r="77" spans="2:16" ht="14.25">
      <c r="B77" s="25"/>
      <c r="C77" s="440"/>
      <c r="D77" s="441"/>
      <c r="E77" s="441"/>
      <c r="F77" s="441"/>
      <c r="G77" s="441"/>
      <c r="H77" s="441"/>
      <c r="I77" s="441"/>
      <c r="J77" s="441"/>
      <c r="K77" s="441"/>
      <c r="L77" s="441"/>
      <c r="M77" s="441"/>
      <c r="N77" s="441"/>
      <c r="O77" s="442"/>
      <c r="P77" s="46"/>
    </row>
    <row r="78" spans="2:16" ht="14.25">
      <c r="B78" s="25"/>
      <c r="C78" s="61"/>
      <c r="D78" s="119"/>
      <c r="E78" s="119"/>
      <c r="F78" s="119"/>
      <c r="G78" s="119"/>
      <c r="H78" s="119"/>
      <c r="I78" s="119"/>
      <c r="J78" s="119"/>
      <c r="K78" s="119"/>
      <c r="L78" s="119"/>
      <c r="M78" s="119"/>
      <c r="N78" s="119"/>
      <c r="O78" s="120"/>
      <c r="P78" s="46"/>
    </row>
    <row r="79" spans="2:16" ht="15">
      <c r="B79" s="25"/>
      <c r="C79" s="124" t="s">
        <v>92</v>
      </c>
      <c r="D79" s="119"/>
      <c r="E79" s="119"/>
      <c r="F79" s="119"/>
      <c r="G79" s="119"/>
      <c r="H79" s="119"/>
      <c r="I79" s="119"/>
      <c r="J79" s="119"/>
      <c r="K79" s="119"/>
      <c r="L79" s="119"/>
      <c r="M79" s="119"/>
      <c r="N79" s="119"/>
      <c r="O79" s="120"/>
      <c r="P79" s="46"/>
    </row>
    <row r="80" spans="2:16">
      <c r="B80" s="25"/>
      <c r="C80" s="437" t="s">
        <v>93</v>
      </c>
      <c r="D80" s="438"/>
      <c r="E80" s="438"/>
      <c r="F80" s="438"/>
      <c r="G80" s="438"/>
      <c r="H80" s="438"/>
      <c r="I80" s="438"/>
      <c r="J80" s="438"/>
      <c r="K80" s="438"/>
      <c r="L80" s="438"/>
      <c r="M80" s="438"/>
      <c r="N80" s="438"/>
      <c r="O80" s="439"/>
      <c r="P80" s="47"/>
    </row>
    <row r="81" spans="2:16" ht="28.5" customHeight="1">
      <c r="B81" s="25"/>
      <c r="C81" s="437"/>
      <c r="D81" s="438"/>
      <c r="E81" s="438"/>
      <c r="F81" s="438"/>
      <c r="G81" s="438"/>
      <c r="H81" s="438"/>
      <c r="I81" s="438"/>
      <c r="J81" s="438"/>
      <c r="K81" s="438"/>
      <c r="L81" s="438"/>
      <c r="M81" s="438"/>
      <c r="N81" s="438"/>
      <c r="O81" s="439"/>
      <c r="P81" s="47"/>
    </row>
    <row r="82" spans="2:16" ht="13.35" customHeight="1">
      <c r="B82" s="25"/>
      <c r="C82" s="437" t="s">
        <v>94</v>
      </c>
      <c r="D82" s="438"/>
      <c r="E82" s="438"/>
      <c r="F82" s="438"/>
      <c r="G82" s="438"/>
      <c r="H82" s="438"/>
      <c r="I82" s="438"/>
      <c r="J82" s="438"/>
      <c r="K82" s="438"/>
      <c r="L82" s="438"/>
      <c r="M82" s="438"/>
      <c r="N82" s="438"/>
      <c r="O82" s="439"/>
      <c r="P82" s="47"/>
    </row>
    <row r="83" spans="2:16" ht="45" customHeight="1">
      <c r="B83" s="25"/>
      <c r="C83" s="437"/>
      <c r="D83" s="438"/>
      <c r="E83" s="438"/>
      <c r="F83" s="438"/>
      <c r="G83" s="438"/>
      <c r="H83" s="438"/>
      <c r="I83" s="438"/>
      <c r="J83" s="438"/>
      <c r="K83" s="438"/>
      <c r="L83" s="438"/>
      <c r="M83" s="438"/>
      <c r="N83" s="438"/>
      <c r="O83" s="439"/>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86</v>
      </c>
      <c r="I85" s="52"/>
      <c r="J85" s="52"/>
      <c r="K85" s="52"/>
      <c r="L85" s="52"/>
      <c r="M85" s="52"/>
      <c r="N85" s="52"/>
      <c r="O85" s="76"/>
      <c r="P85" s="26"/>
    </row>
    <row r="86" spans="2:16" ht="14.25">
      <c r="B86" s="25"/>
      <c r="C86" s="75"/>
      <c r="D86" s="52"/>
      <c r="E86" s="52"/>
      <c r="F86" s="52"/>
      <c r="G86" s="52"/>
      <c r="H86" s="52" t="s">
        <v>87</v>
      </c>
      <c r="I86" s="85"/>
      <c r="J86" s="85"/>
      <c r="K86" s="85"/>
      <c r="L86" s="52"/>
      <c r="M86" s="52"/>
      <c r="N86" s="52"/>
      <c r="O86" s="76"/>
      <c r="P86" s="26"/>
    </row>
    <row r="87" spans="2:16" ht="14.25">
      <c r="B87" s="25"/>
      <c r="C87" s="75"/>
      <c r="D87" s="52"/>
      <c r="E87" s="52"/>
      <c r="F87" s="52"/>
      <c r="G87" s="52"/>
      <c r="H87" s="52" t="s">
        <v>95</v>
      </c>
      <c r="I87" s="125"/>
      <c r="J87" s="125"/>
      <c r="K87" s="125"/>
      <c r="L87" s="52"/>
      <c r="M87" s="52"/>
      <c r="N87" s="52"/>
      <c r="O87" s="76"/>
      <c r="P87" s="26"/>
    </row>
    <row r="88" spans="2:16" ht="14.25">
      <c r="B88" s="25"/>
      <c r="C88" s="126"/>
      <c r="D88" s="119"/>
      <c r="E88" s="119"/>
      <c r="F88" s="119"/>
      <c r="G88" s="119"/>
      <c r="H88" s="52" t="s">
        <v>96</v>
      </c>
      <c r="I88" s="52"/>
      <c r="J88" s="52"/>
      <c r="K88" s="52"/>
      <c r="L88" s="119"/>
      <c r="M88" s="119"/>
      <c r="N88" s="119"/>
      <c r="O88" s="120"/>
      <c r="P88" s="46"/>
    </row>
    <row r="89" spans="2:16" ht="18.75" customHeight="1" thickBot="1">
      <c r="B89" s="25"/>
      <c r="C89" s="433"/>
      <c r="D89" s="434"/>
      <c r="E89" s="434"/>
      <c r="F89" s="98"/>
      <c r="G89" s="98"/>
      <c r="H89" s="98"/>
      <c r="I89" s="98"/>
      <c r="J89" s="98"/>
      <c r="K89" s="431"/>
      <c r="L89" s="431"/>
      <c r="M89" s="431"/>
      <c r="N89" s="431"/>
      <c r="O89" s="432"/>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schemas.microsoft.com/office/2006/metadata/properties"/>
    <ds:schemaRef ds:uri="http://www.w3.org/XML/1998/namespace"/>
    <ds:schemaRef ds:uri="http://schemas.microsoft.com/office/2006/documentManagement/types"/>
    <ds:schemaRef ds:uri="http://purl.org/dc/terms/"/>
    <ds:schemaRef ds:uri="9d85dbaf-23eb-4e57-a637-93dcacc8b1a1"/>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 Pérez Fernandez - CT Obras Públicas</cp:lastModifiedBy>
  <cp:revision/>
  <dcterms:created xsi:type="dcterms:W3CDTF">2006-06-27T16:47:25Z</dcterms:created>
  <dcterms:modified xsi:type="dcterms:W3CDTF">2026-03-02T21:52:27Z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