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I:\Mi unidad\17. HOSPITALES\2. PREPLIEGO\"/>
    </mc:Choice>
  </mc:AlternateContent>
  <xr:revisionPtr revIDLastSave="0" documentId="13_ncr:20001_{F3470C58-8109-48A8-89C8-28371C1CCD38}"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(Entidad)'!$I$7:$I$261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(Entidad)'!$B$1:$L$295</definedName>
    <definedName name="_xlnm.Print_Area" localSheetId="1">'PROPUESTA ECONOMICA(Proponente)'!$B$2:$L$299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(Entidad)'!$K$267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(Entidad)'!$K$291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(Entidad)'!$K$291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(Entidad)'!$K$292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7" i="269" l="1"/>
  <c r="K289" i="269"/>
  <c r="K288" i="269"/>
  <c r="K287" i="269"/>
  <c r="K286" i="269"/>
  <c r="K285" i="269"/>
  <c r="K284" i="269"/>
  <c r="K283" i="269"/>
  <c r="K282" i="269"/>
  <c r="K281" i="269"/>
  <c r="K280" i="269"/>
  <c r="K279" i="269"/>
  <c r="K278" i="269"/>
  <c r="K277" i="269"/>
  <c r="K276" i="269"/>
  <c r="K275" i="269"/>
  <c r="K274" i="269"/>
  <c r="K271" i="269"/>
  <c r="K270" i="269"/>
  <c r="K263" i="269"/>
  <c r="K262" i="269"/>
  <c r="K261" i="269"/>
  <c r="K260" i="269"/>
  <c r="K259" i="269"/>
  <c r="K258" i="269"/>
  <c r="K257" i="269"/>
  <c r="K256" i="269"/>
  <c r="K255" i="269"/>
  <c r="K254" i="269"/>
  <c r="K253" i="269"/>
  <c r="K252" i="269"/>
  <c r="K251" i="269"/>
  <c r="K250" i="269"/>
  <c r="K249" i="269"/>
  <c r="K246" i="269"/>
  <c r="K247" i="269" s="1"/>
  <c r="K245" i="269"/>
  <c r="K242" i="269"/>
  <c r="K241" i="269"/>
  <c r="K238" i="269"/>
  <c r="K237" i="269"/>
  <c r="K236" i="269"/>
  <c r="K235" i="269"/>
  <c r="K234" i="269"/>
  <c r="K233" i="269"/>
  <c r="K230" i="269"/>
  <c r="K229" i="269"/>
  <c r="K228" i="269"/>
  <c r="K227" i="269"/>
  <c r="K226" i="269"/>
  <c r="K225" i="269"/>
  <c r="K224" i="269"/>
  <c r="K223" i="269"/>
  <c r="K220" i="269"/>
  <c r="K219" i="269"/>
  <c r="K218" i="269"/>
  <c r="K221" i="269" s="1"/>
  <c r="K215" i="269"/>
  <c r="K214" i="269"/>
  <c r="K213" i="269"/>
  <c r="K212" i="269"/>
  <c r="K211" i="269"/>
  <c r="K210" i="269"/>
  <c r="K209" i="269"/>
  <c r="K208" i="269"/>
  <c r="K216" i="269" s="1"/>
  <c r="K205" i="269"/>
  <c r="K204" i="269"/>
  <c r="K203" i="269"/>
  <c r="K202" i="269"/>
  <c r="K201" i="269"/>
  <c r="K200" i="269"/>
  <c r="K199" i="269"/>
  <c r="K198" i="269"/>
  <c r="K206" i="269" s="1"/>
  <c r="K195" i="269"/>
  <c r="K194" i="269"/>
  <c r="K193" i="269"/>
  <c r="K192" i="269"/>
  <c r="K196" i="269" s="1"/>
  <c r="K191" i="269"/>
  <c r="K190" i="269"/>
  <c r="K189" i="269"/>
  <c r="K186" i="269"/>
  <c r="K185" i="269"/>
  <c r="K184" i="269"/>
  <c r="K183" i="269"/>
  <c r="K182" i="269"/>
  <c r="K179" i="269"/>
  <c r="K178" i="269"/>
  <c r="K180" i="269" s="1"/>
  <c r="K175" i="269"/>
  <c r="K174" i="269"/>
  <c r="K173" i="269"/>
  <c r="K172" i="269"/>
  <c r="K171" i="269"/>
  <c r="K170" i="269"/>
  <c r="K169" i="269"/>
  <c r="K168" i="269"/>
  <c r="K167" i="269"/>
  <c r="K166" i="269"/>
  <c r="K165" i="269"/>
  <c r="K162" i="269"/>
  <c r="K163" i="269" s="1"/>
  <c r="K159" i="269"/>
  <c r="K158" i="269"/>
  <c r="K157" i="269"/>
  <c r="K156" i="269"/>
  <c r="K155" i="269"/>
  <c r="K154" i="269"/>
  <c r="K153" i="269"/>
  <c r="K152" i="269"/>
  <c r="K151" i="269"/>
  <c r="K150" i="269"/>
  <c r="K149" i="269"/>
  <c r="K148" i="269"/>
  <c r="K147" i="269"/>
  <c r="K146" i="269"/>
  <c r="K145" i="269"/>
  <c r="K144" i="269"/>
  <c r="K143" i="269"/>
  <c r="K142" i="269"/>
  <c r="K141" i="269"/>
  <c r="K138" i="269"/>
  <c r="K137" i="269"/>
  <c r="K136" i="269"/>
  <c r="K135" i="269"/>
  <c r="K134" i="269"/>
  <c r="K133" i="269"/>
  <c r="K132" i="269"/>
  <c r="K131" i="269"/>
  <c r="K130" i="269"/>
  <c r="K129" i="269"/>
  <c r="K128" i="269"/>
  <c r="K127" i="269"/>
  <c r="K126" i="269"/>
  <c r="K125" i="269"/>
  <c r="K124" i="269"/>
  <c r="K123" i="269"/>
  <c r="K122" i="269"/>
  <c r="K121" i="269"/>
  <c r="K120" i="269"/>
  <c r="K119" i="269"/>
  <c r="K118" i="269"/>
  <c r="K117" i="269"/>
  <c r="K116" i="269"/>
  <c r="K115" i="269"/>
  <c r="K114" i="269"/>
  <c r="K113" i="269"/>
  <c r="K112" i="269"/>
  <c r="K111" i="269"/>
  <c r="K110" i="269"/>
  <c r="K109" i="269"/>
  <c r="K108" i="269"/>
  <c r="K107" i="269"/>
  <c r="K106" i="269"/>
  <c r="K105" i="269"/>
  <c r="K104" i="269"/>
  <c r="K103" i="269"/>
  <c r="K102" i="269"/>
  <c r="K101" i="269"/>
  <c r="K100" i="269"/>
  <c r="K99" i="269"/>
  <c r="K98" i="269"/>
  <c r="K97" i="269"/>
  <c r="K96" i="269"/>
  <c r="K95" i="269"/>
  <c r="K94" i="269"/>
  <c r="K93" i="269"/>
  <c r="K92" i="269"/>
  <c r="K91" i="269"/>
  <c r="K90" i="269"/>
  <c r="K89" i="269"/>
  <c r="K88" i="269"/>
  <c r="K87" i="269"/>
  <c r="K86" i="269"/>
  <c r="K85" i="269"/>
  <c r="K84" i="269"/>
  <c r="K83" i="269"/>
  <c r="K82" i="269"/>
  <c r="K81" i="269"/>
  <c r="K80" i="269"/>
  <c r="K79" i="269"/>
  <c r="K78" i="269"/>
  <c r="K77" i="269"/>
  <c r="K76" i="269"/>
  <c r="K75" i="269"/>
  <c r="K74" i="269"/>
  <c r="K73" i="269"/>
  <c r="K72" i="269"/>
  <c r="K71" i="269"/>
  <c r="K70" i="269"/>
  <c r="K69" i="269"/>
  <c r="K68" i="269"/>
  <c r="K67" i="269"/>
  <c r="K66" i="269"/>
  <c r="K65" i="269"/>
  <c r="K64" i="269"/>
  <c r="K61" i="269"/>
  <c r="K60" i="269"/>
  <c r="K59" i="269"/>
  <c r="K58" i="269"/>
  <c r="K57" i="269"/>
  <c r="K54" i="269"/>
  <c r="K53" i="269"/>
  <c r="K52" i="269"/>
  <c r="K51" i="269"/>
  <c r="K50" i="269"/>
  <c r="K47" i="269"/>
  <c r="K46" i="269"/>
  <c r="K45" i="269"/>
  <c r="K44" i="269"/>
  <c r="K43" i="269"/>
  <c r="K42" i="269"/>
  <c r="K41" i="269"/>
  <c r="K40" i="269"/>
  <c r="K39" i="269"/>
  <c r="K38" i="269"/>
  <c r="K37" i="269"/>
  <c r="K34" i="269"/>
  <c r="K33" i="269"/>
  <c r="K32" i="269"/>
  <c r="K31" i="269"/>
  <c r="K30" i="269"/>
  <c r="K29" i="269"/>
  <c r="K28" i="269"/>
  <c r="K27" i="269"/>
  <c r="K26" i="269"/>
  <c r="K25" i="269"/>
  <c r="K35" i="269" s="1"/>
  <c r="K22" i="269"/>
  <c r="K21" i="269"/>
  <c r="K23" i="269" s="1"/>
  <c r="K18" i="269"/>
  <c r="K17" i="269"/>
  <c r="K16" i="269"/>
  <c r="K15" i="269"/>
  <c r="K14" i="269"/>
  <c r="K293" i="265"/>
  <c r="K187" i="269" l="1"/>
  <c r="K264" i="269"/>
  <c r="K265" i="269" s="1"/>
  <c r="K273" i="269" s="1"/>
  <c r="K290" i="269" s="1"/>
  <c r="K139" i="269"/>
  <c r="K19" i="269"/>
  <c r="K55" i="269"/>
  <c r="K62" i="269"/>
  <c r="K243" i="269"/>
  <c r="K48" i="269"/>
  <c r="K160" i="269"/>
  <c r="K176" i="269"/>
  <c r="K231" i="269"/>
  <c r="K239" i="269"/>
  <c r="K286" i="265" l="1"/>
  <c r="K271" i="265"/>
  <c r="K272" i="265"/>
  <c r="K273" i="265"/>
  <c r="K274" i="265"/>
  <c r="K275" i="265"/>
  <c r="K276" i="265"/>
  <c r="K277" i="265"/>
  <c r="K278" i="265"/>
  <c r="K279" i="265"/>
  <c r="K280" i="265"/>
  <c r="K281" i="265"/>
  <c r="K282" i="265"/>
  <c r="K283" i="265"/>
  <c r="K284" i="265"/>
  <c r="K285" i="265"/>
  <c r="K270" i="265"/>
  <c r="K24" i="265"/>
  <c r="K267" i="265"/>
  <c r="K266" i="265"/>
  <c r="K22" i="265"/>
  <c r="K23" i="265"/>
  <c r="K25" i="265"/>
  <c r="K26" i="265"/>
  <c r="K27" i="265"/>
  <c r="K28" i="265"/>
  <c r="K29" i="265"/>
  <c r="K30" i="265"/>
  <c r="K33" i="265"/>
  <c r="K34" i="265"/>
  <c r="K35" i="265"/>
  <c r="K36" i="265"/>
  <c r="K37" i="265"/>
  <c r="K38" i="265"/>
  <c r="K39" i="265"/>
  <c r="K40" i="265"/>
  <c r="K41" i="265"/>
  <c r="K42" i="265"/>
  <c r="K43" i="265"/>
  <c r="K46" i="265"/>
  <c r="K47" i="265"/>
  <c r="K48" i="265"/>
  <c r="K49" i="265"/>
  <c r="K50" i="265"/>
  <c r="K53" i="265"/>
  <c r="K54" i="265"/>
  <c r="K55" i="265"/>
  <c r="K56" i="265"/>
  <c r="K57" i="265"/>
  <c r="K60" i="265"/>
  <c r="K61" i="265"/>
  <c r="K62" i="265"/>
  <c r="K63" i="265"/>
  <c r="K64" i="265"/>
  <c r="K65" i="265"/>
  <c r="K66" i="265"/>
  <c r="K67" i="265"/>
  <c r="K68" i="265"/>
  <c r="K69" i="265"/>
  <c r="K70" i="265"/>
  <c r="K71" i="265"/>
  <c r="K72" i="265"/>
  <c r="K73" i="265"/>
  <c r="K74" i="265"/>
  <c r="K75" i="265"/>
  <c r="K76" i="265"/>
  <c r="K77" i="265"/>
  <c r="K78" i="265"/>
  <c r="K79" i="265"/>
  <c r="K80" i="265"/>
  <c r="K81" i="265"/>
  <c r="K82" i="265"/>
  <c r="K83"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3" i="265"/>
  <c r="K134" i="265"/>
  <c r="K137" i="265"/>
  <c r="K138" i="265"/>
  <c r="K139" i="265"/>
  <c r="K140" i="265"/>
  <c r="K141" i="265"/>
  <c r="K142" i="265"/>
  <c r="K143" i="265"/>
  <c r="K144" i="265"/>
  <c r="K145" i="265"/>
  <c r="K146" i="265"/>
  <c r="K147" i="265"/>
  <c r="K148" i="265"/>
  <c r="K149" i="265"/>
  <c r="K150" i="265"/>
  <c r="K151" i="265"/>
  <c r="K152" i="265"/>
  <c r="K153" i="265"/>
  <c r="K154" i="265"/>
  <c r="K155" i="265"/>
  <c r="K158" i="265"/>
  <c r="K159" i="265" s="1"/>
  <c r="K161" i="265"/>
  <c r="K162" i="265"/>
  <c r="K163" i="265"/>
  <c r="K164" i="265"/>
  <c r="K165" i="265"/>
  <c r="K166" i="265"/>
  <c r="K167" i="265"/>
  <c r="K168" i="265"/>
  <c r="K169" i="265"/>
  <c r="K170" i="265"/>
  <c r="K171" i="265"/>
  <c r="K174" i="265"/>
  <c r="K175" i="265"/>
  <c r="K178" i="265"/>
  <c r="K179" i="265"/>
  <c r="K180" i="265"/>
  <c r="K181" i="265"/>
  <c r="K182" i="265"/>
  <c r="K185" i="265"/>
  <c r="K186" i="265"/>
  <c r="K187" i="265"/>
  <c r="K188" i="265"/>
  <c r="K189" i="265"/>
  <c r="K190" i="265"/>
  <c r="K191" i="265"/>
  <c r="K194" i="265"/>
  <c r="K195" i="265"/>
  <c r="K196" i="265"/>
  <c r="K197" i="265"/>
  <c r="K198" i="265"/>
  <c r="K199" i="265"/>
  <c r="K200" i="265"/>
  <c r="K201" i="265"/>
  <c r="K204" i="265"/>
  <c r="K205" i="265"/>
  <c r="K206" i="265"/>
  <c r="K207" i="265"/>
  <c r="K208" i="265"/>
  <c r="K209" i="265"/>
  <c r="K210" i="265"/>
  <c r="K211" i="265"/>
  <c r="K214" i="265"/>
  <c r="K215" i="265"/>
  <c r="K216" i="265"/>
  <c r="K219" i="265"/>
  <c r="K220" i="265"/>
  <c r="K221" i="265"/>
  <c r="K222" i="265"/>
  <c r="K223" i="265"/>
  <c r="K224" i="265"/>
  <c r="K225" i="265"/>
  <c r="K226" i="265"/>
  <c r="K229" i="265"/>
  <c r="K230" i="265"/>
  <c r="K231" i="265"/>
  <c r="K232" i="265"/>
  <c r="K233" i="265"/>
  <c r="K234" i="265"/>
  <c r="K237" i="265"/>
  <c r="K238" i="265"/>
  <c r="K241" i="265"/>
  <c r="K242" i="265"/>
  <c r="K245" i="265"/>
  <c r="K246" i="265"/>
  <c r="K247" i="265"/>
  <c r="K248" i="265"/>
  <c r="K249" i="265"/>
  <c r="K250" i="265"/>
  <c r="K251" i="265"/>
  <c r="K252" i="265"/>
  <c r="K253" i="265"/>
  <c r="K254" i="265"/>
  <c r="K255" i="265"/>
  <c r="K256" i="265"/>
  <c r="K257" i="265"/>
  <c r="K258" i="265"/>
  <c r="K259" i="265"/>
  <c r="K21" i="265"/>
  <c r="K18" i="265"/>
  <c r="K17" i="265"/>
  <c r="K10" i="265"/>
  <c r="K11" i="265"/>
  <c r="K12" i="265"/>
  <c r="K13" i="265"/>
  <c r="K14" i="265"/>
  <c r="K19" i="265" l="1"/>
  <c r="K260" i="265"/>
  <c r="K217" i="265"/>
  <c r="K172" i="265"/>
  <c r="K156" i="265"/>
  <c r="K51" i="265"/>
  <c r="K243" i="265"/>
  <c r="K235" i="265"/>
  <c r="K227" i="265"/>
  <c r="K192" i="265"/>
  <c r="K239" i="265"/>
  <c r="K44" i="265"/>
  <c r="K176" i="265"/>
  <c r="K58" i="265"/>
  <c r="K212" i="265"/>
  <c r="K202" i="265"/>
  <c r="K183" i="265"/>
  <c r="K135" i="265"/>
  <c r="K31" i="265"/>
  <c r="K15" i="265"/>
  <c r="K261" i="265" l="1"/>
  <c r="K269" i="265" s="1"/>
</calcChain>
</file>

<file path=xl/sharedStrings.xml><?xml version="1.0" encoding="utf-8"?>
<sst xmlns="http://schemas.openxmlformats.org/spreadsheetml/2006/main" count="1574" uniqueCount="481">
  <si>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</si>
  <si>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</si>
  <si>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</si>
  <si>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</si>
  <si>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</si>
  <si>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</si>
  <si>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</si>
  <si>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</si>
  <si>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</si>
  <si>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</si>
  <si>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</si>
  <si>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</si>
  <si>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</si>
  <si>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</si>
  <si>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</si>
  <si>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</si>
  <si>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</si>
  <si>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</si>
  <si>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</si>
  <si>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</si>
  <si>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</si>
  <si>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</si>
  <si>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</si>
  <si>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</si>
  <si>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</si>
  <si>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</si>
  <si>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</si>
  <si>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</si>
  <si>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</si>
  <si>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</si>
  <si>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</si>
  <si>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</si>
  <si>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</si>
  <si>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</si>
  <si>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</si>
  <si>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</si>
  <si>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</si>
  <si>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</si>
  <si>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</si>
  <si>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</si>
  <si>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</si>
  <si>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</si>
  <si>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</si>
  <si>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</si>
  <si>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</si>
  <si>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</si>
  <si>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</si>
  <si>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</si>
  <si>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</si>
  <si>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</si>
  <si>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</si>
  <si>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</si>
  <si>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</si>
  <si>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</si>
  <si>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</si>
  <si>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</si>
  <si>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</si>
  <si>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</si>
  <si>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</si>
  <si>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</si>
  <si>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</si>
  <si>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</si>
  <si>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</si>
  <si>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</si>
  <si>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</si>
  <si>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</si>
  <si>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</si>
  <si>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</si>
  <si>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</si>
  <si>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</si>
  <si>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</si>
  <si>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</si>
  <si>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</si>
  <si>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</si>
  <si>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</si>
  <si>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</si>
  <si>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</si>
  <si>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</si>
  <si>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</si>
  <si>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</si>
  <si>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</si>
  <si>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</si>
  <si>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</si>
  <si>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</si>
  <si>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</si>
  <si>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</si>
  <si>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</si>
  <si>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</si>
  <si>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</si>
  <si>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</si>
  <si>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</si>
  <si>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</si>
  <si>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ICCU 1.1 - C </t>
  </si>
  <si>
    <t>ICCU 1,8 - C</t>
  </si>
  <si>
    <t>ICCU 1,41 - C</t>
  </si>
  <si>
    <t>ICCU 1,43 - C</t>
  </si>
  <si>
    <t>ICCU 11,1 - C</t>
  </si>
  <si>
    <t>CAMPAMENTO 18 M2 / ARRIENDO DE CAMPAMENTO</t>
  </si>
  <si>
    <t>CERCA EN TELA VERDE H = 2.10 M</t>
  </si>
  <si>
    <t>RED ELÉCTRICA PROVISIONAL L=50M</t>
  </si>
  <si>
    <t>ACOMETIDA EN PVC 1/2" 10 M - PROVISIONAL HIDRAULICA</t>
  </si>
  <si>
    <t>LOCALIZACIÓN Y REPLANTEO DE CIMIENTOS CON ELEMENTOS DE PRESICIÓN</t>
  </si>
  <si>
    <t>UN</t>
  </si>
  <si>
    <t>ML</t>
  </si>
  <si>
    <t>M2</t>
  </si>
  <si>
    <t>1. PRELIMINARES</t>
  </si>
  <si>
    <t>2. DESAGÜES E INSTALACIONES SUBTERRÁNEAS</t>
  </si>
  <si>
    <t>CAJA DE INSPECCIÓN DE 80X80</t>
  </si>
  <si>
    <t>CAJA DE INSPECCIÓN DE 100X100</t>
  </si>
  <si>
    <t xml:space="preserve">ICCU 3.6 - C </t>
  </si>
  <si>
    <t xml:space="preserve">ICCU 3.3 - C </t>
  </si>
  <si>
    <t>COLUMNAS 3500 PSI</t>
  </si>
  <si>
    <t>ENTREPISO LÁMINA COLABORANTE 3", CAL 22, H=12 CM,INCL. MALLA DE REFUERZO, CONCRETO DE 3500 PSI</t>
  </si>
  <si>
    <t>ESCALERA MACIZA 3500 PSI</t>
  </si>
  <si>
    <t>ACERO FIGURADO 60000 PSI</t>
  </si>
  <si>
    <t>REFUERZO MALLA ELECTROSOLDADA</t>
  </si>
  <si>
    <t>TANQUE SUBTERRÁNEO EN CONCRETO DE 3500 PSI</t>
  </si>
  <si>
    <t>PLACA BASE CONCRETO 0.15 2500 PSI</t>
  </si>
  <si>
    <t>VIGA  CINTA 3500 PSI</t>
  </si>
  <si>
    <t>ENTIBADO TIPO 2 (1/7 UTILIZACIONES)</t>
  </si>
  <si>
    <t>MURO DE CONTENCIÓN EN CONCRETO 3500 PSI H=2.0 M</t>
  </si>
  <si>
    <t>ALFAJÍAS CONCRETO 2500 PSI E= 0.25 M</t>
  </si>
  <si>
    <t>DINTELES CONCRETO DE 2500 PSI 15x20</t>
  </si>
  <si>
    <t>MURO SUPERBOARD DOBLE CARA 0.12 M</t>
  </si>
  <si>
    <t>MURO EN BLOQUE Nº 5 E=0.12 M</t>
  </si>
  <si>
    <t>MURO EN BLOQUE No. 5 E=0.12 (LINEAL)</t>
  </si>
  <si>
    <t>MURO EN BLOQUE Nº 4 E= 0.10 M</t>
  </si>
  <si>
    <t>MURO EN LADRILLO ESTRUTURAL E=0.15 M</t>
  </si>
  <si>
    <t xml:space="preserve">MURO LADRILLO GRAN FORMATO COLOR TIERRA 39*14*5CM A LA VISTA PUESTO EN TERCIOS Y SILLAR EN LADRILLO GRAN FORMATO COLOR TIERRA 39*145 CM A LA VISTA </t>
  </si>
  <si>
    <t>MURO EN BLOQUE DE CONCRETO 0.20 M</t>
  </si>
  <si>
    <t>RECUBRIMIENTO LAMINA PLOMO AREA RX 2MM; INCLUYE ESTRUCTURA DE SOPORTE, EQUIPO A AISLAR 125 KV</t>
  </si>
  <si>
    <t>COLUMNETA EN CONCRETO, REFUERZO INCLUIDO Y ANCLAJES 0,12 0,15 M)</t>
  </si>
  <si>
    <t>FILOS O DILATACIONES S/MURO</t>
  </si>
  <si>
    <t>PAÑETE LISO MUROS 1:4, E=1.5 CM</t>
  </si>
  <si>
    <t>PAÑETE LISO MUROS 1:4, E=1.5 CM (LINEAL)</t>
  </si>
  <si>
    <t>PAÑETE LISO PLACAS 1:4, E=2 CM</t>
  </si>
  <si>
    <t>FILOS O DILATACIONES B/PLACA</t>
  </si>
  <si>
    <t>AFINADO CUBIERTAS PLANAS EN MORTERO 1:4 E=0.03 M</t>
  </si>
  <si>
    <t>CABALLETE CUBIERTA TERMOACÚSTICA</t>
  </si>
  <si>
    <t>TEJA TIPO SANDWICH 525-C CAL. 26 POLIURETANO INYECTADO 30MM</t>
  </si>
  <si>
    <t>FLANCHE EN LÁMINA GALVANIZADA CAL. 22; DS=30</t>
  </si>
  <si>
    <t>MEMBRANA IMPERMEABLE PARA CUBIERTA TRES CAPAS</t>
  </si>
  <si>
    <t>BAJANTE PVC AGUAS LLUVIAS D=4"</t>
  </si>
  <si>
    <t>LLAVE MANGUERA</t>
  </si>
  <si>
    <t>PUNTO HIDÁULICO PVC-P/PARAL 3/4"</t>
  </si>
  <si>
    <t>PUNTO HIDRAULICO PVC-P/P PARA 2"</t>
  </si>
  <si>
    <t>PUNTO HIDRAULICO PVC-P/P PARA 4"</t>
  </si>
  <si>
    <t>RED SUMINISTRO PVC 1 1/2"</t>
  </si>
  <si>
    <t>RED SUMINISTRO CPVC 3/4"</t>
  </si>
  <si>
    <t>RED SANITARIA PVC-S 4"</t>
  </si>
  <si>
    <t>RED SANITARIA PVC-S 6"</t>
  </si>
  <si>
    <t>REGISTRO 3/4"</t>
  </si>
  <si>
    <t>REVENTILACIÓN 3"</t>
  </si>
  <si>
    <t>PINTURA PARA TUBERÍA RED DE INCENDIOS CON DIÁMETRO DE HASTA 2"</t>
  </si>
  <si>
    <t>GABINETE TIPO III</t>
  </si>
  <si>
    <t>VÁLVULA MARIPOSA 3"</t>
  </si>
  <si>
    <t>VÁLVULA DE TOMA Y EXPULSIÓN DE AIRE 1"</t>
  </si>
  <si>
    <t>RED SUMINISTRO PVC P DE 1 1/4"</t>
  </si>
  <si>
    <t>SIAMESA INYECCION 2" x 2 1/2" x 2"</t>
  </si>
  <si>
    <t>RED SUMINISTRO PVC 1/2"</t>
  </si>
  <si>
    <t>RED SUMINISTRO PVC 1 1/4"</t>
  </si>
  <si>
    <t>RED SUMINISTRO PVC 2"</t>
  </si>
  <si>
    <t>RED SUMINISTRO PVC 2 1/2"</t>
  </si>
  <si>
    <t>RED SUMINISTRO PVC 3"</t>
  </si>
  <si>
    <t>RED SUMINISTRO PVC 1"</t>
  </si>
  <si>
    <t>REGISTRO 1/2"</t>
  </si>
  <si>
    <t>REGISTRO 1"</t>
  </si>
  <si>
    <t>REGISTRO 1 1/4"</t>
  </si>
  <si>
    <t>PUNTO HIDRAULICO PVC-P/PARAL 1/2"</t>
  </si>
  <si>
    <t>PUNTO HIDRAULICO PVC-P/PARAL 1"</t>
  </si>
  <si>
    <t>PUNTO HIDRAULICO PVC-P/PARAL 1 1/4"</t>
  </si>
  <si>
    <t>RED SUMINISTRO CPVC 1/2"</t>
  </si>
  <si>
    <t>RED SUMINISTRO CPVC 1"</t>
  </si>
  <si>
    <t>RED SUMINISTRO CPVC 1 1/4"</t>
  </si>
  <si>
    <t>RED SUMINISTRO CPVC 1 1/2"</t>
  </si>
  <si>
    <t>RED SUMINISTRO CPVC 2"</t>
  </si>
  <si>
    <t>PUNTO DE AGUA CALIENTE CPVC (1/2" Y 3/4")</t>
  </si>
  <si>
    <t>VALVULA BALANCEADORA FLUJO 1 NPT H TC (AGUA CALIENTE)</t>
  </si>
  <si>
    <t>RED SANITARIA PVC-S 2"</t>
  </si>
  <si>
    <t>REDSANITARIA PVC- S 3"</t>
  </si>
  <si>
    <t>RED SANI  ARIA PVC-S 8"</t>
  </si>
  <si>
    <t>SALIDAS SANITARIAS PVC- S/SIFON 3"</t>
  </si>
  <si>
    <t>SALIDAS SANITARIA   PVC -S 12"</t>
  </si>
  <si>
    <t>SIS TEMA DE  TRAMPA DE GRASA 95 LT EN PVC PARA MANEJO DE AGUAS PROVENIENTE  DE CUARTO DELAVADO DEPACIENTES, CANECAS, ENTREGA MATERIAL  UCI  , ODONTOLOGIA Y DEMAS MATERIAL CONTAMINANTE</t>
  </si>
  <si>
    <t>REVENTILACIÓN 2"</t>
  </si>
  <si>
    <t>BAJANTE AGUAS LLUVIAS RESIDUALES  PVC 6"</t>
  </si>
  <si>
    <t>CANAL EN LAMINA   GALVANIZADA CAL 22 ANCHO DE 200 ML  SUMINISTRO E INSTALACIÓN</t>
  </si>
  <si>
    <t>CANAL EN LAMINA   GALVANIZADA CAL 22 ANCHO DE 300 ML  SUMINISTRO E INSTALACIÓN</t>
  </si>
  <si>
    <t>TUBERÍA PVC ALCANTARILLADO 6"</t>
  </si>
  <si>
    <t>TUBERÍA PVC ALCANTARILLADO 8"</t>
  </si>
  <si>
    <t>TUBERÍA PVC ALCANTARILLADO 10"</t>
  </si>
  <si>
    <t>TUBERÍA PVC CORRUGADA ALCANTARILLADO 12"</t>
  </si>
  <si>
    <t>TUBERÍA ACERO NEGRO ROSCADA 1" SCH-40 (INCLUYE ACCESORIOS Y SOPORTES)</t>
  </si>
  <si>
    <t>TUBERÍA ACERO NEGRO RANURADA 1 1/4" SCH-10 (INCLUYE ACCESORIOS Y SOPORTES)</t>
  </si>
  <si>
    <t>"TUBERÍA ACERO NEGRO RANURADA 1 1/2" SCH-10 (INCLUYE ACCESORIOS Y SOPORTES)</t>
  </si>
  <si>
    <t>TUBERÍA ACERO NEGRO RANURADA 2" SCH-10 (INCLUYE ACCESORIOS Y SOPORTES)"</t>
  </si>
  <si>
    <t>TUBERÍA ACERO NEGRO RANURADA 2 1/2" SCH-10 (INCLUYE ACCESORIOS Y SOPORTES)</t>
  </si>
  <si>
    <t>TUBERÍA ACERO NEGRO RANURADA 3" SCH-10 (INCLUYE ACCESORIOS Y SOPORTES)</t>
  </si>
  <si>
    <t>TUBERÍA ACERO NEGRO RANURADA 4" SCH-10 (INCLUYE ACCESORIOS Y SOPORTES)</t>
  </si>
  <si>
    <t>PUNTO HIDRÁULICO PARA ROCIADOR AUTOMÁTICO 1/2"</t>
  </si>
  <si>
    <t>ROCIADOR AUTOMÁTICO 1/2" K=5.6 PENDIENTE UL-FM</t>
  </si>
  <si>
    <t>VÁLVULA DE MANIOBRA Y EXPULSIÓN DE AIRE 1"</t>
  </si>
  <si>
    <t>PINTURA PARA TUBERÍA RED DE INCENDIOS CON DIÁMETRO MAYOR A 2"</t>
  </si>
  <si>
    <t>SOPORTE ANTISÍSMICO LONGITUDINAL 1 1/4"</t>
  </si>
  <si>
    <t>SOPORTE ANTISÍSMICO LONGITUDINAL 2 1/2"</t>
  </si>
  <si>
    <t>SOPORTE ANTISÍSMICO LONGITUDINAL 3"</t>
  </si>
  <si>
    <t>SOPORTE ANTISÍSMICO TRANSVERSAL 1 1/4"</t>
  </si>
  <si>
    <t>SOPORTE ANTISÍSMICO TRANSVERSAL 3"</t>
  </si>
  <si>
    <t>ESTACIÓN DE CONTROL, SUMINISTRO E INSTALACIÓN</t>
  </si>
  <si>
    <t>PLACA ANTIVÓRTICE 4" 0.7 X 0.7 SUMINISTRO E INSTALACIÓN</t>
  </si>
  <si>
    <t>TUBERÍA ACERO NEGRO RANURADA 8" SCH-10 (INCLUYE ACCESORIOS Y SOPORTES)</t>
  </si>
  <si>
    <t>INSTALACIÓN Y PUESTA EN MARCHA EQUIPO CONTRA INCENDIO CONFORMADO POR BOMBA RISADA E 64-7 PSI, 500 GPM, CON SISTEMA DE BOMBEO JOCKEY DE 5 GPM A UNA PRESIÓN DE 113 PSI MODELO VSE 117-20. INCLUYE ACCESORIOS DE INTERCONEXIÓN Y TABLEROS DE CONTROL MARCA GRUNDFOS Y SIMILARES</t>
  </si>
  <si>
    <t>SUMINISTRO E INSTALACIÓN DE SISTEMA PUESTA A TIERRA, QUE INCLUYE VARILLA DE PUESTA A TIERRA, CABLE COBRE #2/0, HIDROSOLTA, CAJA DE INSPECCIÓN DE 30X30 Y DEMÁS ACCESORIOS PARA SU CORRECTA INSTALACIÓN</t>
  </si>
  <si>
    <t>SUMINISTRO E INSTALACIÓN DE MEDIDOR TRIFÁSICO CON CAJA</t>
  </si>
  <si>
    <t>SUMINISTRO E INSTALACIÓN DE TABLERO DE 12 CIRCUITOS, INCLUYE PROTECCIÓN Y DEMÁS ACCESORIOS PARA SU CORRECTA INSTALACIÓN</t>
  </si>
  <si>
    <t>INSTALACIÓN DE UPS BIFÁSICA DE 6KM, INCLUYE BAY PASS Y DEMÁS ACCESORIOS PARA SU CORRECTA INSTALACIÓN</t>
  </si>
  <si>
    <t>SALIDA LÁMPARA TOMA PVC COMPLETA</t>
  </si>
  <si>
    <t>SALIDA LÁMPARA CONMUTABLE EMT COMPLETA</t>
  </si>
  <si>
    <t>SALIDA TELÉFONO PVC COMPLETA</t>
  </si>
  <si>
    <t>SALIDA TOMA DOBLE PVC COMPLETA</t>
  </si>
  <si>
    <t>"SUMINISTRO E INSTALACIÓN DE SALIDA TOMA CORRIENTE REGULADO, INCLUYE TOMA CORRIENTE REGULADO, TUBERÍA PVC 3/4", CABLE THHN 3#12 Y DEMÁS ACCESORIOS PARA SU CORRECTA INSTALACIÓN"</t>
  </si>
  <si>
    <t>SUMINISTRO E INSTALACIÓN DE PANEL LED 60X60 DE 40W</t>
  </si>
  <si>
    <t>SUMINISTRO E INSTALACIÓN DE BAJA LED DE 18W</t>
  </si>
  <si>
    <t>SUMINISTRO E INSTALACIÓN DE LÁMPARA DE EMERGENCIA</t>
  </si>
  <si>
    <t>SUMINISTRO E INSTALACIÓN DE SENSOR DE MOVIMIENTO, INCLUYE TUBERÍA EMT, CABLE THHN #12 Y DEMÁS ACCESORIOS PARA SU CORRECTA INSTALACIÓN</t>
  </si>
  <si>
    <t>INSTALACIÓN DE SUBESTACIÓN CAPSULADA EXT CTS 511 A CTS 517</t>
  </si>
  <si>
    <t>SUMINISTRO E INSTALACIÓN DE ACOMETIDA EN BAJA TENSIÓN ANTIFRAUDE 3#2+1#2 EN TUBERÍA 3" CONDUIT</t>
  </si>
  <si>
    <t>SUMINISTRO E INSTALACIÓN DE ACOMETIDA BAJA TENSIÓN DESDE TABLERO TD A UPS Y DESDE UPS A TABLERO EN CABLE THHN 3#8+1#12 EN TUBERÍA 3/4" EMT Y DEMÁS ACCESORIOS PARA SU CORRECTA INSTALACIÓN</t>
  </si>
  <si>
    <t>SUMINISTRO E INSTALACIÓN DE BAJA LED 760 LÚMENES 12W LUZ FRÍA DE SOBREPONER</t>
  </si>
  <si>
    <t>BANCO DE DUCTOS 4 DE 6" PVC PESADO, INCLUYE CABLE</t>
  </si>
  <si>
    <t>CAJA NORMA C276 (MARCO TAPA EXCAVACIÓN)</t>
  </si>
  <si>
    <t>ALISTADO PISOS 1:3 E=0.04</t>
  </si>
  <si>
    <t>BALDOSA CERÁMICA PISO-PARED 20X20 CALIDAD PRIMERA</t>
  </si>
  <si>
    <t>BALDOSA INSTITUCIONAL GRANO MARMOL P2; PAYANDE FONDO BLANCO.
INCLUYE ALISTADO</t>
  </si>
  <si>
    <t>GUARDAESCOBA EN GRANITO</t>
  </si>
  <si>
    <t>MEDIA CAÑA EN GRANITO</t>
  </si>
  <si>
    <t>DESTRONQUE Y PULIDO DE PLOMO BALDOSA GRANO DE MÁRMOL N.5</t>
  </si>
  <si>
    <t>MEDIACAÑA SINTÉTICA MUROS CIEGOS A 6 CM</t>
  </si>
  <si>
    <t>FRANJA ANTIDESLIZANTE FOTOLUMINISCENTE ANCHO 48 MM GRANULO 60 (ESCALERA)</t>
  </si>
  <si>
    <t>NARIZ REDONDEADA O EN CHAFLÁN DE 1 CM (ESCALERA)</t>
  </si>
  <si>
    <t>PINTURA EPÓXICA</t>
  </si>
  <si>
    <t>GUARDA CAMILLAS EN PVC RÍGIDO DE ALTO IMPACTO 15 CM</t>
  </si>
  <si>
    <t>"ESQUINEROS EN PVC RÍGIDO DE ALTO IMPACTO CON REFUERZO INTERNO DE ACERO GALVANIZADO PARA ANCLAR MURO. COLOR A DEFINIR EN OBRA"</t>
  </si>
  <si>
    <t>CIELO RASO PLANO DRYWALL (INCLUYE PINTURA)</t>
  </si>
  <si>
    <t>CIELO RASO PLOMADO INCL AISLANTE EN ALUMINIO RAYOS X</t>
  </si>
  <si>
    <t>SUMINISTRO E INSTALACIÓN SANITARIO TANQUE{INCLUYE GRIFERIA)</t>
  </si>
  <si>
    <t>SUMINISTRO E INSTALACIÓN LAVAMANOS DE
EM POTRAR(INCLUYE GRIFERIA)</t>
  </si>
  <si>
    <t>SUMINISTRO E INSTALACIÓN SANITARIO
FLUXOMETRO (INCLUYE GRIFERIA)</t>
  </si>
  <si>
    <t>SUMINISTRO E INSTALACIÓN DUCHA LAVADO DE OJOS</t>
  </si>
  <si>
    <t>SUMINISTRO E INSTALACIÓN DE M ESON EN ACERO INOXIDABLE CALIBRE 18 DE 2.50* 0,60 INCLUYE LAVAMANOS, POSETA, REPISA SEGÚN DISEÑO REF Ml Y M2, NO INCLUYE MUEBLE</t>
  </si>
  <si>
    <t xml:space="preserve">ESMALTE SOBRE LAMINA LLENA </t>
  </si>
  <si>
    <t>ESMALTE MARCOS EN LAMINA</t>
  </si>
  <si>
    <t>ESTUCO Y VINILO 3 MANOS</t>
  </si>
  <si>
    <t xml:space="preserve">ESTUCO Y VINILO 3 MANOS (LINEAL) </t>
  </si>
  <si>
    <t>PINTURA BIOCIDA</t>
  </si>
  <si>
    <t xml:space="preserve">PINTURA BIOCIDA(UNEAL) </t>
  </si>
  <si>
    <t xml:space="preserve">PINTURA ACRILICA ANTIBACTERIAL </t>
  </si>
  <si>
    <t xml:space="preserve">TOMA PARA MICROFONO </t>
  </si>
  <si>
    <t xml:space="preserve">CABLE BLINDADO PARA MICROFONO </t>
  </si>
  <si>
    <t xml:space="preserve">TUBERIA CONDUIT EMT GALVANJZADA 1/ 2" </t>
  </si>
  <si>
    <t>SALIDA DE DATOS COMPLETA(INCLUYE FACE
PLATE Y MARCACIÓN)</t>
  </si>
  <si>
    <t>CABLE UTP CA T 6A</t>
  </si>
  <si>
    <t xml:space="preserve">ACOMETIDA TELEVISIÓN 1"RG6 </t>
  </si>
  <si>
    <t>SUMINISTRO E tNSTALACIÓN DE TABLERO 
GENERAL EN M ETAL LINEA (CONTIENE</t>
  </si>
  <si>
    <t>SUMINISTRO E INSTALACIÓN DE VENTANA EN PERFILERÍA DE ALUMINIO ANODIZADO  TRÁFICO PESADO CON MONTANTE SUPERIOR EN REJILLA DE ALUMINIO ANODIZADO Y PAÑOS VIDRIADOS FIJOS/PROYECTANTES EN VIDRIO TEMPLADO LAMINADO 4+4 , INCLUYE FIJACIONES, BURLETES EPDM, SELLADO CON SILICONA NEUTRA Y LIMPIEZA FINAL.</t>
  </si>
  <si>
    <t>SUMINISTRO E INSTALACIÓN DE VENTANA-FACHADAS EN PERFILERÍA DE ALUMINIO ANODIZADO  TRÁFICO PESADO CON MONTANTE SUPERIOR EN REJILLA DE ALUMINIO ANODIZADO Y PAÑOS VIDRIADOS FIJOS/PROYECTANTES EN VIDRIO TEMPLADO LAMINADO 4+4 CON PELÍCULA DE CONTROL SOLAR, INCLUYE FIJACIONES, BURLETES EPDM, SELLADO CON SILICONA NEUTRA Y LIMPIEZA FINAL.</t>
  </si>
  <si>
    <t>SUMINISTRO E INSTALACIÓN DE PUERTA BATIENTE EN CRISTAL LAMINADO TEMPLADO INCOLORO 4 MM + PVB 1,14 + CRISTAL TEMPLADO INCOLORO 4 MM, CON ACCESORIOS ESQUINEROS SUPERIOR E INFERIOR EN ALUMINIO, CHAPA CENTRAL DE SEGURIDAD, MANIJAS DE LUJO Y BISAGRA DE PISO HIDRÁULICA; INCLUYE HERRAJES NECESARIOS, VINILOS DECORATIVOS CONFORME A LA IMAGEN INSTITUCIONAL, ANCLAJES Y AJUSTES, SELLADO PERIMETRAL CON SILICONA NEUTRA, LIMPIEZA FINAL</t>
  </si>
  <si>
    <t>SUMINISTRO E INSTALACIÓN DE PUERTA METÁLICA EN LÁMINA COLD ROLLED CON MONTANTE EN CELOSÍA METÁLICA CALIBRE 16, MARCO CALIBRE 16 CARGADO CON MORTERO Y HOJA CALIBRE 18, CON ACABADO ANTICORROSIVO Y PINTURA ELECTROSTÁTICA. INCLUYE CERRADURA DE EMBUTIR, MANIJA Y BISAGRAS EN ACERO INOXIDABLE.</t>
  </si>
  <si>
    <t>SUMINISTRO E INSTALACIÓN DE BARANDA CON DOBLE PASAMANOS  EN TUBO DE ACERO INOXIDABLE DE 2" Y APOYA PIES EN TUBO CR DE 2" CON PARALES EN LAMINA DOBLE DE 2X3/16", CINCO HILOS HORIZONTALES EN VARILLA CR DE 1/2" ACABADO EN PINTURA ESMALTE</t>
  </si>
  <si>
    <t xml:space="preserve">SUMINISTRO E INSTALACIÓN DE PASAMANOS  EN TUBO EN ACERO INOXIDABLE DE 2", SOPORTE EN VARILLA 1/2" LISA Y PLATINAS  DE 1/4" DE 10X 5 CM, ACABADO EN PINTURA ESMALTE  </t>
  </si>
  <si>
    <t>PUERTA BATIENTE SENCILLA EN MADERA CON HPL (FÓRMICA CHEM-LAM) POR AMBAS CARAS Y BISAGRAS TIPO OMEGA</t>
  </si>
  <si>
    <t>MUEBLE SUPERIOR EN MADERA AGLOMERADA ACABADO EN FORMICA REF1498L NEUTRAL OAK O SIMILAR SIN PUERTAS, MESÓN EN CORIAN 12 MM CON POCETA INTEGRADA EN ACERO INOXIDABLE, GRIFERÍA ULTRA AHORRADORA PARA LAVA PLATOS NOGAL NEGRO, SALPICADERO EN CORIAN MUEBLE INFERIOR CON PUERTAS BATIENTES EN MADERA AGLOMERADA FORRADA EN FORMICA CON MANIJAS NEGRAS, ZÓCALO EN MADERA.</t>
  </si>
  <si>
    <t>SUMINISTRO E INSTALACIÓN DE CORTINAS HOSPITALARIAS EN VINILO PESADO (INCLUYE RIEL EN ALUMINIO Y ACCESORIOS DE SUJECIÓN)</t>
  </si>
  <si>
    <t>SEGURIDAD HUMANA Y DETENCION DE
ALARMA</t>
  </si>
  <si>
    <t>AVISADOR MANUAL DIRECCIONABLE</t>
  </si>
  <si>
    <t xml:space="preserve">SUMINISTRO E INSTALACION DE PANEL DE CONTROL REF NFS - 320 </t>
  </si>
  <si>
    <t xml:space="preserve">CAJA TIPO RAWEL T 2400 5 SALIDAS DIAMETRO 3/4" REF: RC - 0391 </t>
  </si>
  <si>
    <t xml:space="preserve">TAPA CIEGA PARA CAJA 2400 REF TC - 0416 </t>
  </si>
  <si>
    <t>SEÑALIZACIÓN DE RUTAS DE EVACUACIÓN Y  06 SALIDAS DE EMERGENCIA</t>
  </si>
  <si>
    <t xml:space="preserve">TUBERIA DE ACERO GALVANIZADA DE 1" SCH1 40 (INCLUYE ACCESORIOS) </t>
  </si>
  <si>
    <t xml:space="preserve">TUBERIA DE POLIETILENO 11/4" (INCLUYE ACCESORIOS) </t>
  </si>
  <si>
    <t>ESTACIÓN DE REGULACIÓN Y MEDICIÓN PARA,
USO DE GAS NATURAL COMERCIAL, INCLUYE FILTROS, VALVULAS, TUBERIA, ACCESORIOS Y
OBRA CIVI L, INCLUYE TRANSICIÓN DE
POUETILENO EN ACERO</t>
  </si>
  <si>
    <t xml:space="preserve">REGULADOR SEGUNDA ETAPA AMERICAN
18,20, METER 1813C 1 O SIMILAR {INCLUYE 04
ACCESORIOS) </t>
  </si>
  <si>
    <t xml:space="preserve">PUNTO AG PARA GAS 1" SUMINISTRO E
05 INSTALACIÓN </t>
  </si>
  <si>
    <t xml:space="preserve">VALVULA DE COMPUERTA 1" </t>
  </si>
  <si>
    <t>TUBERÍA DE COBRE TIPO K DE 1/2" (INCLUYE ACCESORIOS)</t>
  </si>
  <si>
    <t>ENTREGA Y SUMINISTRO DE PRESIÓN INTERNA, INCLUYE TOMAS DE AIRE, OXÍGENO MEDICINAL Y CILINDROS TIPO H</t>
  </si>
  <si>
    <t>ESPEJO BISELADO INCOLORO 4MM</t>
  </si>
  <si>
    <t>VIDRIO PLOMADO INCLUYE MARCO ÁREA RX</t>
  </si>
  <si>
    <t>DESCAPOTE A MAQUINA E=0.20 M</t>
  </si>
  <si>
    <t>RETIRO DE SOBRANTES A UNA DISTANCIA DE 5 KM (INCLUYE CARGUE)</t>
  </si>
  <si>
    <t>EXCAVACIÓN MANUAL EN CONGLOMERADO H=0.0-2.0 M (INCLUYE
RETIRO DE SOBRANTES A UNA DISTANCIA MENOR DE 5 KM)</t>
  </si>
  <si>
    <t>RELLENO EN RECEBO COMÚN COMPACTADO MECÁNICAMENTE</t>
  </si>
  <si>
    <t>SUBBASE GRANULAR (NORMA INVIAS 320)</t>
  </si>
  <si>
    <t>BASE GRANULAR  (NORMA INVIAS 330)</t>
  </si>
  <si>
    <t>VIGA DE AMARRE EN CONCRETO 3500 PSI</t>
  </si>
  <si>
    <t>PLACA DE FONDO POZO D=1.7M E=0.25M (CONCRETO 3000 PSI CON
REFUERZO)</t>
  </si>
  <si>
    <t>CILINDRO POZO EN LADRILLO TOLETE Di=1.20M E=0.25M  (INC. PAÑETE
INTERNO E=1.5CM Y CAÑUELA)</t>
  </si>
  <si>
    <t>CUBIERTA POZO D= 1.7M E=0.20M C0NCRETO 3000 PSI CON REFUERZO
(INCLUYE ARO Y TAPA HF)</t>
  </si>
  <si>
    <t>ADOQUÍN DE ARCILLA 20X10X6CM</t>
  </si>
  <si>
    <t>BORDE SEPARADOR VERDE A-170</t>
  </si>
  <si>
    <t>SARDINEL PREFABRICADO A-10</t>
  </si>
  <si>
    <t>EMPRADIZACIÓN CON BIOMANTO NATURAL</t>
  </si>
  <si>
    <t>3. ESTRUCTURAS EN CONCRETO</t>
  </si>
  <si>
    <t>M3</t>
  </si>
  <si>
    <t>KG</t>
  </si>
  <si>
    <t xml:space="preserve">NO </t>
  </si>
  <si>
    <t>UND</t>
  </si>
  <si>
    <t xml:space="preserve">ICCU 4.3 - C </t>
  </si>
  <si>
    <t xml:space="preserve">ICCU 4.6 - C </t>
  </si>
  <si>
    <t xml:space="preserve">ICCU 4.13 - C </t>
  </si>
  <si>
    <t xml:space="preserve">ICCU 4.22 - C </t>
  </si>
  <si>
    <t xml:space="preserve">ICCU 4.23 - C </t>
  </si>
  <si>
    <t xml:space="preserve">ICCU 4.25 - C </t>
  </si>
  <si>
    <t xml:space="preserve">ICCU 13.14 - C </t>
  </si>
  <si>
    <t xml:space="preserve">ICCU 4.27 - C </t>
  </si>
  <si>
    <t xml:space="preserve">ICCU 2.2 - U </t>
  </si>
  <si>
    <t xml:space="preserve">ICCU 4.18 - C </t>
  </si>
  <si>
    <t xml:space="preserve">ICCU 5.2 - C </t>
  </si>
  <si>
    <t xml:space="preserve">ICCU 5.5 - C </t>
  </si>
  <si>
    <t xml:space="preserve">ICCU 5.15 - C </t>
  </si>
  <si>
    <t xml:space="preserve">ICCU 5.17 - C </t>
  </si>
  <si>
    <t xml:space="preserve">ICCU 5.18 - C </t>
  </si>
  <si>
    <t xml:space="preserve">ICCU 5.25 - C </t>
  </si>
  <si>
    <t xml:space="preserve">ICCU 5.29 - C </t>
  </si>
  <si>
    <t xml:space="preserve">ICCU  </t>
  </si>
  <si>
    <t xml:space="preserve">ICCU 5.23 - C </t>
  </si>
  <si>
    <t xml:space="preserve">ICCU 6.3 - C </t>
  </si>
  <si>
    <t xml:space="preserve">ICCU 6.17 - C </t>
  </si>
  <si>
    <t xml:space="preserve">ICCU 6.18 - C </t>
  </si>
  <si>
    <t xml:space="preserve">ICCU 6.21 - C </t>
  </si>
  <si>
    <t xml:space="preserve">ICCU 6.2 - C </t>
  </si>
  <si>
    <t xml:space="preserve">ICCU 7.1 - C </t>
  </si>
  <si>
    <t xml:space="preserve">ICCU 7.12 - C </t>
  </si>
  <si>
    <t xml:space="preserve">ICCU 7.28 - C </t>
  </si>
  <si>
    <t xml:space="preserve">ICCU 7.34 - C </t>
  </si>
  <si>
    <t xml:space="preserve">ICCU 7.36 - C </t>
  </si>
  <si>
    <t xml:space="preserve">ICCU 7.5 - C </t>
  </si>
  <si>
    <t xml:space="preserve">ICCU 11.12 - C </t>
  </si>
  <si>
    <t xml:space="preserve">ICCU 11.17 - C </t>
  </si>
  <si>
    <t xml:space="preserve">ICCU 11.25 - C </t>
  </si>
  <si>
    <t xml:space="preserve">ICCU 11.24 - C </t>
  </si>
  <si>
    <t xml:space="preserve">ICCU 11.33 - C </t>
  </si>
  <si>
    <t xml:space="preserve">ICCU 11.34 - C </t>
  </si>
  <si>
    <t xml:space="preserve">ICCU 11.37 - C </t>
  </si>
  <si>
    <t xml:space="preserve">ICCU 11.42 - C </t>
  </si>
  <si>
    <t xml:space="preserve">ICCU 11.57 - C </t>
  </si>
  <si>
    <t xml:space="preserve">ICCU 11.59 - C </t>
  </si>
  <si>
    <t xml:space="preserve">ICCU 11.63 - C </t>
  </si>
  <si>
    <t xml:space="preserve">ICCU 11.65 - C </t>
  </si>
  <si>
    <t xml:space="preserve">ICCU 11.27 - C </t>
  </si>
  <si>
    <t xml:space="preserve">ICCU 11.29 - C </t>
  </si>
  <si>
    <t xml:space="preserve">ICCU 11.28 - C </t>
  </si>
  <si>
    <t xml:space="preserve">ICCU 11.26 - C </t>
  </si>
  <si>
    <t xml:space="preserve">ICCU 11.36 - C </t>
  </si>
  <si>
    <t xml:space="preserve">ICCU 11.35 - C </t>
  </si>
  <si>
    <t xml:space="preserve">ICCU 11.23 - C </t>
  </si>
  <si>
    <t xml:space="preserve">ICCU 11.31 - C </t>
  </si>
  <si>
    <t xml:space="preserve">ICCU 11.41 - C </t>
  </si>
  <si>
    <t xml:space="preserve">ICCU 3.25 - U </t>
  </si>
  <si>
    <t xml:space="preserve">ICCU 3.26 - U </t>
  </si>
  <si>
    <t xml:space="preserve">ICCU 11.53 - C </t>
  </si>
  <si>
    <t xml:space="preserve">ICCU 11.55 - C </t>
  </si>
  <si>
    <t xml:space="preserve">ICCU 11.58 - C </t>
  </si>
  <si>
    <t>APU 7,7</t>
  </si>
  <si>
    <t>APU 7,71</t>
  </si>
  <si>
    <t>APU 7,72</t>
  </si>
  <si>
    <t>APU 7,73</t>
  </si>
  <si>
    <t>APU 7,74</t>
  </si>
  <si>
    <t xml:space="preserve">ICCU 12.2 - C </t>
  </si>
  <si>
    <t xml:space="preserve">ICCU 12.5 - C </t>
  </si>
  <si>
    <t xml:space="preserve">ICCU 12.6 - C </t>
  </si>
  <si>
    <t xml:space="preserve">ICCU 12.9 - C </t>
  </si>
  <si>
    <t>ICCU 13,4 - C</t>
  </si>
  <si>
    <t xml:space="preserve">ICCU 14.1 - C </t>
  </si>
  <si>
    <t xml:space="preserve">ICCU 14.6 - C </t>
  </si>
  <si>
    <t xml:space="preserve">ICCU 14.10 - C </t>
  </si>
  <si>
    <t xml:space="preserve">ICCU 14.42 - C </t>
  </si>
  <si>
    <t xml:space="preserve">ICCU 14.39 - C </t>
  </si>
  <si>
    <t xml:space="preserve">ICCU 18.26 - C </t>
  </si>
  <si>
    <t>APU 11,01</t>
  </si>
  <si>
    <t>APU 11,02</t>
  </si>
  <si>
    <t>APU 12,01</t>
  </si>
  <si>
    <t>APU 12,02</t>
  </si>
  <si>
    <t>APU 12,03</t>
  </si>
  <si>
    <t>APU 12,04</t>
  </si>
  <si>
    <t>APU 12,05</t>
  </si>
  <si>
    <t>APU 13,01</t>
  </si>
  <si>
    <t>APU 13,02</t>
  </si>
  <si>
    <t>APU 13,03</t>
  </si>
  <si>
    <t>APU 13,04</t>
  </si>
  <si>
    <t>APU 13,05</t>
  </si>
  <si>
    <t>APU 13,06</t>
  </si>
  <si>
    <t>APU 13,07</t>
  </si>
  <si>
    <t>APU 14,01</t>
  </si>
  <si>
    <t>APU 14,02</t>
  </si>
  <si>
    <t>APU 14,03</t>
  </si>
  <si>
    <t>APU 14,04</t>
  </si>
  <si>
    <t>APU 14,05</t>
  </si>
  <si>
    <t>APU 14,06</t>
  </si>
  <si>
    <t>APU 14,07</t>
  </si>
  <si>
    <t>APU 14,08</t>
  </si>
  <si>
    <t>APU 15,01</t>
  </si>
  <si>
    <t>APU 15,02</t>
  </si>
  <si>
    <t>APU 15,03</t>
  </si>
  <si>
    <t>APU 15,04</t>
  </si>
  <si>
    <t>APU 15,05</t>
  </si>
  <si>
    <t>APU 15,06</t>
  </si>
  <si>
    <t xml:space="preserve">ICCU 10.15 - C </t>
  </si>
  <si>
    <t xml:space="preserve">ICCU 10.23 - C </t>
  </si>
  <si>
    <t>APU 16,01</t>
  </si>
  <si>
    <t>APU 16,02</t>
  </si>
  <si>
    <t>APU 16,03</t>
  </si>
  <si>
    <t>APU 18,01</t>
  </si>
  <si>
    <t>APU 18,02</t>
  </si>
  <si>
    <t>APU 18,03</t>
  </si>
  <si>
    <t>APU 18,04</t>
  </si>
  <si>
    <t>APU 18,05</t>
  </si>
  <si>
    <t>APU 18,06</t>
  </si>
  <si>
    <t>APU 19,01</t>
  </si>
  <si>
    <t>APU 19,02</t>
  </si>
  <si>
    <t xml:space="preserve">ICCU 1.30 - C </t>
  </si>
  <si>
    <t xml:space="preserve">ICCU 1.45 - C </t>
  </si>
  <si>
    <t xml:space="preserve">ICCU 16.5 - C </t>
  </si>
  <si>
    <t xml:space="preserve">ICCU 16.8 - C </t>
  </si>
  <si>
    <t xml:space="preserve">ICCU 16.12 - C </t>
  </si>
  <si>
    <t xml:space="preserve">ICCU 16.13 - C </t>
  </si>
  <si>
    <t xml:space="preserve">ICCU 2.7 - C </t>
  </si>
  <si>
    <t xml:space="preserve">ICCU 4.1 - U </t>
  </si>
  <si>
    <t xml:space="preserve">ICCU 4.2 - U </t>
  </si>
  <si>
    <t xml:space="preserve">ICCU 4.3 - U </t>
  </si>
  <si>
    <t xml:space="preserve">ICCU 5.1 - U </t>
  </si>
  <si>
    <t xml:space="preserve">ICCU 5.6 - U </t>
  </si>
  <si>
    <t xml:space="preserve">ICCU 5.15 - U </t>
  </si>
  <si>
    <t xml:space="preserve">ICCU 6.8 - V </t>
  </si>
  <si>
    <t xml:space="preserve">4. MANPOSTERIA </t>
  </si>
  <si>
    <t>5. PAÑETES</t>
  </si>
  <si>
    <t>6. CUBIERTA</t>
  </si>
  <si>
    <t>7. INSTALACIONES HIDROSANITARIAS - RED CONTRA INCENDIO</t>
  </si>
  <si>
    <t>8. INSTALACIONES ELECTRICAS</t>
  </si>
  <si>
    <t>9. PISOS Y BASES</t>
  </si>
  <si>
    <t>10. PISOS, ACABADOS, ENCHAPES V ACCESORIOS</t>
  </si>
  <si>
    <t>11. CIELOS RASOS</t>
  </si>
  <si>
    <t>12. APARATOS SANITARIOS Y ACCESORIOS</t>
  </si>
  <si>
    <t>13. PINTURAS</t>
  </si>
  <si>
    <t>14. RED DE VOZ Y DATOS</t>
  </si>
  <si>
    <t>15. CARPINTERÍA EN ALUMINIO Y METÁLICA</t>
  </si>
  <si>
    <t>CELOSÍA ANGULAR PARA POLIDEPORTIVO ASTM-36 INCLUYE: CORREAS CONTRAVIENTOS TENSORES COLUMNAS VIGAS DE AMARRE ANCLAJES TORNILLERÍA PINTURA Y PLATINERÍA. CONTEMPLA TAMBIÉN:FABRICACIÓN SUMINISTRO Y MONTAJE</t>
  </si>
  <si>
    <t>DIVISIÓN PARA BAÑO EN ACERO INOXIDABLE 304 CAL.20 (INCLUYE PUERTAS Y ACCESORIOS)</t>
  </si>
  <si>
    <t>LUMINARIA LEO CON POSTE PARA ILUMINACIÓN EXTERIOR SEGÚN ESPECIFICACIÓN, DE 20 W PARA 150 W REALES, IP 54, 2,8 M DE ALTURA CRETA O SIM ILAR CRT</t>
  </si>
  <si>
    <t>LUMINARIA DE EMERGENCIA, CON TUBO LIN EAL FLUORESCENTE, 6 W - G5 , FLUJO LUMINOSO 155 LUMENES, CARCASA DE 245
XllOX 58 MM, CLASE 11, IP42, CON BATERIAS DE  NI· CD DE ALTA TEMPERATURA, AUTONOMIA 07 DE 1 H, ALIM ENTACIÓN DE A 230 Y TIEM PO DE CARGA DE 24 H. INCLUYE ACCESORIOS Y
ELEM ENTOS DE FIJACIÓN ILUMINACIÓN
EM ERGENCIA</t>
  </si>
  <si>
    <t>16. CARPINTERÍA EN MADERA</t>
  </si>
  <si>
    <t xml:space="preserve">17. SEGURIDAD HUMANA Y DETECCION DE ALARMAS </t>
  </si>
  <si>
    <t>TUBERIA PARA CANALIZACIÓN DE PROTECCIÓN
DE CABLEADO, FORMADA POR UN TUBO DE
PVC RIGIDO, BLINDADO, ENCHUFLABLE, DE COLOR NEGRO DE 16 MM DE DIAMETRO 02 NOMINAL (CON PS47. INCLUYE ABRAZADERAS,
ELEM ENTOS DE SUJECIÓN Y ACCESORIOS
(CURVAS, MANGUITOS, TES, CODOS Y CURVAS FLEXIBLES)</t>
  </si>
  <si>
    <t>18. GAS NATURAL</t>
  </si>
  <si>
    <t>19. RED DE OXIGENO</t>
  </si>
  <si>
    <t>20. VIDRIOS Y ESPEJOS</t>
  </si>
  <si>
    <t>21. OBRAS DE URBANISMO</t>
  </si>
  <si>
    <t>CERTIFICACION RETIE</t>
  </si>
  <si>
    <t xml:space="preserve">CERTIFICACION RETILAP </t>
  </si>
  <si>
    <t>LICENCIAS SOFTWARE GESTIÓN REMOTA</t>
  </si>
  <si>
    <t>CERTIFICACIONES</t>
  </si>
  <si>
    <t>CERTIFICACIÓN DE PUNTO LÓGICO SENCILLOS (35)</t>
  </si>
  <si>
    <t xml:space="preserve">CERTIFICACIÓN CABLEADO ESTRUCTURADOS (25) </t>
  </si>
  <si>
    <t>UPS STAR TEC 6KVA ON LINE</t>
  </si>
  <si>
    <t>SUMINISTRO DE EQUIPO HIDRONEUMATICO Q=17.33 L/S, 2 MOTOBOMBAS MODELO 20 A-5 TW, Q DE SUCCIÓN DE 8.67 L/S, POTENCIA DE 7.5 HP C/U, RANGO DE PRESIÓN 30 A 50 PSI, 2 TANQUES HIDROACUMULADOR 500 LITROS C/U Y TABLERO DE CONTROL CON ALTERNACIÓN AUTOMATICA</t>
  </si>
  <si>
    <t>CALDERA B5 POTENCIA ENTRADA 500.000 BTU/HR Y POTENCIA SALIDA 400.000 BTU/HR, 12 B.H.P, 18,7 G.P.M</t>
  </si>
  <si>
    <t>TANQUE ACUMULADOR DE GRAN CAPACIDAD EN ACERO VITRIFICADO S/DIN 4753, MODELO RB DE 2000 LITROS</t>
  </si>
  <si>
    <t>EQUIPO DE BOMBEO DE 0.5 HP PARA RECIRCULACIÓN DE AGUA CALIENTE Y EVACUACIÓN DE AGUA RESIDUAL A TRAMPA GRASA</t>
  </si>
  <si>
    <t>EQUIPO CONTRA INCENDIO CONFORMADO POR BOMBA LISTADA DE 64-72 PSI, 500 GPM, CON SISTEMA DE BOMBEO JOCKEY DE 5 GPM A UNA PRESIÓN DE 113 PSI MODELO VSE 1 17-20, INCLUYE ACCESORIOS DE INTERCONEXIÓN Y TABLEROS DE CONTROL MARCA GRUNDFOS O SIMILARES</t>
  </si>
  <si>
    <t>PLANTA ELÉCTRICA DIESEL 36 KVA</t>
  </si>
  <si>
    <t>SUMINISTRO E INSTALACIÓN DE TRANSFORMADOR DE 45 KVA EN POSTE (INCLUYE VESTIDA, TRAFO Y POSTE)</t>
  </si>
  <si>
    <t>ASCENSOR PARA PERSONAL CON RESTRICCIÓN DE MOVILIDAD CON CAPACIDAD DE 400 KG Y DOS PARADAS</t>
  </si>
  <si>
    <t>SENSOR DE HUMO FOTOELECTRICO</t>
  </si>
  <si>
    <t>SIRENA DE 110 V</t>
  </si>
  <si>
    <t xml:space="preserve">CAMARA CCTV </t>
  </si>
  <si>
    <t xml:space="preserve">PARLANTE CIELO RASO </t>
  </si>
  <si>
    <t>AMPLIFICADOR 100 W</t>
  </si>
  <si>
    <t xml:space="preserve">MICROFONO PG 48 LC (INCLUYE BASE) </t>
  </si>
  <si>
    <t>SUMINISTRO E INSTALACIÓN DE RACK DE
COMUNICACIONES, INCLUYE ORGANIZACIÓN
 HORIZONTAL, ORGANIZADOR VERTICAL, PATCH
PANEL, SWITCH, REGLETAS DE ALIM ENTACIÓN
DE 6 TOMAS Y DEMAS ACCESORIOS PARA SU
CORRECTA INSTALACIÓN</t>
  </si>
  <si>
    <r>
      <t xml:space="preserve">[La Entidad puede utilizar este Formulario de presentación de </t>
    </r>
    <r>
      <rPr>
        <b/>
        <u/>
        <sz val="11"/>
        <color rgb="FFFF0000"/>
        <rFont val="Verdana"/>
        <family val="2"/>
      </rPr>
      <t>Propuesta Económica</t>
    </r>
    <r>
      <rPr>
        <sz val="11"/>
        <color rgb="FFFF0000"/>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</si>
</sst>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amily val="2"/>
    </font>
    <font>
      <sz val="11"/>
      <color theme="1"/>
      <name val="Arial"/>
      <family val="2"/>
    </font>
    <font>
      <sz val="10"/>
      <color theme="1"/>
      <name val="Calibri"/>
      <family val="2"/>
      <scheme val="minor"/>
    </font>
    <font>
      <sz val="10"/>
      <color indexed="8"/>
      <name val="Calibri"/>
      <family val="2"/>
      <scheme val="minor"/>
    </font>
    <font>
      <sz val="9"/>
      <name val="Verdana"/>
      <family val="2"/>
    </font>
    <font>
      <b/>
      <sz val="8"/>
      <name val="Verdana"/>
      <family val="2"/>
    </font>
    <font>
      <sz val="11"/>
      <color rgb="FFFF0000"/>
      <name val="Verdana"/>
      <family val="2"/>
    </font>
    <font>
      <b/>
      <u/>
      <sz val="11"/>
      <color rgb="FFFF0000"/>
      <name val="Verdana"/>
      <family val="2"/>
    </font>
    <font>
      <sz val="11"/>
      <color theme="1"/>
      <name val="Verdana"/>
      <family val="2"/>
    </font>
    <font>
      <sz val="10"/>
      <color theme="1"/>
      <name val="Verdana"/>
      <family val="2"/>
    </font>
    <font>
      <sz val="10"/>
      <color indexed="8"/>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indexed="9"/>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2" fillId="0" borderId="0" applyFont="0" applyFill="0" applyBorder="0" applyAlignment="0" applyProtection="0"/>
    <xf numFmtId="191" fontId="4" fillId="0" borderId="0">
      <protection locked="0"/>
    </xf>
    <xf numFmtId="192" fontId="32"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7"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3" fillId="0" borderId="0"/>
    <xf numFmtId="0" fontId="44" fillId="0" borderId="0" applyNumberFormat="0" applyFill="0" applyBorder="0" applyAlignment="0" applyProtection="0">
      <alignment vertical="top"/>
      <protection locked="0"/>
    </xf>
    <xf numFmtId="43" fontId="60" fillId="0" borderId="0" applyFont="0" applyFill="0" applyBorder="0" applyAlignment="0" applyProtection="0"/>
    <xf numFmtId="44" fontId="60" fillId="0" borderId="0" applyFont="0" applyFill="0" applyBorder="0" applyAlignment="0" applyProtection="0"/>
  </cellStyleXfs>
  <cellXfs count="389">
    <xf numFmtId="0" fontId="0" fillId="0" borderId="0" xfId="0"/>
    <xf numFmtId="0" fontId="29" fillId="0" borderId="0" xfId="0" applyFont="1"/>
    <xf numFmtId="0" fontId="29" fillId="0" borderId="38" xfId="0" applyFont="1" applyBorder="1"/>
    <xf numFmtId="0" fontId="29" fillId="0" borderId="80"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1" xfId="0" applyFont="1" applyBorder="1"/>
    <xf numFmtId="0" fontId="29" fillId="0" borderId="82" xfId="0" applyFont="1" applyBorder="1"/>
    <xf numFmtId="0" fontId="29" fillId="0" borderId="83" xfId="0" applyFont="1" applyBorder="1"/>
    <xf numFmtId="0" fontId="47" fillId="0" borderId="0" xfId="0" applyFont="1"/>
    <xf numFmtId="0" fontId="47" fillId="0" borderId="62" xfId="0" applyFont="1" applyBorder="1" applyAlignment="1">
      <alignment horizontal="center"/>
    </xf>
    <xf numFmtId="0" fontId="49" fillId="0" borderId="54" xfId="0" applyFont="1" applyBorder="1" applyAlignment="1">
      <alignment horizontal="center"/>
    </xf>
    <xf numFmtId="0" fontId="47" fillId="0" borderId="54" xfId="0" applyFont="1" applyBorder="1" applyAlignment="1">
      <alignment vertical="center"/>
    </xf>
    <xf numFmtId="0" fontId="47" fillId="0" borderId="73" xfId="0" applyFont="1" applyBorder="1" applyAlignment="1">
      <alignment vertical="center"/>
    </xf>
    <xf numFmtId="0" fontId="47" fillId="0" borderId="59" xfId="0" applyFont="1" applyBorder="1" applyAlignment="1">
      <alignment horizontal="center"/>
    </xf>
    <xf numFmtId="0" fontId="47" fillId="0" borderId="58"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2" xfId="0" applyFont="1" applyBorder="1" applyAlignment="1">
      <alignment horizontal="left"/>
    </xf>
    <xf numFmtId="0" fontId="47" fillId="0" borderId="55" xfId="0" applyFont="1" applyBorder="1" applyAlignment="1">
      <alignment horizontal="center"/>
    </xf>
    <xf numFmtId="0" fontId="47" fillId="0" borderId="71" xfId="0" applyFont="1" applyBorder="1" applyAlignment="1">
      <alignment horizontal="center"/>
    </xf>
    <xf numFmtId="0" fontId="47" fillId="0" borderId="27" xfId="0" applyFont="1" applyBorder="1"/>
    <xf numFmtId="0" fontId="47" fillId="0" borderId="31" xfId="0" applyFont="1" applyBorder="1"/>
    <xf numFmtId="0" fontId="47" fillId="0" borderId="69" xfId="0" applyFont="1" applyBorder="1"/>
    <xf numFmtId="0" fontId="47" fillId="0" borderId="59" xfId="0" applyFont="1" applyBorder="1"/>
    <xf numFmtId="0" fontId="47" fillId="0" borderId="58" xfId="0" applyFont="1" applyBorder="1"/>
    <xf numFmtId="0" fontId="47" fillId="0" borderId="57" xfId="0" applyFont="1" applyBorder="1"/>
    <xf numFmtId="0" fontId="47" fillId="0" borderId="11" xfId="0" applyFont="1" applyBorder="1"/>
    <xf numFmtId="0" fontId="47" fillId="0" borderId="12" xfId="0" applyFont="1" applyBorder="1"/>
    <xf numFmtId="0" fontId="49" fillId="24" borderId="70" xfId="0" applyFont="1" applyFill="1" applyBorder="1" applyAlignment="1">
      <alignment horizontal="center" vertical="center"/>
    </xf>
    <xf numFmtId="0" fontId="47" fillId="24" borderId="68" xfId="0" applyFont="1" applyFill="1" applyBorder="1" applyAlignment="1">
      <alignment horizontal="center" vertical="center"/>
    </xf>
    <xf numFmtId="4" fontId="47" fillId="24" borderId="68"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2" xfId="0" applyFont="1" applyBorder="1"/>
    <xf numFmtId="0" fontId="47" fillId="0" borderId="54" xfId="0" applyFont="1" applyBorder="1"/>
    <xf numFmtId="0" fontId="47" fillId="0" borderId="64" xfId="0" applyFont="1" applyBorder="1"/>
    <xf numFmtId="0" fontId="47" fillId="0" borderId="65" xfId="0" applyFont="1" applyBorder="1"/>
    <xf numFmtId="173" fontId="47" fillId="0" borderId="63" xfId="34" applyFont="1" applyBorder="1"/>
    <xf numFmtId="173" fontId="47" fillId="0" borderId="60"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0"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3"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166" fontId="47" fillId="24" borderId="60"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0" xfId="0" applyNumberFormat="1" applyFont="1" applyBorder="1"/>
    <xf numFmtId="43" fontId="47" fillId="24" borderId="60" xfId="0" applyNumberFormat="1" applyFont="1" applyFill="1" applyBorder="1"/>
    <xf numFmtId="0" fontId="47" fillId="0" borderId="55"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6"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5" xfId="0" applyFont="1" applyBorder="1" applyAlignment="1">
      <alignment horizontal="left" vertical="center"/>
    </xf>
    <xf numFmtId="0" fontId="6" fillId="0" borderId="85" xfId="0" applyFont="1" applyBorder="1" applyAlignment="1">
      <alignment horizontal="left" vertical="center"/>
    </xf>
    <xf numFmtId="0" fontId="52" fillId="0" borderId="84" xfId="0" applyFont="1" applyBorder="1" applyAlignment="1">
      <alignment horizontal="left" vertical="center"/>
    </xf>
    <xf numFmtId="0" fontId="53" fillId="0" borderId="84"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8"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4" xfId="0" applyFont="1" applyBorder="1" applyAlignment="1">
      <alignment horizontal="left" vertical="center"/>
    </xf>
    <xf numFmtId="0" fontId="56" fillId="0" borderId="0" xfId="89" applyFont="1"/>
    <xf numFmtId="0" fontId="56" fillId="0" borderId="36" xfId="89" applyFont="1" applyBorder="1"/>
    <xf numFmtId="0" fontId="56" fillId="0" borderId="37" xfId="89" applyFont="1" applyBorder="1"/>
    <xf numFmtId="0" fontId="57" fillId="0" borderId="0" xfId="89" applyFont="1"/>
    <xf numFmtId="0" fontId="56" fillId="25" borderId="0" xfId="89" applyFont="1" applyFill="1"/>
    <xf numFmtId="0" fontId="56" fillId="25" borderId="87" xfId="89" applyFont="1" applyFill="1" applyBorder="1"/>
    <xf numFmtId="0" fontId="56" fillId="25" borderId="37" xfId="89" applyFont="1" applyFill="1" applyBorder="1"/>
    <xf numFmtId="0" fontId="57" fillId="25" borderId="0" xfId="89" applyFont="1" applyFill="1"/>
    <xf numFmtId="0" fontId="56" fillId="0" borderId="87" xfId="89" applyFont="1" applyBorder="1"/>
    <xf numFmtId="0" fontId="55" fillId="0" borderId="20" xfId="126" applyFont="1" applyBorder="1" applyAlignment="1">
      <alignment horizontal="center" vertical="center" wrapText="1"/>
    </xf>
    <xf numFmtId="0" fontId="57" fillId="0" borderId="18" xfId="74" applyFont="1" applyBorder="1" applyAlignment="1">
      <alignment horizontal="center" vertical="center"/>
    </xf>
    <xf numFmtId="0" fontId="57" fillId="0" borderId="18" xfId="74" applyFont="1" applyBorder="1" applyAlignment="1">
      <alignment horizontal="left" vertical="center" wrapText="1"/>
    </xf>
    <xf numFmtId="4" fontId="57" fillId="0" borderId="18" xfId="39" applyNumberFormat="1" applyFont="1" applyBorder="1" applyAlignment="1">
      <alignment vertical="center" wrapText="1"/>
    </xf>
    <xf numFmtId="167" fontId="57" fillId="0" borderId="18" xfId="62" applyNumberFormat="1" applyFont="1" applyBorder="1" applyAlignment="1">
      <alignment horizontal="right" vertical="center" wrapText="1"/>
    </xf>
    <xf numFmtId="0" fontId="57" fillId="0" borderId="36" xfId="89" applyFont="1" applyBorder="1"/>
    <xf numFmtId="0" fontId="57" fillId="0" borderId="37" xfId="89" applyFont="1" applyBorder="1"/>
    <xf numFmtId="0" fontId="57" fillId="0" borderId="18" xfId="73" applyFont="1" applyBorder="1" applyAlignment="1">
      <alignment horizontal="center" vertical="center"/>
    </xf>
    <xf numFmtId="0" fontId="56" fillId="0" borderId="0" xfId="90" applyFont="1"/>
    <xf numFmtId="0" fontId="56" fillId="0" borderId="36" xfId="90" applyFont="1" applyBorder="1"/>
    <xf numFmtId="0" fontId="56" fillId="0" borderId="37" xfId="90" applyFont="1" applyBorder="1"/>
    <xf numFmtId="0" fontId="59" fillId="0" borderId="0" xfId="90" applyFont="1"/>
    <xf numFmtId="49" fontId="55" fillId="0" borderId="0" xfId="131" applyNumberFormat="1" applyFont="1" applyAlignment="1">
      <alignment horizontal="right" vertical="center"/>
    </xf>
    <xf numFmtId="186" fontId="55" fillId="0" borderId="0" xfId="131" applyNumberFormat="1" applyFont="1" applyAlignment="1">
      <alignment vertical="center"/>
    </xf>
    <xf numFmtId="0" fontId="57" fillId="0" borderId="0" xfId="128" applyFont="1"/>
    <xf numFmtId="0" fontId="57" fillId="0" borderId="0" xfId="128" applyFont="1" applyAlignment="1">
      <alignment horizontal="center"/>
    </xf>
    <xf numFmtId="0" fontId="57" fillId="0" borderId="0" xfId="126" applyFont="1" applyAlignment="1">
      <alignment horizontal="center" vertical="center"/>
    </xf>
    <xf numFmtId="2" fontId="57" fillId="0" borderId="0" xfId="128" applyNumberFormat="1" applyFont="1"/>
    <xf numFmtId="181" fontId="57" fillId="0" borderId="0" xfId="129" applyNumberFormat="1" applyFont="1"/>
    <xf numFmtId="39" fontId="55" fillId="0" borderId="0" xfId="129" applyNumberFormat="1" applyFont="1" applyAlignment="1">
      <alignment vertical="center"/>
    </xf>
    <xf numFmtId="0" fontId="55" fillId="0" borderId="34" xfId="79" applyFont="1" applyBorder="1" applyAlignment="1">
      <alignment vertical="center"/>
    </xf>
    <xf numFmtId="182" fontId="56" fillId="0" borderId="37" xfId="90" applyNumberFormat="1" applyFont="1" applyBorder="1"/>
    <xf numFmtId="186" fontId="55" fillId="26" borderId="47" xfId="60" applyNumberFormat="1" applyFont="1" applyFill="1" applyBorder="1" applyAlignment="1">
      <alignment horizontal="center" vertical="center"/>
    </xf>
    <xf numFmtId="184" fontId="56" fillId="0" borderId="37" xfId="90" applyNumberFormat="1" applyFont="1" applyBorder="1"/>
    <xf numFmtId="186" fontId="55" fillId="26" borderId="18" xfId="60" applyNumberFormat="1" applyFont="1" applyFill="1" applyBorder="1" applyAlignment="1">
      <alignment horizontal="center" vertical="center"/>
    </xf>
    <xf numFmtId="9" fontId="57" fillId="27" borderId="30" xfId="95" applyFont="1" applyFill="1" applyBorder="1" applyAlignment="1">
      <alignment horizontal="center" vertical="center"/>
    </xf>
    <xf numFmtId="0" fontId="57" fillId="0" borderId="62" xfId="0" applyFont="1" applyBorder="1" applyAlignment="1">
      <alignment vertical="center" wrapText="1"/>
    </xf>
    <xf numFmtId="0" fontId="54" fillId="0" borderId="0" xfId="90" applyFont="1"/>
    <xf numFmtId="0" fontId="57" fillId="0" borderId="54" xfId="0" applyFont="1" applyBorder="1" applyAlignment="1">
      <alignment vertical="center" wrapText="1"/>
    </xf>
    <xf numFmtId="0" fontId="57" fillId="0" borderId="64"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45" xfId="0" applyFont="1" applyBorder="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7" fillId="0" borderId="24" xfId="0" applyFont="1" applyBorder="1" applyAlignment="1">
      <alignment vertical="center" wrapText="1"/>
    </xf>
    <xf numFmtId="0" fontId="56" fillId="0" borderId="81" xfId="90" applyFont="1" applyBorder="1"/>
    <xf numFmtId="0" fontId="56" fillId="0" borderId="82" xfId="89" applyFont="1" applyBorder="1"/>
    <xf numFmtId="0" fontId="56" fillId="0" borderId="82" xfId="89" applyFont="1" applyBorder="1" applyAlignment="1">
      <alignment horizontal="center"/>
    </xf>
    <xf numFmtId="185" fontId="56" fillId="0" borderId="82" xfId="34" applyNumberFormat="1" applyFont="1" applyBorder="1"/>
    <xf numFmtId="0" fontId="56" fillId="0" borderId="83" xfId="89" applyFont="1" applyBorder="1"/>
    <xf numFmtId="0" fontId="56" fillId="0" borderId="0" xfId="89" applyFont="1" applyAlignment="1">
      <alignment horizontal="center"/>
    </xf>
    <xf numFmtId="0" fontId="57" fillId="0" borderId="0" xfId="89" applyFont="1" applyAlignment="1">
      <alignment horizontal="center"/>
    </xf>
    <xf numFmtId="0" fontId="55" fillId="0" borderId="14" xfId="130" applyFont="1" applyBorder="1" applyAlignment="1">
      <alignment horizontal="center"/>
    </xf>
    <xf numFmtId="0" fontId="55" fillId="0" borderId="0" xfId="130" applyFont="1" applyAlignment="1">
      <alignment horizontal="center" vertical="top"/>
    </xf>
    <xf numFmtId="0" fontId="6" fillId="0" borderId="84" xfId="0" applyFont="1" applyBorder="1" applyAlignment="1">
      <alignment horizontal="center" wrapText="1"/>
    </xf>
    <xf numFmtId="0" fontId="42" fillId="0" borderId="84" xfId="0" applyFont="1" applyBorder="1" applyAlignment="1">
      <alignment horizontal="center" wrapText="1"/>
    </xf>
    <xf numFmtId="0" fontId="47" fillId="27" borderId="18" xfId="0" applyFont="1" applyFill="1" applyBorder="1" applyAlignment="1">
      <alignment horizontal="center" vertical="center" wrapText="1"/>
    </xf>
    <xf numFmtId="0" fontId="47" fillId="0" borderId="76" xfId="253" applyFont="1" applyBorder="1" applyAlignment="1">
      <alignment horizontal="center" vertical="center"/>
    </xf>
    <xf numFmtId="0" fontId="47" fillId="0" borderId="49" xfId="253" applyFont="1" applyBorder="1" applyAlignment="1">
      <alignment horizontal="center" vertical="center"/>
    </xf>
    <xf numFmtId="0" fontId="49" fillId="0" borderId="74"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9" fillId="0" borderId="74"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6" xfId="0" applyFont="1" applyFill="1" applyBorder="1" applyAlignment="1">
      <alignment horizontal="center"/>
    </xf>
    <xf numFmtId="0" fontId="49" fillId="24" borderId="17" xfId="0" applyFont="1" applyFill="1" applyBorder="1" applyAlignment="1">
      <alignment horizont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47" fillId="0" borderId="21" xfId="0" applyFont="1" applyBorder="1"/>
    <xf numFmtId="0" fontId="47" fillId="0" borderId="22" xfId="0" applyFont="1" applyBorder="1"/>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0" fontId="47" fillId="0" borderId="27" xfId="0" applyFont="1" applyBorder="1"/>
    <xf numFmtId="0" fontId="47" fillId="0" borderId="31" xfId="0" applyFont="1" applyBorder="1"/>
    <xf numFmtId="0" fontId="47" fillId="0" borderId="28" xfId="0" applyFont="1" applyBorder="1"/>
    <xf numFmtId="0" fontId="47" fillId="0" borderId="61" xfId="0" applyFont="1" applyBorder="1" applyAlignment="1">
      <alignment horizontal="center"/>
    </xf>
    <xf numFmtId="0" fontId="47" fillId="0" borderId="28"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27" xfId="0" applyFont="1" applyFill="1" applyBorder="1" applyAlignment="1">
      <alignment horizontal="center" vertical="center"/>
    </xf>
    <xf numFmtId="0" fontId="47" fillId="24" borderId="69" xfId="0" applyFont="1" applyFill="1" applyBorder="1" applyAlignment="1">
      <alignment horizontal="center" vertical="center"/>
    </xf>
    <xf numFmtId="0" fontId="49" fillId="24" borderId="34" xfId="0" applyFont="1" applyFill="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8" fillId="0" borderId="79" xfId="254" applyFont="1" applyBorder="1" applyAlignment="1" applyProtection="1">
      <alignment horizontal="center"/>
    </xf>
    <xf numFmtId="0" fontId="48" fillId="0" borderId="51" xfId="254" applyFont="1" applyBorder="1" applyAlignment="1" applyProtection="1">
      <alignment horizontal="center"/>
    </xf>
    <xf numFmtId="0" fontId="49" fillId="0" borderId="77" xfId="0" applyFont="1" applyBorder="1" applyAlignment="1">
      <alignment horizontal="center"/>
    </xf>
    <xf numFmtId="0" fontId="49" fillId="0" borderId="58" xfId="0" applyFont="1" applyBorder="1" applyAlignment="1">
      <alignment horizontal="center"/>
    </xf>
    <xf numFmtId="0" fontId="49" fillId="0" borderId="78" xfId="0" applyFont="1" applyBorder="1" applyAlignment="1">
      <alignment horizont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5" xfId="253" applyFont="1" applyBorder="1" applyAlignment="1">
      <alignment horizontal="center" vertical="center"/>
    </xf>
    <xf numFmtId="0" fontId="47" fillId="0" borderId="50" xfId="253" applyFont="1" applyBorder="1" applyAlignment="1">
      <alignment horizontal="center" vertical="center"/>
    </xf>
    <xf numFmtId="0" fontId="47" fillId="0" borderId="77" xfId="253" applyFont="1" applyBorder="1" applyAlignment="1">
      <alignment horizontal="center" vertical="center"/>
    </xf>
    <xf numFmtId="0" fontId="47" fillId="0" borderId="58" xfId="253" applyFont="1" applyBorder="1" applyAlignment="1">
      <alignment horizontal="center" vertical="center"/>
    </xf>
    <xf numFmtId="0" fontId="47" fillId="0" borderId="57" xfId="253" applyFont="1" applyBorder="1" applyAlignment="1">
      <alignment horizontal="center" vertical="center"/>
    </xf>
    <xf numFmtId="0" fontId="47" fillId="0" borderId="67" xfId="253" applyFont="1" applyBorder="1" applyAlignment="1">
      <alignment horizontal="center" vertical="center"/>
    </xf>
    <xf numFmtId="0" fontId="47" fillId="0" borderId="55" xfId="253" applyFont="1" applyBorder="1" applyAlignment="1">
      <alignment horizontal="center" vertical="center"/>
    </xf>
    <xf numFmtId="0" fontId="47" fillId="0" borderId="71" xfId="253" applyFont="1" applyBorder="1" applyAlignment="1">
      <alignment horizontal="center" vertical="center"/>
    </xf>
    <xf numFmtId="0" fontId="47" fillId="0" borderId="65" xfId="253" applyFont="1" applyBorder="1" applyAlignment="1">
      <alignment horizontal="center" vertical="center"/>
    </xf>
    <xf numFmtId="0" fontId="47" fillId="0" borderId="54" xfId="253" applyFont="1" applyBorder="1" applyAlignment="1">
      <alignment horizontal="center" vertical="center"/>
    </xf>
    <xf numFmtId="0" fontId="47" fillId="0" borderId="73" xfId="253" applyFont="1" applyBorder="1" applyAlignment="1">
      <alignment horizontal="center" vertical="center"/>
    </xf>
    <xf numFmtId="0" fontId="47" fillId="0" borderId="67" xfId="0" applyFont="1" applyBorder="1" applyAlignment="1">
      <alignment horizontal="center" vertical="center"/>
    </xf>
    <xf numFmtId="0" fontId="47" fillId="0" borderId="55" xfId="0" applyFont="1" applyBorder="1" applyAlignment="1">
      <alignment horizontal="center" vertical="center"/>
    </xf>
    <xf numFmtId="0" fontId="47" fillId="0" borderId="71" xfId="0" applyFont="1" applyBorder="1" applyAlignment="1">
      <alignment horizontal="center" vertical="center"/>
    </xf>
    <xf numFmtId="0" fontId="49" fillId="24" borderId="16" xfId="0" applyFont="1" applyFill="1" applyBorder="1" applyAlignment="1">
      <alignment horizontal="center"/>
    </xf>
    <xf numFmtId="0" fontId="49" fillId="24" borderId="67" xfId="0" applyFont="1" applyFill="1" applyBorder="1" applyAlignment="1">
      <alignment horizontal="center"/>
    </xf>
    <xf numFmtId="0" fontId="49" fillId="24" borderId="66" xfId="0" applyFont="1" applyFill="1" applyBorder="1" applyAlignment="1">
      <alignment horizontal="center"/>
    </xf>
    <xf numFmtId="0" fontId="47" fillId="24" borderId="31" xfId="0" applyFont="1" applyFill="1" applyBorder="1" applyAlignment="1">
      <alignment horizontal="center" vertical="center"/>
    </xf>
    <xf numFmtId="0" fontId="47" fillId="0" borderId="61" xfId="0" applyFont="1" applyBorder="1"/>
    <xf numFmtId="2" fontId="47" fillId="0" borderId="61" xfId="0" applyNumberFormat="1" applyFont="1" applyBorder="1" applyAlignment="1">
      <alignment horizontal="center"/>
    </xf>
    <xf numFmtId="2" fontId="47" fillId="0" borderId="28" xfId="0" applyNumberFormat="1" applyFont="1" applyBorder="1" applyAlignment="1">
      <alignment horizontal="center"/>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6" xfId="0" applyFont="1" applyBorder="1" applyAlignment="1">
      <alignment horizontal="center"/>
    </xf>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1" xfId="34" applyNumberFormat="1" applyFont="1" applyBorder="1" applyAlignment="1">
      <alignment horizontal="center"/>
    </xf>
    <xf numFmtId="43" fontId="47" fillId="0" borderId="28" xfId="34" applyNumberFormat="1" applyFont="1" applyBorder="1" applyAlignment="1">
      <alignment horizontal="center"/>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57" fillId="27" borderId="52" xfId="89" applyFont="1" applyFill="1" applyBorder="1" applyAlignment="1">
      <alignment horizontal="left" vertical="center" wrapText="1"/>
    </xf>
    <xf numFmtId="0" fontId="57" fillId="27" borderId="25" xfId="89" applyFont="1" applyFill="1" applyBorder="1" applyAlignment="1">
      <alignment horizontal="left" vertical="center" wrapText="1"/>
    </xf>
    <xf numFmtId="0" fontId="57" fillId="27" borderId="47" xfId="89" applyFont="1" applyFill="1" applyBorder="1" applyAlignment="1">
      <alignment horizontal="left" vertical="center" wrapText="1"/>
    </xf>
    <xf numFmtId="0" fontId="57" fillId="27" borderId="33" xfId="89" applyFont="1" applyFill="1" applyBorder="1" applyAlignment="1">
      <alignment horizontal="left" vertical="center" wrapText="1"/>
    </xf>
    <xf numFmtId="0" fontId="57" fillId="27" borderId="18" xfId="89" applyFont="1" applyFill="1" applyBorder="1" applyAlignment="1">
      <alignment horizontal="left" vertical="center" wrapText="1"/>
    </xf>
    <xf numFmtId="0" fontId="57" fillId="27" borderId="30" xfId="89" applyFont="1" applyFill="1" applyBorder="1" applyAlignment="1">
      <alignment horizontal="left" vertical="center" wrapText="1"/>
    </xf>
    <xf numFmtId="0" fontId="57" fillId="26" borderId="21" xfId="89" applyFont="1" applyFill="1" applyBorder="1" applyAlignment="1">
      <alignment horizontal="center" vertical="center" wrapText="1"/>
    </xf>
    <xf numFmtId="0" fontId="57" fillId="26" borderId="22" xfId="89" applyFont="1" applyFill="1" applyBorder="1" applyAlignment="1">
      <alignment horizontal="center" vertical="center" wrapText="1"/>
    </xf>
    <xf numFmtId="0" fontId="57" fillId="26" borderId="56" xfId="89" applyFont="1" applyFill="1" applyBorder="1" applyAlignment="1">
      <alignment horizontal="center" vertical="center" wrapText="1"/>
    </xf>
    <xf numFmtId="0" fontId="6" fillId="0" borderId="84" xfId="89" applyFont="1" applyBorder="1" applyAlignment="1">
      <alignment horizontal="center" wrapText="1"/>
    </xf>
    <xf numFmtId="0" fontId="51" fillId="0" borderId="84" xfId="89" applyFont="1" applyBorder="1" applyAlignment="1">
      <alignment horizontal="center" wrapText="1"/>
    </xf>
    <xf numFmtId="0" fontId="55" fillId="24" borderId="14" xfId="73" applyFont="1" applyFill="1" applyBorder="1" applyAlignment="1">
      <alignment horizontal="left" vertical="center"/>
    </xf>
    <xf numFmtId="0" fontId="55" fillId="24" borderId="15" xfId="73" applyFont="1" applyFill="1" applyBorder="1" applyAlignment="1">
      <alignment horizontal="left" vertical="center"/>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4" fontId="55" fillId="25" borderId="29" xfId="73" applyNumberFormat="1" applyFont="1" applyFill="1" applyBorder="1" applyAlignment="1">
      <alignment horizontal="center" vertical="center" wrapText="1"/>
    </xf>
    <xf numFmtId="4" fontId="55" fillId="25" borderId="20" xfId="73" applyNumberFormat="1" applyFont="1" applyFill="1" applyBorder="1" applyAlignment="1">
      <alignment horizontal="center" vertical="center" wrapText="1"/>
    </xf>
    <xf numFmtId="4" fontId="55" fillId="25" borderId="35" xfId="73" applyNumberFormat="1" applyFont="1" applyFill="1" applyBorder="1" applyAlignment="1">
      <alignment horizontal="center" vertical="center" wrapText="1"/>
    </xf>
    <xf numFmtId="4" fontId="55" fillId="25" borderId="42" xfId="73" applyNumberFormat="1" applyFont="1" applyFill="1" applyBorder="1" applyAlignment="1">
      <alignment horizontal="center" vertical="center" wrapText="1"/>
    </xf>
    <xf numFmtId="0" fontId="55" fillId="25" borderId="32" xfId="73" applyFont="1" applyFill="1" applyBorder="1" applyAlignment="1">
      <alignment horizontal="center" vertical="center" wrapText="1"/>
    </xf>
    <xf numFmtId="0" fontId="55" fillId="25" borderId="48" xfId="73" applyFont="1" applyFill="1" applyBorder="1" applyAlignment="1">
      <alignment horizontal="center" vertical="center" wrapText="1"/>
    </xf>
    <xf numFmtId="0" fontId="55" fillId="0" borderId="29" xfId="126" applyFont="1" applyBorder="1" applyAlignment="1">
      <alignment horizontal="center" vertical="center" wrapText="1"/>
    </xf>
    <xf numFmtId="0" fontId="57" fillId="25" borderId="61" xfId="130" applyFont="1" applyFill="1" applyBorder="1" applyAlignment="1">
      <alignment horizontal="center" vertical="center" wrapText="1"/>
    </xf>
    <xf numFmtId="0" fontId="57" fillId="25" borderId="31" xfId="130" applyFont="1" applyFill="1" applyBorder="1" applyAlignment="1">
      <alignment horizontal="center" vertical="center" wrapText="1"/>
    </xf>
    <xf numFmtId="0" fontId="57" fillId="25" borderId="69" xfId="130" applyFont="1" applyFill="1" applyBorder="1" applyAlignment="1">
      <alignment horizontal="center" vertical="center" wrapText="1"/>
    </xf>
    <xf numFmtId="3" fontId="55" fillId="26" borderId="19" xfId="130" applyNumberFormat="1" applyFont="1" applyFill="1" applyBorder="1" applyAlignment="1">
      <alignment horizontal="center" vertical="center" wrapText="1"/>
    </xf>
    <xf numFmtId="3" fontId="55" fillId="26" borderId="22" xfId="130" applyNumberFormat="1" applyFont="1" applyFill="1" applyBorder="1" applyAlignment="1">
      <alignment horizontal="center" vertical="center" wrapText="1"/>
    </xf>
    <xf numFmtId="3" fontId="55" fillId="26" borderId="23" xfId="130" applyNumberFormat="1" applyFont="1" applyFill="1" applyBorder="1" applyAlignment="1">
      <alignment horizontal="center" vertical="center" wrapText="1"/>
    </xf>
    <xf numFmtId="0" fontId="47" fillId="25" borderId="18" xfId="0" applyFont="1" applyFill="1" applyBorder="1" applyAlignment="1">
      <alignment horizontal="center" vertical="center" wrapText="1"/>
    </xf>
    <xf numFmtId="167" fontId="49" fillId="25" borderId="18" xfId="256" applyNumberFormat="1" applyFont="1" applyFill="1" applyBorder="1" applyAlignment="1">
      <alignment vertical="center" wrapText="1"/>
    </xf>
    <xf numFmtId="0" fontId="47" fillId="25" borderId="18" xfId="0" applyFont="1" applyFill="1" applyBorder="1" applyAlignment="1">
      <alignment vertical="center" wrapText="1"/>
    </xf>
    <xf numFmtId="2" fontId="47" fillId="25" borderId="18" xfId="0" applyNumberFormat="1" applyFont="1" applyFill="1" applyBorder="1" applyAlignment="1">
      <alignment vertical="center" wrapText="1"/>
    </xf>
    <xf numFmtId="0" fontId="61" fillId="25" borderId="18" xfId="0" applyFont="1" applyFill="1" applyBorder="1" applyAlignment="1">
      <alignment horizontal="justify" vertical="center" wrapText="1"/>
    </xf>
    <xf numFmtId="0" fontId="47" fillId="25" borderId="18" xfId="89" applyFont="1" applyFill="1" applyBorder="1" applyAlignment="1">
      <alignment vertical="center" wrapText="1"/>
    </xf>
    <xf numFmtId="2" fontId="57" fillId="0" borderId="18" xfId="73" applyNumberFormat="1" applyFont="1" applyBorder="1" applyAlignment="1">
      <alignment horizontal="center" vertical="center"/>
    </xf>
    <xf numFmtId="43" fontId="47" fillId="25" borderId="18" xfId="255" applyFont="1" applyFill="1" applyBorder="1" applyAlignment="1">
      <alignment vertical="center" wrapText="1"/>
    </xf>
    <xf numFmtId="181" fontId="57" fillId="0" borderId="18" xfId="129" applyNumberFormat="1" applyFont="1" applyBorder="1" applyAlignment="1">
      <alignment vertical="center"/>
    </xf>
    <xf numFmtId="0" fontId="55" fillId="0" borderId="18" xfId="128" applyFont="1" applyBorder="1" applyAlignment="1">
      <alignment horizontal="left" vertical="center"/>
    </xf>
    <xf numFmtId="9" fontId="57" fillId="0" borderId="18" xfId="129" applyNumberFormat="1" applyFont="1" applyBorder="1" applyAlignment="1">
      <alignment horizontal="center" vertical="center"/>
    </xf>
    <xf numFmtId="0" fontId="57" fillId="0" borderId="18" xfId="128" applyFont="1" applyBorder="1" applyAlignment="1">
      <alignment vertical="center"/>
    </xf>
    <xf numFmtId="181" fontId="55" fillId="0" borderId="18" xfId="129" applyNumberFormat="1" applyFont="1" applyBorder="1" applyAlignment="1">
      <alignment vertical="center"/>
    </xf>
    <xf numFmtId="187" fontId="55" fillId="24" borderId="18" xfId="73" applyNumberFormat="1" applyFont="1" applyFill="1" applyBorder="1" applyAlignment="1">
      <alignment vertical="center"/>
    </xf>
    <xf numFmtId="0" fontId="55" fillId="24" borderId="11" xfId="73" applyFont="1" applyFill="1" applyBorder="1" applyAlignment="1">
      <alignment horizontal="left" vertical="center"/>
    </xf>
    <xf numFmtId="0" fontId="55" fillId="24" borderId="0" xfId="73" applyFont="1" applyFill="1" applyBorder="1" applyAlignment="1">
      <alignment horizontal="left" vertical="center"/>
    </xf>
    <xf numFmtId="0" fontId="55" fillId="24" borderId="12" xfId="73" applyFont="1" applyFill="1" applyBorder="1" applyAlignment="1">
      <alignment horizontal="left" vertical="center"/>
    </xf>
    <xf numFmtId="0" fontId="55" fillId="25" borderId="18" xfId="73" applyFont="1" applyFill="1" applyBorder="1" applyAlignment="1">
      <alignment horizontal="center" vertical="center" wrapText="1"/>
    </xf>
    <xf numFmtId="0" fontId="55" fillId="0" borderId="18" xfId="126" applyFont="1" applyBorder="1" applyAlignment="1">
      <alignment horizontal="center" vertical="center" wrapText="1"/>
    </xf>
    <xf numFmtId="4" fontId="55" fillId="25" borderId="18" xfId="73" applyNumberFormat="1" applyFont="1" applyFill="1" applyBorder="1" applyAlignment="1">
      <alignment horizontal="center" vertical="center" wrapText="1"/>
    </xf>
    <xf numFmtId="0" fontId="55" fillId="0" borderId="18" xfId="126" applyFont="1" applyBorder="1" applyAlignment="1">
      <alignment horizontal="center" vertical="center" wrapText="1"/>
    </xf>
    <xf numFmtId="0" fontId="55" fillId="24" borderId="18" xfId="73" applyFont="1" applyFill="1" applyBorder="1" applyAlignment="1">
      <alignment vertical="center"/>
    </xf>
    <xf numFmtId="0" fontId="57" fillId="0" borderId="18" xfId="73" applyFont="1" applyBorder="1" applyAlignment="1">
      <alignment horizontal="left" vertical="center"/>
    </xf>
    <xf numFmtId="0" fontId="49" fillId="24" borderId="18" xfId="0" applyFont="1" applyFill="1" applyBorder="1" applyAlignment="1">
      <alignment vertical="center" wrapText="1"/>
    </xf>
    <xf numFmtId="0" fontId="55" fillId="24" borderId="18" xfId="73" applyFont="1" applyFill="1" applyBorder="1" applyAlignment="1">
      <alignment horizontal="right" vertical="center"/>
    </xf>
    <xf numFmtId="2" fontId="47" fillId="25" borderId="18" xfId="0" applyNumberFormat="1" applyFont="1" applyFill="1" applyBorder="1" applyAlignment="1">
      <alignment horizontal="center" vertical="center" wrapText="1"/>
    </xf>
    <xf numFmtId="2" fontId="47" fillId="25" borderId="19" xfId="0" applyNumberFormat="1" applyFont="1" applyFill="1" applyBorder="1" applyAlignment="1">
      <alignment horizontal="center" vertical="center" wrapText="1"/>
    </xf>
    <xf numFmtId="2" fontId="47" fillId="25" borderId="22" xfId="0" applyNumberFormat="1" applyFont="1" applyFill="1" applyBorder="1" applyAlignment="1">
      <alignment horizontal="center" vertical="center" wrapText="1"/>
    </xf>
    <xf numFmtId="2" fontId="47" fillId="25" borderId="23" xfId="0" applyNumberFormat="1" applyFont="1" applyFill="1" applyBorder="1" applyAlignment="1">
      <alignment horizontal="center" vertical="center" wrapText="1"/>
    </xf>
    <xf numFmtId="176" fontId="57" fillId="0" borderId="18" xfId="129" applyNumberFormat="1" applyFont="1" applyBorder="1" applyAlignment="1">
      <alignment vertical="center"/>
    </xf>
    <xf numFmtId="0" fontId="62" fillId="25" borderId="18" xfId="0" applyFont="1" applyFill="1" applyBorder="1" applyAlignment="1">
      <alignment horizontal="justify" vertical="center"/>
    </xf>
    <xf numFmtId="0" fontId="61" fillId="28" borderId="88" xfId="0" applyFont="1" applyFill="1" applyBorder="1" applyAlignment="1">
      <alignment horizontal="center" vertical="center" wrapText="1"/>
    </xf>
    <xf numFmtId="2" fontId="61" fillId="28" borderId="88" xfId="0" applyNumberFormat="1" applyFont="1" applyFill="1" applyBorder="1" applyAlignment="1">
      <alignment vertical="center" wrapText="1"/>
    </xf>
    <xf numFmtId="0" fontId="63" fillId="29" borderId="18" xfId="0" applyFont="1" applyFill="1" applyBorder="1" applyAlignment="1">
      <alignment horizontal="justify" vertical="center"/>
    </xf>
    <xf numFmtId="0" fontId="62" fillId="25" borderId="18" xfId="0" applyFont="1" applyFill="1" applyBorder="1" applyAlignment="1">
      <alignment horizontal="justify" vertical="center" wrapText="1"/>
    </xf>
    <xf numFmtId="176" fontId="57" fillId="0" borderId="18" xfId="128" applyNumberFormat="1" applyFont="1" applyBorder="1" applyAlignment="1">
      <alignment vertical="center"/>
    </xf>
    <xf numFmtId="176" fontId="47" fillId="25" borderId="18" xfId="0" applyNumberFormat="1" applyFont="1" applyFill="1" applyBorder="1" applyAlignment="1">
      <alignment horizontal="right" vertical="center" wrapText="1"/>
    </xf>
    <xf numFmtId="180" fontId="57" fillId="27" borderId="30" xfId="95" applyNumberFormat="1" applyFont="1" applyFill="1" applyBorder="1" applyAlignment="1">
      <alignment horizontal="center" vertical="center"/>
    </xf>
    <xf numFmtId="0" fontId="56" fillId="0" borderId="38" xfId="89" applyFont="1" applyBorder="1"/>
    <xf numFmtId="0" fontId="56" fillId="0" borderId="80" xfId="89" applyFont="1" applyBorder="1"/>
    <xf numFmtId="0" fontId="56" fillId="0" borderId="80" xfId="89" applyFont="1" applyBorder="1" applyAlignment="1">
      <alignment horizontal="center"/>
    </xf>
    <xf numFmtId="0" fontId="56" fillId="0" borderId="39" xfId="89" applyFont="1" applyBorder="1"/>
    <xf numFmtId="0" fontId="59" fillId="0" borderId="84" xfId="89" applyFont="1" applyBorder="1" applyAlignment="1">
      <alignment horizontal="center" wrapText="1"/>
    </xf>
    <xf numFmtId="0" fontId="64" fillId="0" borderId="84" xfId="89" applyFont="1" applyBorder="1" applyAlignment="1">
      <alignment horizontal="center" wrapText="1"/>
    </xf>
    <xf numFmtId="0" fontId="65" fillId="0" borderId="85" xfId="0" applyFont="1" applyBorder="1" applyAlignment="1">
      <alignment horizontal="left" vertical="center"/>
    </xf>
    <xf numFmtId="0" fontId="59" fillId="0" borderId="85" xfId="0" applyFont="1" applyBorder="1" applyAlignment="1">
      <alignment horizontal="left" vertical="center"/>
    </xf>
    <xf numFmtId="0" fontId="55" fillId="0" borderId="0" xfId="130" applyFont="1" applyAlignment="1">
      <alignment horizontal="center" vertical="center"/>
    </xf>
    <xf numFmtId="0" fontId="55" fillId="0" borderId="14" xfId="130" applyFont="1" applyBorder="1" applyAlignment="1">
      <alignment horizontal="center"/>
    </xf>
    <xf numFmtId="0" fontId="66" fillId="27" borderId="32" xfId="89" applyFont="1" applyFill="1" applyBorder="1" applyAlignment="1">
      <alignment horizontal="left" vertical="top" wrapText="1"/>
    </xf>
    <xf numFmtId="0" fontId="66" fillId="27" borderId="29" xfId="89" applyFont="1" applyFill="1" applyBorder="1" applyAlignment="1">
      <alignment horizontal="left" vertical="top" wrapText="1"/>
    </xf>
    <xf numFmtId="0" fontId="66" fillId="27" borderId="35" xfId="89" applyFont="1" applyFill="1" applyBorder="1" applyAlignment="1">
      <alignment horizontal="left" vertical="top" wrapText="1"/>
    </xf>
    <xf numFmtId="0" fontId="66" fillId="27" borderId="48" xfId="89" applyFont="1" applyFill="1" applyBorder="1" applyAlignment="1">
      <alignment horizontal="left" vertical="top" wrapText="1"/>
    </xf>
    <xf numFmtId="0" fontId="66" fillId="27" borderId="20" xfId="89" applyFont="1" applyFill="1" applyBorder="1" applyAlignment="1">
      <alignment horizontal="left" vertical="top" wrapText="1"/>
    </xf>
    <xf numFmtId="0" fontId="66" fillId="27" borderId="42" xfId="89" applyFont="1" applyFill="1" applyBorder="1" applyAlignment="1">
      <alignment horizontal="left" vertical="top" wrapText="1"/>
    </xf>
    <xf numFmtId="0" fontId="57" fillId="26" borderId="72" xfId="89" applyFont="1" applyFill="1" applyBorder="1" applyAlignment="1">
      <alignment horizontal="center" wrapText="1"/>
    </xf>
    <xf numFmtId="0" fontId="57" fillId="26" borderId="55" xfId="89" applyFont="1" applyFill="1" applyBorder="1" applyAlignment="1">
      <alignment horizontal="center" wrapText="1"/>
    </xf>
    <xf numFmtId="0" fontId="57" fillId="26" borderId="71" xfId="89" applyFont="1" applyFill="1" applyBorder="1" applyAlignment="1">
      <alignment horizontal="center" wrapText="1"/>
    </xf>
    <xf numFmtId="167" fontId="55" fillId="25" borderId="18" xfId="256" applyNumberFormat="1" applyFont="1" applyFill="1" applyBorder="1" applyAlignment="1">
      <alignment vertical="center" wrapText="1"/>
    </xf>
    <xf numFmtId="0" fontId="57" fillId="25" borderId="18" xfId="0" applyFont="1" applyFill="1" applyBorder="1" applyAlignment="1">
      <alignment vertical="center" wrapText="1"/>
    </xf>
    <xf numFmtId="0" fontId="55" fillId="24" borderId="18" xfId="0" applyFont="1" applyFill="1" applyBorder="1" applyAlignment="1">
      <alignment vertical="center" wrapText="1"/>
    </xf>
    <xf numFmtId="43" fontId="57" fillId="25" borderId="18" xfId="255" applyFont="1" applyFill="1" applyBorder="1" applyAlignment="1">
      <alignment vertical="center" wrapText="1"/>
    </xf>
    <xf numFmtId="0" fontId="68" fillId="25" borderId="18" xfId="0" applyFont="1" applyFill="1" applyBorder="1" applyAlignment="1">
      <alignment horizontal="justify" vertical="center" wrapText="1"/>
    </xf>
    <xf numFmtId="184" fontId="56" fillId="0" borderId="86" xfId="90" applyNumberFormat="1" applyFont="1" applyBorder="1"/>
    <xf numFmtId="0" fontId="57" fillId="25" borderId="18" xfId="89" applyFont="1" applyFill="1" applyBorder="1" applyAlignment="1">
      <alignment vertical="center" wrapText="1"/>
    </xf>
    <xf numFmtId="2" fontId="57" fillId="25" borderId="19" xfId="0" applyNumberFormat="1" applyFont="1" applyFill="1" applyBorder="1" applyAlignment="1">
      <alignment horizontal="center" vertical="center" wrapText="1"/>
    </xf>
    <xf numFmtId="2" fontId="57" fillId="25" borderId="22" xfId="0" applyNumberFormat="1" applyFont="1" applyFill="1" applyBorder="1" applyAlignment="1">
      <alignment horizontal="center" vertical="center" wrapText="1"/>
    </xf>
    <xf numFmtId="2" fontId="57" fillId="25" borderId="23" xfId="0" applyNumberFormat="1" applyFont="1" applyFill="1" applyBorder="1" applyAlignment="1">
      <alignment horizontal="center" vertical="center" wrapText="1"/>
    </xf>
    <xf numFmtId="2" fontId="57" fillId="25" borderId="18" xfId="0" applyNumberFormat="1" applyFont="1" applyFill="1" applyBorder="1" applyAlignment="1">
      <alignment horizontal="center" vertical="center" wrapText="1"/>
    </xf>
    <xf numFmtId="176" fontId="57" fillId="25" borderId="18" xfId="0" applyNumberFormat="1" applyFont="1" applyFill="1" applyBorder="1" applyAlignment="1">
      <alignment horizontal="right" vertical="center" wrapText="1"/>
    </xf>
    <xf numFmtId="0" fontId="69" fillId="25" borderId="18" xfId="0" applyFont="1" applyFill="1" applyBorder="1" applyAlignment="1">
      <alignment horizontal="justify" vertical="center"/>
    </xf>
    <xf numFmtId="0" fontId="68" fillId="28" borderId="88" xfId="0" applyFont="1" applyFill="1" applyBorder="1" applyAlignment="1">
      <alignment horizontal="center" vertical="center" wrapText="1"/>
    </xf>
    <xf numFmtId="2" fontId="68" fillId="28" borderId="88" xfId="0" applyNumberFormat="1" applyFont="1" applyFill="1" applyBorder="1" applyAlignment="1">
      <alignment vertical="center" wrapText="1"/>
    </xf>
    <xf numFmtId="0" fontId="57" fillId="25" borderId="18" xfId="0" applyFont="1" applyFill="1" applyBorder="1" applyAlignment="1">
      <alignment horizontal="center" vertical="center" wrapText="1"/>
    </xf>
    <xf numFmtId="2" fontId="57" fillId="25" borderId="18" xfId="0" applyNumberFormat="1" applyFont="1" applyFill="1" applyBorder="1" applyAlignment="1">
      <alignment vertical="center" wrapText="1"/>
    </xf>
    <xf numFmtId="0" fontId="70" fillId="29" borderId="18" xfId="0" applyFont="1" applyFill="1" applyBorder="1" applyAlignment="1">
      <alignment horizontal="justify" vertical="center"/>
    </xf>
    <xf numFmtId="0" fontId="69" fillId="25" borderId="18" xfId="0" applyFont="1" applyFill="1" applyBorder="1" applyAlignment="1">
      <alignment horizontal="justify"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96"/>
  <sheetViews>
    <sheetView showGridLines="0" tabSelected="1" view="pageBreakPreview" zoomScale="70" zoomScaleNormal="100" zoomScaleSheetLayoutView="70" zoomScalePageLayoutView="60" workbookViewId="0">
      <selection activeCell="D12" sqref="D12"/>
    </sheetView>
  </sheetViews>
  <sheetFormatPr baseColWidth="10" defaultColWidth="11.42578125" defaultRowHeight="14.25"/>
  <cols>
    <col min="1" max="2" width="3.42578125" style="123" customWidth="1"/>
    <col min="3" max="3" width="6.28515625" style="123" customWidth="1"/>
    <col min="4" max="4" width="15.42578125" style="123" customWidth="1"/>
    <col min="5" max="5" width="16.140625" style="171" customWidth="1"/>
    <col min="6" max="6" width="17.42578125" style="123" customWidth="1"/>
    <col min="7" max="7" width="73.42578125" style="123" customWidth="1"/>
    <col min="8" max="8" width="8.5703125" style="123" customWidth="1"/>
    <col min="9" max="9" width="18.5703125" style="123" customWidth="1"/>
    <col min="10" max="10" width="23.5703125" style="123" customWidth="1"/>
    <col min="11" max="11" width="30" style="123" customWidth="1"/>
    <col min="12" max="12" width="3.42578125" style="123" customWidth="1"/>
    <col min="13" max="13" width="2.5703125" style="123" customWidth="1"/>
    <col min="14" max="16384" width="11.42578125" style="123"/>
  </cols>
  <sheetData>
    <row r="1" spans="1:13" ht="15">
      <c r="A1" s="120"/>
      <c r="B1" s="121"/>
      <c r="C1" s="292" t="s">
        <v>0</v>
      </c>
      <c r="D1" s="293"/>
      <c r="E1" s="293"/>
      <c r="F1" s="293"/>
      <c r="G1" s="173"/>
      <c r="H1" s="173"/>
      <c r="I1" s="173"/>
      <c r="J1" s="173"/>
      <c r="K1" s="173"/>
      <c r="L1" s="122"/>
      <c r="M1" s="120"/>
    </row>
    <row r="2" spans="1:13" ht="15.75" customHeight="1">
      <c r="A2" s="120"/>
      <c r="B2" s="121"/>
      <c r="C2" s="108"/>
      <c r="D2" s="109" t="s">
        <v>1</v>
      </c>
      <c r="E2" s="108"/>
      <c r="F2" s="109"/>
      <c r="G2" s="172"/>
      <c r="H2" s="172"/>
      <c r="I2" s="172"/>
      <c r="J2" s="172"/>
      <c r="K2" s="172"/>
      <c r="L2" s="122"/>
      <c r="M2" s="120"/>
    </row>
    <row r="3" spans="1:13" s="127" customFormat="1" ht="15">
      <c r="A3" s="124"/>
      <c r="B3" s="125"/>
      <c r="C3" s="283" t="s">
        <v>2</v>
      </c>
      <c r="D3" s="284"/>
      <c r="E3" s="284"/>
      <c r="F3" s="284"/>
      <c r="G3" s="284"/>
      <c r="H3" s="284"/>
      <c r="I3" s="284"/>
      <c r="J3" s="284"/>
      <c r="K3" s="285"/>
      <c r="L3" s="126"/>
      <c r="M3" s="124"/>
    </row>
    <row r="4" spans="1:13" ht="43.5" customHeight="1">
      <c r="A4" s="120"/>
      <c r="B4" s="128"/>
      <c r="C4" s="286"/>
      <c r="D4" s="287"/>
      <c r="E4" s="287"/>
      <c r="F4" s="287"/>
      <c r="G4" s="287"/>
      <c r="H4" s="287"/>
      <c r="I4" s="287"/>
      <c r="J4" s="287"/>
      <c r="K4" s="288"/>
      <c r="L4" s="122"/>
      <c r="M4" s="120"/>
    </row>
    <row r="5" spans="1:13" ht="42.75" customHeight="1">
      <c r="A5" s="120"/>
      <c r="B5" s="128"/>
      <c r="C5" s="289" t="s">
        <v>3</v>
      </c>
      <c r="D5" s="290"/>
      <c r="E5" s="290"/>
      <c r="F5" s="290"/>
      <c r="G5" s="290"/>
      <c r="H5" s="290"/>
      <c r="I5" s="290"/>
      <c r="J5" s="290"/>
      <c r="K5" s="291"/>
      <c r="L5" s="122"/>
      <c r="M5" s="120"/>
    </row>
    <row r="6" spans="1:13" ht="30" customHeight="1">
      <c r="A6" s="120"/>
      <c r="B6" s="121"/>
      <c r="C6" s="327"/>
      <c r="D6" s="328"/>
      <c r="E6" s="328"/>
      <c r="F6" s="328"/>
      <c r="G6" s="328"/>
      <c r="H6" s="328"/>
      <c r="I6" s="328"/>
      <c r="J6" s="328"/>
      <c r="K6" s="329"/>
      <c r="L6" s="122"/>
      <c r="M6" s="120"/>
    </row>
    <row r="7" spans="1:13" ht="30" customHeight="1">
      <c r="A7" s="120"/>
      <c r="B7" s="121"/>
      <c r="C7" s="330" t="s">
        <v>4</v>
      </c>
      <c r="D7" s="330" t="s">
        <v>5</v>
      </c>
      <c r="E7" s="331" t="s">
        <v>6</v>
      </c>
      <c r="F7" s="331"/>
      <c r="G7" s="330" t="s">
        <v>7</v>
      </c>
      <c r="H7" s="330" t="s">
        <v>8</v>
      </c>
      <c r="I7" s="330" t="s">
        <v>9</v>
      </c>
      <c r="J7" s="332" t="s">
        <v>10</v>
      </c>
      <c r="K7" s="332" t="s">
        <v>11</v>
      </c>
      <c r="L7" s="122"/>
      <c r="M7" s="120"/>
    </row>
    <row r="8" spans="1:13" ht="30" customHeight="1">
      <c r="A8" s="120"/>
      <c r="B8" s="121"/>
      <c r="C8" s="330"/>
      <c r="D8" s="330"/>
      <c r="E8" s="333" t="s">
        <v>12</v>
      </c>
      <c r="F8" s="333" t="s">
        <v>13</v>
      </c>
      <c r="G8" s="330"/>
      <c r="H8" s="330"/>
      <c r="I8" s="330"/>
      <c r="J8" s="332"/>
      <c r="K8" s="332"/>
      <c r="L8" s="122"/>
      <c r="M8" s="120"/>
    </row>
    <row r="9" spans="1:13" ht="30" customHeight="1">
      <c r="A9" s="120"/>
      <c r="B9" s="121"/>
      <c r="C9" s="334"/>
      <c r="D9" s="334" t="s">
        <v>105</v>
      </c>
      <c r="E9" s="334"/>
      <c r="F9" s="334"/>
      <c r="G9" s="334" t="s">
        <v>105</v>
      </c>
      <c r="H9" s="334"/>
      <c r="I9" s="334"/>
      <c r="J9" s="334"/>
      <c r="K9" s="334"/>
      <c r="L9" s="122"/>
      <c r="M9" s="120"/>
    </row>
    <row r="10" spans="1:13" ht="15">
      <c r="A10" s="120"/>
      <c r="B10" s="121"/>
      <c r="C10" s="136">
        <v>1.1000000000000001</v>
      </c>
      <c r="D10" s="130" t="s">
        <v>92</v>
      </c>
      <c r="E10" s="130"/>
      <c r="F10" s="130"/>
      <c r="G10" s="131" t="s">
        <v>97</v>
      </c>
      <c r="H10" s="130" t="s">
        <v>102</v>
      </c>
      <c r="I10" s="132">
        <v>1</v>
      </c>
      <c r="J10" s="133">
        <v>3736743</v>
      </c>
      <c r="K10" s="133">
        <f>+I10*J10</f>
        <v>3736743</v>
      </c>
      <c r="L10" s="122"/>
      <c r="M10" s="120"/>
    </row>
    <row r="11" spans="1:13" ht="15">
      <c r="A11" s="120"/>
      <c r="B11" s="121"/>
      <c r="C11" s="136">
        <v>1.2</v>
      </c>
      <c r="D11" s="130" t="s">
        <v>93</v>
      </c>
      <c r="E11" s="130"/>
      <c r="F11" s="130"/>
      <c r="G11" s="131" t="s">
        <v>98</v>
      </c>
      <c r="H11" s="130" t="s">
        <v>103</v>
      </c>
      <c r="I11" s="132">
        <v>44.2</v>
      </c>
      <c r="J11" s="133">
        <v>39524</v>
      </c>
      <c r="K11" s="133">
        <f t="shared" ref="K11:K14" si="0">+I11*J11</f>
        <v>1746960.8</v>
      </c>
      <c r="L11" s="122"/>
      <c r="M11" s="120"/>
    </row>
    <row r="12" spans="1:13" ht="28.5">
      <c r="A12" s="120"/>
      <c r="B12" s="121"/>
      <c r="C12" s="136">
        <v>1.3</v>
      </c>
      <c r="D12" s="130" t="s">
        <v>94</v>
      </c>
      <c r="E12" s="130"/>
      <c r="F12" s="130"/>
      <c r="G12" s="131" t="s">
        <v>101</v>
      </c>
      <c r="H12" s="130" t="s">
        <v>104</v>
      </c>
      <c r="I12" s="132">
        <v>1238.8599999999999</v>
      </c>
      <c r="J12" s="133">
        <v>17410</v>
      </c>
      <c r="K12" s="133">
        <f t="shared" si="0"/>
        <v>21568552.599999998</v>
      </c>
      <c r="L12" s="122"/>
      <c r="M12" s="120"/>
    </row>
    <row r="13" spans="1:13" ht="15">
      <c r="A13" s="120"/>
      <c r="B13" s="121"/>
      <c r="C13" s="136">
        <v>1.4</v>
      </c>
      <c r="D13" s="130" t="s">
        <v>95</v>
      </c>
      <c r="E13" s="130"/>
      <c r="F13" s="130"/>
      <c r="G13" s="131" t="s">
        <v>99</v>
      </c>
      <c r="H13" s="130" t="s">
        <v>102</v>
      </c>
      <c r="I13" s="132">
        <v>1</v>
      </c>
      <c r="J13" s="133">
        <v>4759445</v>
      </c>
      <c r="K13" s="133">
        <f t="shared" si="0"/>
        <v>4759445</v>
      </c>
      <c r="L13" s="122"/>
      <c r="M13" s="120"/>
    </row>
    <row r="14" spans="1:13" ht="15">
      <c r="A14" s="120"/>
      <c r="B14" s="121"/>
      <c r="C14" s="136">
        <v>1.5</v>
      </c>
      <c r="D14" s="130" t="s">
        <v>96</v>
      </c>
      <c r="E14" s="130"/>
      <c r="F14" s="130"/>
      <c r="G14" s="131" t="s">
        <v>100</v>
      </c>
      <c r="H14" s="130" t="s">
        <v>102</v>
      </c>
      <c r="I14" s="132">
        <v>1</v>
      </c>
      <c r="J14" s="133">
        <v>896777</v>
      </c>
      <c r="K14" s="133">
        <f t="shared" si="0"/>
        <v>896777</v>
      </c>
      <c r="L14" s="122"/>
      <c r="M14" s="120"/>
    </row>
    <row r="15" spans="1:13" ht="15">
      <c r="A15" s="120"/>
      <c r="B15" s="121"/>
      <c r="C15" s="335" t="s">
        <v>14</v>
      </c>
      <c r="D15" s="130"/>
      <c r="E15" s="130"/>
      <c r="F15" s="130"/>
      <c r="G15" s="131"/>
      <c r="H15" s="130"/>
      <c r="I15" s="132"/>
      <c r="J15" s="133"/>
      <c r="K15" s="314">
        <f>SUM(K10:K14)</f>
        <v>32708478.399999999</v>
      </c>
      <c r="L15" s="122"/>
      <c r="M15" s="120"/>
    </row>
    <row r="16" spans="1:13" ht="15">
      <c r="A16" s="120"/>
      <c r="B16" s="121"/>
      <c r="C16" s="334"/>
      <c r="D16" s="334"/>
      <c r="E16" s="334"/>
      <c r="F16" s="334"/>
      <c r="G16" s="334" t="s">
        <v>106</v>
      </c>
      <c r="H16" s="334"/>
      <c r="I16" s="334"/>
      <c r="J16" s="334"/>
      <c r="K16" s="334"/>
      <c r="L16" s="122"/>
      <c r="M16" s="120"/>
    </row>
    <row r="17" spans="1:13" ht="15">
      <c r="A17" s="120"/>
      <c r="B17" s="121"/>
      <c r="C17" s="136">
        <v>2.1</v>
      </c>
      <c r="D17" s="130" t="s">
        <v>109</v>
      </c>
      <c r="E17" s="130"/>
      <c r="F17" s="130"/>
      <c r="G17" s="315" t="s">
        <v>107</v>
      </c>
      <c r="H17" s="130" t="s">
        <v>102</v>
      </c>
      <c r="I17" s="132">
        <v>26</v>
      </c>
      <c r="J17" s="133">
        <v>608013</v>
      </c>
      <c r="K17" s="133">
        <f t="shared" ref="K17:K18" si="1">+I17*J17</f>
        <v>15808338</v>
      </c>
      <c r="L17" s="122"/>
      <c r="M17" s="120"/>
    </row>
    <row r="18" spans="1:13" ht="15">
      <c r="A18" s="120"/>
      <c r="B18" s="121"/>
      <c r="C18" s="136">
        <v>2.2000000000000002</v>
      </c>
      <c r="D18" s="130" t="s">
        <v>110</v>
      </c>
      <c r="E18" s="130"/>
      <c r="F18" s="130"/>
      <c r="G18" s="315" t="s">
        <v>108</v>
      </c>
      <c r="H18" s="130" t="s">
        <v>102</v>
      </c>
      <c r="I18" s="132">
        <v>3</v>
      </c>
      <c r="J18" s="133">
        <v>814074</v>
      </c>
      <c r="K18" s="133">
        <f t="shared" si="1"/>
        <v>2442222</v>
      </c>
      <c r="L18" s="122"/>
      <c r="M18" s="120"/>
    </row>
    <row r="19" spans="1:13" ht="15">
      <c r="A19" s="120"/>
      <c r="B19" s="121"/>
      <c r="C19" s="335" t="s">
        <v>14</v>
      </c>
      <c r="D19" s="130"/>
      <c r="E19" s="130"/>
      <c r="F19" s="130"/>
      <c r="G19" s="131"/>
      <c r="H19" s="130"/>
      <c r="I19" s="132"/>
      <c r="J19" s="133"/>
      <c r="K19" s="314">
        <f>SUM(K17:K18)</f>
        <v>18250560</v>
      </c>
      <c r="L19" s="122"/>
      <c r="M19" s="120"/>
    </row>
    <row r="20" spans="1:13" ht="15">
      <c r="A20" s="120"/>
      <c r="B20" s="121"/>
      <c r="C20" s="334"/>
      <c r="D20" s="334"/>
      <c r="E20" s="334"/>
      <c r="F20" s="334"/>
      <c r="G20" s="336" t="s">
        <v>303</v>
      </c>
      <c r="H20" s="334"/>
      <c r="I20" s="334"/>
      <c r="J20" s="334"/>
      <c r="K20" s="334"/>
      <c r="L20" s="122"/>
      <c r="M20" s="120"/>
    </row>
    <row r="21" spans="1:13" ht="15">
      <c r="A21" s="120"/>
      <c r="B21" s="121"/>
      <c r="C21" s="136">
        <v>3.1</v>
      </c>
      <c r="D21" s="130" t="s">
        <v>308</v>
      </c>
      <c r="E21" s="130"/>
      <c r="F21" s="130"/>
      <c r="G21" s="315" t="s">
        <v>111</v>
      </c>
      <c r="H21" s="130" t="s">
        <v>304</v>
      </c>
      <c r="I21" s="132">
        <v>7.99</v>
      </c>
      <c r="J21" s="133">
        <v>1436799</v>
      </c>
      <c r="K21" s="133">
        <f t="shared" ref="K21:K83" si="2">+I21*J21</f>
        <v>11480024.01</v>
      </c>
      <c r="L21" s="122"/>
      <c r="M21" s="120"/>
    </row>
    <row r="22" spans="1:13" ht="28.5">
      <c r="A22" s="120"/>
      <c r="B22" s="121"/>
      <c r="C22" s="136">
        <v>3.2</v>
      </c>
      <c r="D22" s="130" t="s">
        <v>309</v>
      </c>
      <c r="E22" s="130"/>
      <c r="F22" s="130"/>
      <c r="G22" s="315" t="s">
        <v>112</v>
      </c>
      <c r="H22" s="130" t="s">
        <v>104</v>
      </c>
      <c r="I22" s="132">
        <v>165.8</v>
      </c>
      <c r="J22" s="133">
        <v>20908</v>
      </c>
      <c r="K22" s="133">
        <f t="shared" si="2"/>
        <v>3466546.4000000004</v>
      </c>
      <c r="L22" s="122"/>
      <c r="M22" s="120"/>
    </row>
    <row r="23" spans="1:13" ht="15">
      <c r="A23" s="120"/>
      <c r="B23" s="121"/>
      <c r="C23" s="136">
        <v>3.3</v>
      </c>
      <c r="D23" s="130" t="s">
        <v>310</v>
      </c>
      <c r="E23" s="130"/>
      <c r="F23" s="130"/>
      <c r="G23" s="315" t="s">
        <v>113</v>
      </c>
      <c r="H23" s="130" t="s">
        <v>304</v>
      </c>
      <c r="I23" s="132">
        <v>1.1499999999999999</v>
      </c>
      <c r="J23" s="133">
        <v>1717351</v>
      </c>
      <c r="K23" s="133">
        <f t="shared" si="2"/>
        <v>1974953.65</v>
      </c>
      <c r="L23" s="122"/>
      <c r="M23" s="120"/>
    </row>
    <row r="24" spans="1:13" ht="15">
      <c r="A24" s="120"/>
      <c r="B24" s="121"/>
      <c r="C24" s="136">
        <v>3.4</v>
      </c>
      <c r="D24" s="130" t="s">
        <v>311</v>
      </c>
      <c r="E24" s="130"/>
      <c r="F24" s="130"/>
      <c r="G24" s="315" t="s">
        <v>114</v>
      </c>
      <c r="H24" s="130" t="s">
        <v>305</v>
      </c>
      <c r="I24" s="320">
        <v>24296.077485309401</v>
      </c>
      <c r="J24" s="133">
        <v>10283</v>
      </c>
      <c r="K24" s="133">
        <f t="shared" si="2"/>
        <v>249836564.78143656</v>
      </c>
      <c r="L24" s="122"/>
      <c r="M24" s="120"/>
    </row>
    <row r="25" spans="1:13" ht="15">
      <c r="A25" s="120"/>
      <c r="B25" s="121"/>
      <c r="C25" s="136">
        <v>3.5</v>
      </c>
      <c r="D25" s="130" t="s">
        <v>312</v>
      </c>
      <c r="E25" s="130"/>
      <c r="F25" s="130"/>
      <c r="G25" s="315" t="s">
        <v>115</v>
      </c>
      <c r="H25" s="130" t="s">
        <v>305</v>
      </c>
      <c r="I25" s="132">
        <v>343.28</v>
      </c>
      <c r="J25" s="133">
        <v>13404</v>
      </c>
      <c r="K25" s="133">
        <f t="shared" si="2"/>
        <v>4601325.1199999992</v>
      </c>
      <c r="L25" s="122"/>
      <c r="M25" s="120"/>
    </row>
    <row r="26" spans="1:13" ht="15">
      <c r="A26" s="120"/>
      <c r="B26" s="121"/>
      <c r="C26" s="136">
        <v>3.6</v>
      </c>
      <c r="D26" s="130" t="s">
        <v>313</v>
      </c>
      <c r="E26" s="130"/>
      <c r="F26" s="130"/>
      <c r="G26" s="315" t="s">
        <v>116</v>
      </c>
      <c r="H26" s="130" t="s">
        <v>304</v>
      </c>
      <c r="I26" s="132">
        <v>10.58</v>
      </c>
      <c r="J26" s="133">
        <v>1387212</v>
      </c>
      <c r="K26" s="133">
        <f t="shared" si="2"/>
        <v>14676702.960000001</v>
      </c>
      <c r="L26" s="122"/>
      <c r="M26" s="120"/>
    </row>
    <row r="27" spans="1:13" ht="15">
      <c r="A27" s="120"/>
      <c r="B27" s="121"/>
      <c r="C27" s="136">
        <v>3.7</v>
      </c>
      <c r="D27" s="130" t="s">
        <v>314</v>
      </c>
      <c r="E27" s="130"/>
      <c r="F27" s="130"/>
      <c r="G27" s="315" t="s">
        <v>117</v>
      </c>
      <c r="H27" s="130" t="s">
        <v>104</v>
      </c>
      <c r="I27" s="132">
        <v>324.95999999999998</v>
      </c>
      <c r="J27" s="133">
        <v>131646</v>
      </c>
      <c r="K27" s="133">
        <f t="shared" si="2"/>
        <v>42779684.159999996</v>
      </c>
      <c r="L27" s="122"/>
      <c r="M27" s="120"/>
    </row>
    <row r="28" spans="1:13" ht="15">
      <c r="A28" s="120"/>
      <c r="B28" s="121"/>
      <c r="C28" s="136">
        <v>3.8</v>
      </c>
      <c r="D28" s="130" t="s">
        <v>315</v>
      </c>
      <c r="E28" s="130"/>
      <c r="F28" s="130"/>
      <c r="G28" s="315" t="s">
        <v>118</v>
      </c>
      <c r="H28" s="130" t="s">
        <v>304</v>
      </c>
      <c r="I28" s="132">
        <v>7.32</v>
      </c>
      <c r="J28" s="133">
        <v>1490942</v>
      </c>
      <c r="K28" s="133">
        <f t="shared" si="2"/>
        <v>10913695.440000001</v>
      </c>
      <c r="L28" s="122"/>
      <c r="M28" s="120"/>
    </row>
    <row r="29" spans="1:13" ht="15">
      <c r="A29" s="120"/>
      <c r="B29" s="121"/>
      <c r="C29" s="136">
        <v>3.9</v>
      </c>
      <c r="D29" s="130" t="s">
        <v>316</v>
      </c>
      <c r="E29" s="130"/>
      <c r="F29" s="130"/>
      <c r="G29" s="315" t="s">
        <v>119</v>
      </c>
      <c r="H29" s="130" t="s">
        <v>104</v>
      </c>
      <c r="I29" s="132">
        <v>60.94</v>
      </c>
      <c r="J29" s="133">
        <v>53062</v>
      </c>
      <c r="K29" s="133">
        <f t="shared" si="2"/>
        <v>3233598.28</v>
      </c>
      <c r="L29" s="122"/>
      <c r="M29" s="120"/>
    </row>
    <row r="30" spans="1:13" ht="15">
      <c r="A30" s="120"/>
      <c r="B30" s="121"/>
      <c r="C30" s="319">
        <v>3.1</v>
      </c>
      <c r="D30" s="130" t="s">
        <v>317</v>
      </c>
      <c r="E30" s="130"/>
      <c r="F30" s="130"/>
      <c r="G30" s="315" t="s">
        <v>120</v>
      </c>
      <c r="H30" s="130" t="s">
        <v>304</v>
      </c>
      <c r="I30" s="132">
        <v>10.86</v>
      </c>
      <c r="J30" s="133">
        <v>125418</v>
      </c>
      <c r="K30" s="133">
        <f t="shared" si="2"/>
        <v>1362039.48</v>
      </c>
      <c r="L30" s="122"/>
      <c r="M30" s="120"/>
    </row>
    <row r="31" spans="1:13" ht="15">
      <c r="A31" s="120"/>
      <c r="B31" s="121"/>
      <c r="C31" s="335" t="s">
        <v>14</v>
      </c>
      <c r="D31" s="130"/>
      <c r="E31" s="130"/>
      <c r="F31" s="130"/>
      <c r="G31" s="131"/>
      <c r="H31" s="130"/>
      <c r="I31" s="132"/>
      <c r="J31" s="133"/>
      <c r="K31" s="314">
        <f>SUM(K21:K30)</f>
        <v>344325134.2814365</v>
      </c>
      <c r="L31" s="122"/>
      <c r="M31" s="120"/>
    </row>
    <row r="32" spans="1:13" ht="15">
      <c r="A32" s="120"/>
      <c r="B32" s="121"/>
      <c r="C32" s="334"/>
      <c r="D32" s="334"/>
      <c r="E32" s="334"/>
      <c r="F32" s="334"/>
      <c r="G32" s="336" t="s">
        <v>435</v>
      </c>
      <c r="H32" s="334"/>
      <c r="I32" s="334"/>
      <c r="J32" s="334"/>
      <c r="K32" s="334"/>
      <c r="L32" s="122"/>
      <c r="M32" s="120"/>
    </row>
    <row r="33" spans="1:13" ht="15">
      <c r="A33" s="120"/>
      <c r="B33" s="121"/>
      <c r="C33" s="136">
        <v>4.0999999999999996</v>
      </c>
      <c r="D33" s="130" t="s">
        <v>318</v>
      </c>
      <c r="E33" s="130"/>
      <c r="F33" s="130"/>
      <c r="G33" s="315" t="s">
        <v>121</v>
      </c>
      <c r="H33" s="130" t="s">
        <v>103</v>
      </c>
      <c r="I33" s="132">
        <v>261.31</v>
      </c>
      <c r="J33" s="133">
        <v>108978</v>
      </c>
      <c r="K33" s="133">
        <f t="shared" si="2"/>
        <v>28477041.18</v>
      </c>
      <c r="L33" s="122"/>
      <c r="M33" s="120"/>
    </row>
    <row r="34" spans="1:13" ht="15">
      <c r="A34" s="120"/>
      <c r="B34" s="121"/>
      <c r="C34" s="136">
        <v>4.2</v>
      </c>
      <c r="D34" s="130" t="s">
        <v>319</v>
      </c>
      <c r="E34" s="130"/>
      <c r="F34" s="130"/>
      <c r="G34" s="315" t="s">
        <v>122</v>
      </c>
      <c r="H34" s="130" t="s">
        <v>103</v>
      </c>
      <c r="I34" s="132">
        <v>323.61</v>
      </c>
      <c r="J34" s="133">
        <v>94246</v>
      </c>
      <c r="K34" s="133">
        <f t="shared" si="2"/>
        <v>30498948.060000002</v>
      </c>
      <c r="L34" s="122"/>
      <c r="M34" s="120"/>
    </row>
    <row r="35" spans="1:13" ht="15">
      <c r="A35" s="120"/>
      <c r="B35" s="121"/>
      <c r="C35" s="136">
        <v>4.3</v>
      </c>
      <c r="D35" s="130" t="s">
        <v>320</v>
      </c>
      <c r="E35" s="130"/>
      <c r="F35" s="130"/>
      <c r="G35" s="315" t="s">
        <v>123</v>
      </c>
      <c r="H35" s="130" t="s">
        <v>104</v>
      </c>
      <c r="I35" s="132">
        <v>42.25</v>
      </c>
      <c r="J35" s="133">
        <v>220040</v>
      </c>
      <c r="K35" s="133">
        <f t="shared" si="2"/>
        <v>9296690</v>
      </c>
      <c r="L35" s="122"/>
      <c r="M35" s="120"/>
    </row>
    <row r="36" spans="1:13" ht="15">
      <c r="A36" s="120"/>
      <c r="B36" s="121"/>
      <c r="C36" s="136">
        <v>4.4000000000000004</v>
      </c>
      <c r="D36" s="130" t="s">
        <v>321</v>
      </c>
      <c r="E36" s="130"/>
      <c r="F36" s="130"/>
      <c r="G36" s="315" t="s">
        <v>124</v>
      </c>
      <c r="H36" s="130" t="s">
        <v>104</v>
      </c>
      <c r="I36" s="132">
        <v>672.57</v>
      </c>
      <c r="J36" s="133">
        <v>77079</v>
      </c>
      <c r="K36" s="133">
        <f t="shared" si="2"/>
        <v>51841023.030000001</v>
      </c>
      <c r="L36" s="122"/>
      <c r="M36" s="120"/>
    </row>
    <row r="37" spans="1:13" ht="15">
      <c r="A37" s="120"/>
      <c r="B37" s="121"/>
      <c r="C37" s="136">
        <v>4.5</v>
      </c>
      <c r="D37" s="130" t="s">
        <v>322</v>
      </c>
      <c r="E37" s="130"/>
      <c r="F37" s="130"/>
      <c r="G37" s="315" t="s">
        <v>125</v>
      </c>
      <c r="H37" s="130" t="s">
        <v>103</v>
      </c>
      <c r="I37" s="132">
        <v>230.29</v>
      </c>
      <c r="J37" s="133">
        <v>48678</v>
      </c>
      <c r="K37" s="133">
        <f t="shared" si="2"/>
        <v>11210056.619999999</v>
      </c>
      <c r="L37" s="122"/>
      <c r="M37" s="120"/>
    </row>
    <row r="38" spans="1:13" ht="15">
      <c r="A38" s="120"/>
      <c r="B38" s="121"/>
      <c r="C38" s="136">
        <v>4.5999999999999996</v>
      </c>
      <c r="D38" s="130" t="s">
        <v>323</v>
      </c>
      <c r="E38" s="130"/>
      <c r="F38" s="130"/>
      <c r="G38" s="315" t="s">
        <v>126</v>
      </c>
      <c r="H38" s="130" t="s">
        <v>104</v>
      </c>
      <c r="I38" s="132">
        <v>952.44</v>
      </c>
      <c r="J38" s="133">
        <v>71751</v>
      </c>
      <c r="K38" s="133">
        <f t="shared" si="2"/>
        <v>68338522.439999998</v>
      </c>
      <c r="L38" s="122"/>
      <c r="M38" s="120"/>
    </row>
    <row r="39" spans="1:13" ht="15">
      <c r="A39" s="120"/>
      <c r="B39" s="121"/>
      <c r="C39" s="136">
        <v>4.7</v>
      </c>
      <c r="D39" s="130" t="s">
        <v>324</v>
      </c>
      <c r="E39" s="130"/>
      <c r="F39" s="130"/>
      <c r="G39" s="315" t="s">
        <v>127</v>
      </c>
      <c r="H39" s="130" t="s">
        <v>104</v>
      </c>
      <c r="I39" s="132">
        <v>430.75</v>
      </c>
      <c r="J39" s="133">
        <v>159576</v>
      </c>
      <c r="K39" s="133">
        <f t="shared" si="2"/>
        <v>68737362</v>
      </c>
      <c r="L39" s="122"/>
      <c r="M39" s="120"/>
    </row>
    <row r="40" spans="1:13" ht="42.75">
      <c r="A40" s="120"/>
      <c r="B40" s="121"/>
      <c r="C40" s="136">
        <v>4.8</v>
      </c>
      <c r="D40" s="130" t="s">
        <v>325</v>
      </c>
      <c r="E40" s="130"/>
      <c r="F40" s="130"/>
      <c r="G40" s="315" t="s">
        <v>128</v>
      </c>
      <c r="H40" s="130" t="s">
        <v>104</v>
      </c>
      <c r="I40" s="132">
        <v>587.6</v>
      </c>
      <c r="J40" s="133">
        <v>273239</v>
      </c>
      <c r="K40" s="133">
        <f t="shared" si="2"/>
        <v>160555236.40000001</v>
      </c>
      <c r="L40" s="122"/>
      <c r="M40" s="120"/>
    </row>
    <row r="41" spans="1:13" ht="15">
      <c r="A41" s="120"/>
      <c r="B41" s="121"/>
      <c r="C41" s="136">
        <v>4.9000000000000004</v>
      </c>
      <c r="D41" s="130" t="s">
        <v>326</v>
      </c>
      <c r="E41" s="130"/>
      <c r="F41" s="130"/>
      <c r="G41" s="315" t="s">
        <v>129</v>
      </c>
      <c r="H41" s="130" t="s">
        <v>104</v>
      </c>
      <c r="I41" s="132">
        <v>75</v>
      </c>
      <c r="J41" s="133">
        <v>179480</v>
      </c>
      <c r="K41" s="133">
        <f t="shared" si="2"/>
        <v>13461000</v>
      </c>
      <c r="L41" s="122"/>
      <c r="M41" s="120"/>
    </row>
    <row r="42" spans="1:13" ht="28.5">
      <c r="A42" s="120"/>
      <c r="B42" s="121"/>
      <c r="C42" s="319">
        <v>4.0999999999999996</v>
      </c>
      <c r="D42" s="130" t="s">
        <v>325</v>
      </c>
      <c r="E42" s="130"/>
      <c r="F42" s="130"/>
      <c r="G42" s="315" t="s">
        <v>130</v>
      </c>
      <c r="H42" s="130" t="s">
        <v>104</v>
      </c>
      <c r="I42" s="132">
        <v>52.25</v>
      </c>
      <c r="J42" s="133">
        <v>917574</v>
      </c>
      <c r="K42" s="133">
        <f t="shared" si="2"/>
        <v>47943241.5</v>
      </c>
      <c r="L42" s="122"/>
      <c r="M42" s="120"/>
    </row>
    <row r="43" spans="1:13" ht="28.5">
      <c r="A43" s="120"/>
      <c r="B43" s="121"/>
      <c r="C43" s="319">
        <v>4.1100000000000003</v>
      </c>
      <c r="D43" s="130" t="s">
        <v>325</v>
      </c>
      <c r="E43" s="130"/>
      <c r="F43" s="130"/>
      <c r="G43" s="315" t="s">
        <v>131</v>
      </c>
      <c r="H43" s="130" t="s">
        <v>103</v>
      </c>
      <c r="I43" s="132">
        <v>944.5689543206372</v>
      </c>
      <c r="J43" s="133">
        <v>98571</v>
      </c>
      <c r="K43" s="133">
        <f t="shared" si="2"/>
        <v>93107106.396339536</v>
      </c>
      <c r="L43" s="122"/>
      <c r="M43" s="120"/>
    </row>
    <row r="44" spans="1:13" ht="15">
      <c r="A44" s="120"/>
      <c r="B44" s="121"/>
      <c r="C44" s="335" t="s">
        <v>14</v>
      </c>
      <c r="D44" s="130"/>
      <c r="E44" s="130"/>
      <c r="F44" s="130"/>
      <c r="G44" s="131"/>
      <c r="H44" s="130"/>
      <c r="I44" s="132"/>
      <c r="J44" s="133"/>
      <c r="K44" s="314">
        <f>SUM(K33:K43)</f>
        <v>583466227.62633955</v>
      </c>
      <c r="L44" s="122"/>
      <c r="M44" s="120"/>
    </row>
    <row r="45" spans="1:13" ht="15">
      <c r="A45" s="120"/>
      <c r="B45" s="121"/>
      <c r="C45" s="334"/>
      <c r="D45" s="334"/>
      <c r="E45" s="334"/>
      <c r="F45" s="334"/>
      <c r="G45" s="336" t="s">
        <v>436</v>
      </c>
      <c r="H45" s="334"/>
      <c r="I45" s="334"/>
      <c r="J45" s="334"/>
      <c r="K45" s="334"/>
      <c r="L45" s="122"/>
      <c r="M45" s="120"/>
    </row>
    <row r="46" spans="1:13" ht="15">
      <c r="A46" s="120"/>
      <c r="B46" s="121"/>
      <c r="C46" s="136">
        <v>5.0999999999999996</v>
      </c>
      <c r="D46" s="130" t="s">
        <v>327</v>
      </c>
      <c r="E46" s="130"/>
      <c r="F46" s="130"/>
      <c r="G46" s="317" t="s">
        <v>132</v>
      </c>
      <c r="H46" s="130" t="s">
        <v>103</v>
      </c>
      <c r="I46" s="132">
        <v>2925.8</v>
      </c>
      <c r="J46" s="133">
        <v>14460</v>
      </c>
      <c r="K46" s="133">
        <f t="shared" si="2"/>
        <v>42307068</v>
      </c>
      <c r="L46" s="122"/>
      <c r="M46" s="120"/>
    </row>
    <row r="47" spans="1:13" ht="15">
      <c r="A47" s="120"/>
      <c r="B47" s="121"/>
      <c r="C47" s="136">
        <v>5.2</v>
      </c>
      <c r="D47" s="130" t="s">
        <v>328</v>
      </c>
      <c r="E47" s="130"/>
      <c r="F47" s="130"/>
      <c r="G47" s="317" t="s">
        <v>133</v>
      </c>
      <c r="H47" s="130" t="s">
        <v>104</v>
      </c>
      <c r="I47" s="132">
        <v>5290.6</v>
      </c>
      <c r="J47" s="133">
        <v>35216</v>
      </c>
      <c r="K47" s="133">
        <f t="shared" si="2"/>
        <v>186313769.60000002</v>
      </c>
      <c r="L47" s="122"/>
      <c r="M47" s="120"/>
    </row>
    <row r="48" spans="1:13" ht="15">
      <c r="A48" s="120"/>
      <c r="B48" s="121"/>
      <c r="C48" s="136">
        <v>5.3</v>
      </c>
      <c r="D48" s="130" t="s">
        <v>329</v>
      </c>
      <c r="E48" s="130"/>
      <c r="F48" s="130"/>
      <c r="G48" s="317" t="s">
        <v>134</v>
      </c>
      <c r="H48" s="130" t="s">
        <v>103</v>
      </c>
      <c r="I48" s="132">
        <v>1875</v>
      </c>
      <c r="J48" s="133">
        <v>22298</v>
      </c>
      <c r="K48" s="133">
        <f t="shared" si="2"/>
        <v>41808750</v>
      </c>
      <c r="L48" s="122"/>
      <c r="M48" s="120"/>
    </row>
    <row r="49" spans="1:13" ht="15">
      <c r="A49" s="120"/>
      <c r="B49" s="121"/>
      <c r="C49" s="136">
        <v>5.4</v>
      </c>
      <c r="D49" s="130" t="s">
        <v>330</v>
      </c>
      <c r="E49" s="130"/>
      <c r="F49" s="130"/>
      <c r="G49" s="317" t="s">
        <v>135</v>
      </c>
      <c r="H49" s="130" t="s">
        <v>104</v>
      </c>
      <c r="I49" s="132">
        <v>4.07</v>
      </c>
      <c r="J49" s="133">
        <v>43477</v>
      </c>
      <c r="K49" s="133">
        <f t="shared" si="2"/>
        <v>176951.39</v>
      </c>
      <c r="L49" s="122"/>
      <c r="M49" s="120"/>
    </row>
    <row r="50" spans="1:13" ht="15">
      <c r="A50" s="120"/>
      <c r="B50" s="121"/>
      <c r="C50" s="136">
        <v>5.5</v>
      </c>
      <c r="D50" s="130" t="s">
        <v>331</v>
      </c>
      <c r="E50" s="130"/>
      <c r="F50" s="130"/>
      <c r="G50" s="317" t="s">
        <v>136</v>
      </c>
      <c r="H50" s="130" t="s">
        <v>103</v>
      </c>
      <c r="I50" s="132">
        <v>7.7</v>
      </c>
      <c r="J50" s="133">
        <v>11672</v>
      </c>
      <c r="K50" s="133">
        <f t="shared" si="2"/>
        <v>89874.400000000009</v>
      </c>
      <c r="L50" s="122"/>
      <c r="M50" s="120"/>
    </row>
    <row r="51" spans="1:13" ht="15">
      <c r="A51" s="120"/>
      <c r="B51" s="121"/>
      <c r="C51" s="335" t="s">
        <v>14</v>
      </c>
      <c r="D51" s="130"/>
      <c r="E51" s="130"/>
      <c r="F51" s="130"/>
      <c r="G51" s="131"/>
      <c r="H51" s="130"/>
      <c r="I51" s="132"/>
      <c r="J51" s="133"/>
      <c r="K51" s="314">
        <f>SUM(K46:K50)</f>
        <v>270696413.38999999</v>
      </c>
      <c r="L51" s="122"/>
      <c r="M51" s="120"/>
    </row>
    <row r="52" spans="1:13" ht="15">
      <c r="A52" s="120"/>
      <c r="B52" s="121"/>
      <c r="C52" s="334"/>
      <c r="D52" s="334"/>
      <c r="E52" s="334"/>
      <c r="F52" s="334"/>
      <c r="G52" s="336" t="s">
        <v>437</v>
      </c>
      <c r="H52" s="334"/>
      <c r="I52" s="334"/>
      <c r="J52" s="334"/>
      <c r="K52" s="334"/>
      <c r="L52" s="122"/>
      <c r="M52" s="120"/>
    </row>
    <row r="53" spans="1:13" ht="15">
      <c r="A53" s="120"/>
      <c r="B53" s="121"/>
      <c r="C53" s="136">
        <v>6.1</v>
      </c>
      <c r="D53" s="130" t="s">
        <v>332</v>
      </c>
      <c r="E53" s="130"/>
      <c r="F53" s="130"/>
      <c r="G53" s="318" t="s">
        <v>137</v>
      </c>
      <c r="H53" s="130" t="s">
        <v>104</v>
      </c>
      <c r="I53" s="132">
        <v>4.07</v>
      </c>
      <c r="J53" s="133">
        <v>51658</v>
      </c>
      <c r="K53" s="133">
        <f t="shared" si="2"/>
        <v>210248.06000000003</v>
      </c>
      <c r="L53" s="122"/>
      <c r="M53" s="120"/>
    </row>
    <row r="54" spans="1:13" ht="15">
      <c r="A54" s="120"/>
      <c r="B54" s="121"/>
      <c r="C54" s="136">
        <v>6.2</v>
      </c>
      <c r="D54" s="130" t="s">
        <v>333</v>
      </c>
      <c r="E54" s="130"/>
      <c r="F54" s="130"/>
      <c r="G54" s="318" t="s">
        <v>138</v>
      </c>
      <c r="H54" s="130" t="s">
        <v>103</v>
      </c>
      <c r="I54" s="132">
        <v>43.88</v>
      </c>
      <c r="J54" s="133">
        <v>108548</v>
      </c>
      <c r="K54" s="133">
        <f t="shared" si="2"/>
        <v>4763086.24</v>
      </c>
      <c r="L54" s="122"/>
      <c r="M54" s="120"/>
    </row>
    <row r="55" spans="1:13" ht="28.5">
      <c r="A55" s="120"/>
      <c r="B55" s="121"/>
      <c r="C55" s="136">
        <v>6.3</v>
      </c>
      <c r="D55" s="130" t="s">
        <v>334</v>
      </c>
      <c r="E55" s="130"/>
      <c r="F55" s="130"/>
      <c r="G55" s="318" t="s">
        <v>139</v>
      </c>
      <c r="H55" s="130" t="s">
        <v>104</v>
      </c>
      <c r="I55" s="132">
        <v>962.51</v>
      </c>
      <c r="J55" s="133">
        <v>264170</v>
      </c>
      <c r="K55" s="133">
        <f t="shared" si="2"/>
        <v>254266266.69999999</v>
      </c>
      <c r="L55" s="122"/>
      <c r="M55" s="120"/>
    </row>
    <row r="56" spans="1:13" ht="15">
      <c r="A56" s="120"/>
      <c r="B56" s="121"/>
      <c r="C56" s="136">
        <v>6.4</v>
      </c>
      <c r="D56" s="130" t="s">
        <v>335</v>
      </c>
      <c r="E56" s="130"/>
      <c r="F56" s="130"/>
      <c r="G56" s="318" t="s">
        <v>140</v>
      </c>
      <c r="H56" s="130" t="s">
        <v>103</v>
      </c>
      <c r="I56" s="132">
        <v>119.53</v>
      </c>
      <c r="J56" s="133">
        <v>48650</v>
      </c>
      <c r="K56" s="133">
        <f t="shared" si="2"/>
        <v>5815134.5</v>
      </c>
      <c r="L56" s="122"/>
      <c r="M56" s="120"/>
    </row>
    <row r="57" spans="1:13" ht="15">
      <c r="A57" s="120"/>
      <c r="B57" s="121"/>
      <c r="C57" s="136">
        <v>6.5</v>
      </c>
      <c r="D57" s="130" t="s">
        <v>336</v>
      </c>
      <c r="E57" s="130"/>
      <c r="F57" s="130"/>
      <c r="G57" s="318" t="s">
        <v>141</v>
      </c>
      <c r="H57" s="130" t="s">
        <v>104</v>
      </c>
      <c r="I57" s="132">
        <v>4.07</v>
      </c>
      <c r="J57" s="133">
        <v>82102</v>
      </c>
      <c r="K57" s="133">
        <f t="shared" si="2"/>
        <v>334155.14</v>
      </c>
      <c r="L57" s="122"/>
      <c r="M57" s="120"/>
    </row>
    <row r="58" spans="1:13" ht="15">
      <c r="A58" s="120"/>
      <c r="B58" s="121"/>
      <c r="C58" s="335" t="s">
        <v>14</v>
      </c>
      <c r="D58" s="130"/>
      <c r="E58" s="130"/>
      <c r="F58" s="130"/>
      <c r="G58" s="131"/>
      <c r="H58" s="130"/>
      <c r="I58" s="132"/>
      <c r="J58" s="133"/>
      <c r="K58" s="314">
        <f>SUM(K53:K57)</f>
        <v>265388890.63999999</v>
      </c>
      <c r="L58" s="122"/>
      <c r="M58" s="120"/>
    </row>
    <row r="59" spans="1:13" ht="15">
      <c r="A59" s="120"/>
      <c r="B59" s="121"/>
      <c r="C59" s="334"/>
      <c r="D59" s="334"/>
      <c r="E59" s="334"/>
      <c r="F59" s="334"/>
      <c r="G59" s="336" t="s">
        <v>438</v>
      </c>
      <c r="H59" s="334"/>
      <c r="I59" s="334"/>
      <c r="J59" s="334"/>
      <c r="K59" s="334"/>
      <c r="L59" s="122"/>
      <c r="M59" s="120"/>
    </row>
    <row r="60" spans="1:13" ht="15">
      <c r="A60" s="120"/>
      <c r="B60" s="121"/>
      <c r="C60" s="136">
        <v>7.1</v>
      </c>
      <c r="D60" s="130" t="s">
        <v>337</v>
      </c>
      <c r="E60" s="130"/>
      <c r="F60" s="130"/>
      <c r="G60" s="318" t="s">
        <v>142</v>
      </c>
      <c r="H60" s="130" t="s">
        <v>103</v>
      </c>
      <c r="I60" s="132">
        <v>34.58</v>
      </c>
      <c r="J60" s="133">
        <v>66687</v>
      </c>
      <c r="K60" s="133">
        <f t="shared" si="2"/>
        <v>2306036.46</v>
      </c>
      <c r="L60" s="122"/>
      <c r="M60" s="120"/>
    </row>
    <row r="61" spans="1:13" ht="15">
      <c r="A61" s="120"/>
      <c r="B61" s="121"/>
      <c r="C61" s="136">
        <v>7.2</v>
      </c>
      <c r="D61" s="130" t="s">
        <v>338</v>
      </c>
      <c r="E61" s="130"/>
      <c r="F61" s="130"/>
      <c r="G61" s="318" t="s">
        <v>143</v>
      </c>
      <c r="H61" s="130" t="s">
        <v>102</v>
      </c>
      <c r="I61" s="132">
        <v>10</v>
      </c>
      <c r="J61" s="133">
        <v>71483</v>
      </c>
      <c r="K61" s="133">
        <f t="shared" si="2"/>
        <v>714830</v>
      </c>
      <c r="L61" s="122"/>
      <c r="M61" s="120"/>
    </row>
    <row r="62" spans="1:13" ht="15">
      <c r="A62" s="120"/>
      <c r="B62" s="121"/>
      <c r="C62" s="136">
        <v>7.3</v>
      </c>
      <c r="D62" s="130" t="s">
        <v>339</v>
      </c>
      <c r="E62" s="130"/>
      <c r="F62" s="130"/>
      <c r="G62" s="318" t="s">
        <v>144</v>
      </c>
      <c r="H62" s="130" t="s">
        <v>102</v>
      </c>
      <c r="I62" s="132">
        <v>17</v>
      </c>
      <c r="J62" s="133">
        <v>140427</v>
      </c>
      <c r="K62" s="133">
        <f t="shared" si="2"/>
        <v>2387259</v>
      </c>
      <c r="L62" s="122"/>
      <c r="M62" s="120"/>
    </row>
    <row r="63" spans="1:13" ht="15">
      <c r="A63" s="120"/>
      <c r="B63" s="121"/>
      <c r="C63" s="136">
        <v>7.4</v>
      </c>
      <c r="D63" s="130" t="s">
        <v>325</v>
      </c>
      <c r="E63" s="130"/>
      <c r="F63" s="130"/>
      <c r="G63" s="318" t="s">
        <v>145</v>
      </c>
      <c r="H63" s="130" t="s">
        <v>102</v>
      </c>
      <c r="I63" s="132">
        <v>205</v>
      </c>
      <c r="J63" s="133">
        <v>124376</v>
      </c>
      <c r="K63" s="133">
        <f t="shared" si="2"/>
        <v>25497080</v>
      </c>
      <c r="L63" s="122"/>
      <c r="M63" s="120"/>
    </row>
    <row r="64" spans="1:13" ht="15">
      <c r="A64" s="120"/>
      <c r="B64" s="121"/>
      <c r="C64" s="136">
        <v>7.5</v>
      </c>
      <c r="D64" s="130" t="s">
        <v>325</v>
      </c>
      <c r="E64" s="130"/>
      <c r="F64" s="130"/>
      <c r="G64" s="318" t="s">
        <v>146</v>
      </c>
      <c r="H64" s="130" t="s">
        <v>102</v>
      </c>
      <c r="I64" s="132">
        <v>64</v>
      </c>
      <c r="J64" s="133">
        <v>165044</v>
      </c>
      <c r="K64" s="133">
        <f t="shared" si="2"/>
        <v>10562816</v>
      </c>
      <c r="L64" s="122"/>
      <c r="M64" s="120"/>
    </row>
    <row r="65" spans="1:13" ht="15">
      <c r="A65" s="120"/>
      <c r="B65" s="121"/>
      <c r="C65" s="136">
        <v>7.6</v>
      </c>
      <c r="D65" s="130" t="s">
        <v>340</v>
      </c>
      <c r="E65" s="130"/>
      <c r="F65" s="130"/>
      <c r="G65" s="318" t="s">
        <v>147</v>
      </c>
      <c r="H65" s="130" t="s">
        <v>103</v>
      </c>
      <c r="I65" s="132">
        <v>37.96</v>
      </c>
      <c r="J65" s="133">
        <v>43274</v>
      </c>
      <c r="K65" s="133">
        <f t="shared" si="2"/>
        <v>1642681.04</v>
      </c>
      <c r="L65" s="122"/>
      <c r="M65" s="120"/>
    </row>
    <row r="66" spans="1:13" ht="15">
      <c r="A66" s="120"/>
      <c r="B66" s="121"/>
      <c r="C66" s="136">
        <v>7.7</v>
      </c>
      <c r="D66" s="130" t="s">
        <v>341</v>
      </c>
      <c r="E66" s="130"/>
      <c r="F66" s="130"/>
      <c r="G66" s="318" t="s">
        <v>148</v>
      </c>
      <c r="H66" s="130" t="s">
        <v>103</v>
      </c>
      <c r="I66" s="132">
        <v>12.63</v>
      </c>
      <c r="J66" s="133">
        <v>32784</v>
      </c>
      <c r="K66" s="133">
        <f t="shared" si="2"/>
        <v>414061.92000000004</v>
      </c>
      <c r="L66" s="122"/>
      <c r="M66" s="120"/>
    </row>
    <row r="67" spans="1:13" ht="15">
      <c r="A67" s="120"/>
      <c r="B67" s="121"/>
      <c r="C67" s="136">
        <v>7.8</v>
      </c>
      <c r="D67" s="130" t="s">
        <v>342</v>
      </c>
      <c r="E67" s="130"/>
      <c r="F67" s="130"/>
      <c r="G67" s="318" t="s">
        <v>149</v>
      </c>
      <c r="H67" s="130" t="s">
        <v>103</v>
      </c>
      <c r="I67" s="132">
        <v>320.68</v>
      </c>
      <c r="J67" s="133">
        <v>89731</v>
      </c>
      <c r="K67" s="133">
        <f t="shared" si="2"/>
        <v>28774937.080000002</v>
      </c>
      <c r="L67" s="122"/>
      <c r="M67" s="120"/>
    </row>
    <row r="68" spans="1:13" ht="15">
      <c r="A68" s="120"/>
      <c r="B68" s="121"/>
      <c r="C68" s="136">
        <v>7.9</v>
      </c>
      <c r="D68" s="130" t="s">
        <v>343</v>
      </c>
      <c r="E68" s="130"/>
      <c r="F68" s="130"/>
      <c r="G68" s="318" t="s">
        <v>150</v>
      </c>
      <c r="H68" s="130" t="s">
        <v>103</v>
      </c>
      <c r="I68" s="132">
        <v>179.4</v>
      </c>
      <c r="J68" s="133">
        <v>160263</v>
      </c>
      <c r="K68" s="133">
        <f t="shared" si="2"/>
        <v>28751182.199999999</v>
      </c>
      <c r="L68" s="122"/>
      <c r="M68" s="120"/>
    </row>
    <row r="69" spans="1:13" ht="15">
      <c r="A69" s="120"/>
      <c r="B69" s="121"/>
      <c r="C69" s="319">
        <v>7.1</v>
      </c>
      <c r="D69" s="130" t="s">
        <v>344</v>
      </c>
      <c r="E69" s="130"/>
      <c r="F69" s="130"/>
      <c r="G69" s="318" t="s">
        <v>151</v>
      </c>
      <c r="H69" s="130" t="s">
        <v>102</v>
      </c>
      <c r="I69" s="132">
        <v>3</v>
      </c>
      <c r="J69" s="133">
        <v>13873</v>
      </c>
      <c r="K69" s="133">
        <f t="shared" si="2"/>
        <v>41619</v>
      </c>
      <c r="L69" s="122"/>
      <c r="M69" s="120"/>
    </row>
    <row r="70" spans="1:13" ht="15">
      <c r="A70" s="120"/>
      <c r="B70" s="121"/>
      <c r="C70" s="319">
        <v>7.11</v>
      </c>
      <c r="D70" s="130" t="s">
        <v>345</v>
      </c>
      <c r="E70" s="130"/>
      <c r="F70" s="130"/>
      <c r="G70" s="318" t="s">
        <v>152</v>
      </c>
      <c r="H70" s="130" t="s">
        <v>103</v>
      </c>
      <c r="I70" s="132">
        <v>42.46</v>
      </c>
      <c r="J70" s="133">
        <v>43401</v>
      </c>
      <c r="K70" s="133">
        <f t="shared" si="2"/>
        <v>1842806.46</v>
      </c>
      <c r="L70" s="122"/>
      <c r="M70" s="120"/>
    </row>
    <row r="71" spans="1:13" ht="28.5">
      <c r="A71" s="120"/>
      <c r="B71" s="121"/>
      <c r="C71" s="319">
        <v>7.12</v>
      </c>
      <c r="D71" s="130" t="s">
        <v>346</v>
      </c>
      <c r="E71" s="130"/>
      <c r="F71" s="130"/>
      <c r="G71" s="318" t="s">
        <v>153</v>
      </c>
      <c r="H71" s="130" t="s">
        <v>103</v>
      </c>
      <c r="I71" s="132">
        <v>198.86</v>
      </c>
      <c r="J71" s="133">
        <v>7238</v>
      </c>
      <c r="K71" s="133">
        <f t="shared" si="2"/>
        <v>1439348.6800000002</v>
      </c>
      <c r="L71" s="122"/>
      <c r="M71" s="120"/>
    </row>
    <row r="72" spans="1:13" ht="15">
      <c r="A72" s="120"/>
      <c r="B72" s="121"/>
      <c r="C72" s="319">
        <v>7.13</v>
      </c>
      <c r="D72" s="130" t="s">
        <v>347</v>
      </c>
      <c r="E72" s="130"/>
      <c r="F72" s="130"/>
      <c r="G72" s="318" t="s">
        <v>154</v>
      </c>
      <c r="H72" s="130" t="s">
        <v>102</v>
      </c>
      <c r="I72" s="132">
        <v>1</v>
      </c>
      <c r="J72" s="133">
        <v>1780463</v>
      </c>
      <c r="K72" s="133">
        <f t="shared" si="2"/>
        <v>1780463</v>
      </c>
      <c r="L72" s="122"/>
      <c r="M72" s="120"/>
    </row>
    <row r="73" spans="1:13" ht="15">
      <c r="A73" s="120"/>
      <c r="B73" s="121"/>
      <c r="C73" s="319">
        <v>7.14</v>
      </c>
      <c r="D73" s="130" t="s">
        <v>348</v>
      </c>
      <c r="E73" s="130"/>
      <c r="F73" s="130"/>
      <c r="G73" s="318" t="s">
        <v>155</v>
      </c>
      <c r="H73" s="130" t="s">
        <v>102</v>
      </c>
      <c r="I73" s="132">
        <v>2</v>
      </c>
      <c r="J73" s="133">
        <v>1149885</v>
      </c>
      <c r="K73" s="133">
        <f t="shared" si="2"/>
        <v>2299770</v>
      </c>
      <c r="L73" s="122"/>
      <c r="M73" s="120"/>
    </row>
    <row r="74" spans="1:13" ht="15">
      <c r="A74" s="120"/>
      <c r="B74" s="121"/>
      <c r="C74" s="319">
        <v>7.15</v>
      </c>
      <c r="D74" s="130" t="s">
        <v>349</v>
      </c>
      <c r="E74" s="130"/>
      <c r="F74" s="130"/>
      <c r="G74" s="318" t="s">
        <v>156</v>
      </c>
      <c r="H74" s="130" t="s">
        <v>102</v>
      </c>
      <c r="I74" s="132">
        <v>1</v>
      </c>
      <c r="J74" s="133">
        <v>538916</v>
      </c>
      <c r="K74" s="133">
        <f t="shared" si="2"/>
        <v>538916</v>
      </c>
      <c r="L74" s="122"/>
      <c r="M74" s="120"/>
    </row>
    <row r="75" spans="1:13" ht="15">
      <c r="A75" s="120"/>
      <c r="B75" s="121"/>
      <c r="C75" s="319">
        <v>7.16</v>
      </c>
      <c r="D75" s="130" t="s">
        <v>325</v>
      </c>
      <c r="E75" s="130"/>
      <c r="F75" s="130"/>
      <c r="G75" s="318" t="s">
        <v>157</v>
      </c>
      <c r="H75" s="130" t="s">
        <v>103</v>
      </c>
      <c r="I75" s="132">
        <v>60.35</v>
      </c>
      <c r="J75" s="133">
        <v>42746</v>
      </c>
      <c r="K75" s="133">
        <f t="shared" si="2"/>
        <v>2579721.1</v>
      </c>
      <c r="L75" s="122"/>
      <c r="M75" s="120"/>
    </row>
    <row r="76" spans="1:13" ht="15">
      <c r="A76" s="120"/>
      <c r="B76" s="121"/>
      <c r="C76" s="319">
        <v>7.17</v>
      </c>
      <c r="D76" s="130" t="s">
        <v>325</v>
      </c>
      <c r="E76" s="130"/>
      <c r="F76" s="130"/>
      <c r="G76" s="318" t="s">
        <v>158</v>
      </c>
      <c r="H76" s="130" t="s">
        <v>102</v>
      </c>
      <c r="I76" s="132">
        <v>1</v>
      </c>
      <c r="J76" s="133">
        <v>3533857</v>
      </c>
      <c r="K76" s="133">
        <f t="shared" si="2"/>
        <v>3533857</v>
      </c>
      <c r="L76" s="122"/>
      <c r="M76" s="120"/>
    </row>
    <row r="77" spans="1:13" ht="15">
      <c r="A77" s="120"/>
      <c r="B77" s="121"/>
      <c r="C77" s="319">
        <v>7.1800000000000104</v>
      </c>
      <c r="D77" s="130" t="s">
        <v>350</v>
      </c>
      <c r="E77" s="130"/>
      <c r="F77" s="130"/>
      <c r="G77" s="318" t="s">
        <v>159</v>
      </c>
      <c r="H77" s="130" t="s">
        <v>103</v>
      </c>
      <c r="I77" s="132">
        <v>86.62</v>
      </c>
      <c r="J77" s="133">
        <v>16900</v>
      </c>
      <c r="K77" s="133">
        <f t="shared" si="2"/>
        <v>1463878</v>
      </c>
      <c r="L77" s="122"/>
      <c r="M77" s="120"/>
    </row>
    <row r="78" spans="1:13" ht="15">
      <c r="A78" s="120"/>
      <c r="B78" s="121"/>
      <c r="C78" s="319">
        <v>7.1900000000000102</v>
      </c>
      <c r="D78" s="130" t="s">
        <v>325</v>
      </c>
      <c r="E78" s="130"/>
      <c r="F78" s="130"/>
      <c r="G78" s="318" t="s">
        <v>160</v>
      </c>
      <c r="H78" s="130" t="s">
        <v>103</v>
      </c>
      <c r="I78" s="132">
        <v>58.62</v>
      </c>
      <c r="J78" s="133">
        <v>28156</v>
      </c>
      <c r="K78" s="133">
        <f t="shared" si="2"/>
        <v>1650504.72</v>
      </c>
      <c r="L78" s="122"/>
      <c r="M78" s="120"/>
    </row>
    <row r="79" spans="1:13" ht="15">
      <c r="A79" s="120"/>
      <c r="B79" s="121"/>
      <c r="C79" s="319">
        <v>7.2000000000000099</v>
      </c>
      <c r="D79" s="130" t="s">
        <v>351</v>
      </c>
      <c r="E79" s="130"/>
      <c r="F79" s="130"/>
      <c r="G79" s="318" t="s">
        <v>161</v>
      </c>
      <c r="H79" s="130" t="s">
        <v>103</v>
      </c>
      <c r="I79" s="132">
        <v>114.35</v>
      </c>
      <c r="J79" s="133">
        <v>60705</v>
      </c>
      <c r="K79" s="133">
        <f t="shared" si="2"/>
        <v>6941616.75</v>
      </c>
      <c r="L79" s="122"/>
      <c r="M79" s="120"/>
    </row>
    <row r="80" spans="1:13" ht="15">
      <c r="A80" s="120"/>
      <c r="B80" s="121"/>
      <c r="C80" s="319">
        <v>7.2100000000000097</v>
      </c>
      <c r="D80" s="130" t="s">
        <v>352</v>
      </c>
      <c r="E80" s="130"/>
      <c r="F80" s="130"/>
      <c r="G80" s="318" t="s">
        <v>162</v>
      </c>
      <c r="H80" s="130" t="s">
        <v>103</v>
      </c>
      <c r="I80" s="132">
        <v>78.94</v>
      </c>
      <c r="J80" s="133">
        <v>93193</v>
      </c>
      <c r="K80" s="133">
        <f t="shared" si="2"/>
        <v>7356655.4199999999</v>
      </c>
      <c r="L80" s="122"/>
      <c r="M80" s="120"/>
    </row>
    <row r="81" spans="1:13" ht="15">
      <c r="A81" s="120"/>
      <c r="B81" s="121"/>
      <c r="C81" s="319">
        <v>7.2200000000000104</v>
      </c>
      <c r="D81" s="130" t="s">
        <v>325</v>
      </c>
      <c r="E81" s="130"/>
      <c r="F81" s="130"/>
      <c r="G81" s="318" t="s">
        <v>163</v>
      </c>
      <c r="H81" s="130" t="s">
        <v>306</v>
      </c>
      <c r="I81" s="132">
        <v>21.04</v>
      </c>
      <c r="J81" s="133">
        <v>129878</v>
      </c>
      <c r="K81" s="133">
        <f t="shared" si="2"/>
        <v>2732633.12</v>
      </c>
      <c r="L81" s="122"/>
      <c r="M81" s="120"/>
    </row>
    <row r="82" spans="1:13" ht="15">
      <c r="A82" s="120"/>
      <c r="B82" s="121"/>
      <c r="C82" s="319">
        <v>7.2300000000000102</v>
      </c>
      <c r="D82" s="130" t="s">
        <v>353</v>
      </c>
      <c r="E82" s="130"/>
      <c r="F82" s="130"/>
      <c r="G82" s="318" t="s">
        <v>164</v>
      </c>
      <c r="H82" s="130" t="s">
        <v>103</v>
      </c>
      <c r="I82" s="132">
        <v>5.16</v>
      </c>
      <c r="J82" s="133">
        <v>27522</v>
      </c>
      <c r="K82" s="133">
        <f t="shared" si="2"/>
        <v>142013.51999999999</v>
      </c>
      <c r="L82" s="122"/>
      <c r="M82" s="120"/>
    </row>
    <row r="83" spans="1:13" ht="15">
      <c r="A83" s="120"/>
      <c r="B83" s="121"/>
      <c r="C83" s="319">
        <v>7.24000000000001</v>
      </c>
      <c r="D83" s="130" t="s">
        <v>354</v>
      </c>
      <c r="E83" s="130"/>
      <c r="F83" s="130"/>
      <c r="G83" s="318" t="s">
        <v>165</v>
      </c>
      <c r="H83" s="130" t="s">
        <v>102</v>
      </c>
      <c r="I83" s="132">
        <v>18</v>
      </c>
      <c r="J83" s="133">
        <v>110921</v>
      </c>
      <c r="K83" s="133">
        <f t="shared" si="2"/>
        <v>1996578</v>
      </c>
      <c r="L83" s="122"/>
      <c r="M83" s="120"/>
    </row>
    <row r="84" spans="1:13" ht="15">
      <c r="A84" s="120"/>
      <c r="B84" s="121"/>
      <c r="C84" s="319">
        <v>7.2500000000000098</v>
      </c>
      <c r="D84" s="130" t="s">
        <v>355</v>
      </c>
      <c r="E84" s="130"/>
      <c r="F84" s="130"/>
      <c r="G84" s="318" t="s">
        <v>166</v>
      </c>
      <c r="H84" s="130" t="s">
        <v>102</v>
      </c>
      <c r="I84" s="132">
        <v>11</v>
      </c>
      <c r="J84" s="133">
        <v>197186</v>
      </c>
      <c r="K84" s="133">
        <f t="shared" ref="K84:K147" si="3">+I84*J84</f>
        <v>2169046</v>
      </c>
      <c r="L84" s="122"/>
      <c r="M84" s="120"/>
    </row>
    <row r="85" spans="1:13" ht="15">
      <c r="A85" s="120"/>
      <c r="B85" s="121"/>
      <c r="C85" s="319">
        <v>7.2600000000000096</v>
      </c>
      <c r="D85" s="130" t="s">
        <v>325</v>
      </c>
      <c r="E85" s="130"/>
      <c r="F85" s="130"/>
      <c r="G85" s="318" t="s">
        <v>167</v>
      </c>
      <c r="H85" s="130" t="s">
        <v>102</v>
      </c>
      <c r="I85" s="132">
        <v>11</v>
      </c>
      <c r="J85" s="133">
        <v>208605</v>
      </c>
      <c r="K85" s="133">
        <f t="shared" si="3"/>
        <v>2294655</v>
      </c>
      <c r="L85" s="122"/>
      <c r="M85" s="120"/>
    </row>
    <row r="86" spans="1:13" ht="15">
      <c r="A86" s="120"/>
      <c r="B86" s="121"/>
      <c r="C86" s="319">
        <v>7.2700000000000102</v>
      </c>
      <c r="D86" s="130" t="s">
        <v>325</v>
      </c>
      <c r="E86" s="130"/>
      <c r="F86" s="130"/>
      <c r="G86" s="318" t="s">
        <v>168</v>
      </c>
      <c r="H86" s="130" t="s">
        <v>102</v>
      </c>
      <c r="I86" s="132">
        <v>66</v>
      </c>
      <c r="J86" s="133">
        <v>126226</v>
      </c>
      <c r="K86" s="133">
        <f t="shared" si="3"/>
        <v>8330916</v>
      </c>
      <c r="L86" s="122"/>
      <c r="M86" s="120"/>
    </row>
    <row r="87" spans="1:13" ht="15">
      <c r="A87" s="120"/>
      <c r="B87" s="121"/>
      <c r="C87" s="319">
        <v>7.28000000000001</v>
      </c>
      <c r="D87" s="130" t="s">
        <v>325</v>
      </c>
      <c r="E87" s="130"/>
      <c r="F87" s="130"/>
      <c r="G87" s="318" t="s">
        <v>169</v>
      </c>
      <c r="H87" s="130" t="s">
        <v>102</v>
      </c>
      <c r="I87" s="132">
        <v>31</v>
      </c>
      <c r="J87" s="133">
        <v>163239</v>
      </c>
      <c r="K87" s="133">
        <f t="shared" si="3"/>
        <v>5060409</v>
      </c>
      <c r="L87" s="122"/>
      <c r="M87" s="120"/>
    </row>
    <row r="88" spans="1:13" ht="15">
      <c r="A88" s="120"/>
      <c r="B88" s="121"/>
      <c r="C88" s="319">
        <v>7.2900000000000098</v>
      </c>
      <c r="D88" s="130" t="s">
        <v>325</v>
      </c>
      <c r="E88" s="130"/>
      <c r="F88" s="130"/>
      <c r="G88" s="318" t="s">
        <v>170</v>
      </c>
      <c r="H88" s="130" t="s">
        <v>102</v>
      </c>
      <c r="I88" s="132">
        <v>15</v>
      </c>
      <c r="J88" s="133">
        <v>168757</v>
      </c>
      <c r="K88" s="133">
        <f t="shared" si="3"/>
        <v>2531355</v>
      </c>
      <c r="L88" s="122"/>
      <c r="M88" s="120"/>
    </row>
    <row r="89" spans="1:13" ht="15">
      <c r="A89" s="120"/>
      <c r="B89" s="121"/>
      <c r="C89" s="319">
        <v>7.3000000000000096</v>
      </c>
      <c r="D89" s="130" t="s">
        <v>356</v>
      </c>
      <c r="E89" s="130"/>
      <c r="F89" s="130"/>
      <c r="G89" s="318" t="s">
        <v>171</v>
      </c>
      <c r="H89" s="130" t="s">
        <v>103</v>
      </c>
      <c r="I89" s="132">
        <v>32.65</v>
      </c>
      <c r="J89" s="133">
        <v>24177</v>
      </c>
      <c r="K89" s="133">
        <f t="shared" si="3"/>
        <v>789379.04999999993</v>
      </c>
      <c r="L89" s="122"/>
      <c r="M89" s="120"/>
    </row>
    <row r="90" spans="1:13" ht="15">
      <c r="A90" s="120"/>
      <c r="B90" s="121"/>
      <c r="C90" s="319">
        <v>7.3100000000000103</v>
      </c>
      <c r="D90" s="130" t="s">
        <v>341</v>
      </c>
      <c r="E90" s="130"/>
      <c r="F90" s="130"/>
      <c r="G90" s="318" t="s">
        <v>148</v>
      </c>
      <c r="H90" s="130" t="s">
        <v>103</v>
      </c>
      <c r="I90" s="132">
        <v>3.39</v>
      </c>
      <c r="J90" s="133">
        <v>32784</v>
      </c>
      <c r="K90" s="133">
        <f t="shared" si="3"/>
        <v>111137.76000000001</v>
      </c>
      <c r="L90" s="122"/>
      <c r="M90" s="120"/>
    </row>
    <row r="91" spans="1:13" ht="15">
      <c r="A91" s="120"/>
      <c r="B91" s="121"/>
      <c r="C91" s="319">
        <v>7.3200000000000101</v>
      </c>
      <c r="D91" s="130" t="s">
        <v>325</v>
      </c>
      <c r="E91" s="130"/>
      <c r="F91" s="130"/>
      <c r="G91" s="318" t="s">
        <v>172</v>
      </c>
      <c r="H91" s="130" t="s">
        <v>103</v>
      </c>
      <c r="I91" s="132">
        <v>62.76</v>
      </c>
      <c r="J91" s="133">
        <v>54052</v>
      </c>
      <c r="K91" s="133">
        <f t="shared" si="3"/>
        <v>3392303.52</v>
      </c>
      <c r="L91" s="122"/>
      <c r="M91" s="120"/>
    </row>
    <row r="92" spans="1:13" ht="15">
      <c r="A92" s="120"/>
      <c r="B92" s="121"/>
      <c r="C92" s="319">
        <v>7.3300000000000196</v>
      </c>
      <c r="D92" s="130" t="s">
        <v>325</v>
      </c>
      <c r="E92" s="130"/>
      <c r="F92" s="130"/>
      <c r="G92" s="318" t="s">
        <v>173</v>
      </c>
      <c r="H92" s="130" t="s">
        <v>103</v>
      </c>
      <c r="I92" s="132">
        <v>52.31</v>
      </c>
      <c r="J92" s="133">
        <v>90995</v>
      </c>
      <c r="K92" s="133">
        <f t="shared" si="3"/>
        <v>4759948.45</v>
      </c>
      <c r="L92" s="122"/>
      <c r="M92" s="120"/>
    </row>
    <row r="93" spans="1:13" ht="15">
      <c r="A93" s="120"/>
      <c r="B93" s="121"/>
      <c r="C93" s="319">
        <v>7.3400000000000203</v>
      </c>
      <c r="D93" s="130" t="s">
        <v>325</v>
      </c>
      <c r="E93" s="130"/>
      <c r="F93" s="130"/>
      <c r="G93" s="318" t="s">
        <v>174</v>
      </c>
      <c r="H93" s="130" t="s">
        <v>103</v>
      </c>
      <c r="I93" s="132">
        <v>19.39</v>
      </c>
      <c r="J93" s="133">
        <v>130856</v>
      </c>
      <c r="K93" s="133">
        <f t="shared" si="3"/>
        <v>2537297.84</v>
      </c>
      <c r="L93" s="122"/>
      <c r="M93" s="120"/>
    </row>
    <row r="94" spans="1:13" ht="15">
      <c r="A94" s="120"/>
      <c r="B94" s="121"/>
      <c r="C94" s="319">
        <v>7.3500000000000201</v>
      </c>
      <c r="D94" s="130" t="s">
        <v>325</v>
      </c>
      <c r="E94" s="130"/>
      <c r="F94" s="130"/>
      <c r="G94" s="318" t="s">
        <v>175</v>
      </c>
      <c r="H94" s="130" t="s">
        <v>103</v>
      </c>
      <c r="I94" s="132">
        <v>21.41</v>
      </c>
      <c r="J94" s="133">
        <v>140400</v>
      </c>
      <c r="K94" s="133">
        <f t="shared" si="3"/>
        <v>3005964</v>
      </c>
      <c r="L94" s="122"/>
      <c r="M94" s="120"/>
    </row>
    <row r="95" spans="1:13" ht="15">
      <c r="A95" s="120"/>
      <c r="B95" s="121"/>
      <c r="C95" s="319">
        <v>7.3600000000000199</v>
      </c>
      <c r="D95" s="130" t="s">
        <v>354</v>
      </c>
      <c r="E95" s="130"/>
      <c r="F95" s="130"/>
      <c r="G95" s="318" t="s">
        <v>165</v>
      </c>
      <c r="H95" s="130" t="s">
        <v>102</v>
      </c>
      <c r="I95" s="132">
        <v>1</v>
      </c>
      <c r="J95" s="133">
        <v>110921</v>
      </c>
      <c r="K95" s="133">
        <f t="shared" si="3"/>
        <v>110921</v>
      </c>
      <c r="L95" s="122"/>
      <c r="M95" s="120"/>
    </row>
    <row r="96" spans="1:13" ht="15">
      <c r="A96" s="120"/>
      <c r="B96" s="121"/>
      <c r="C96" s="319">
        <v>7.3700000000000196</v>
      </c>
      <c r="D96" s="130" t="s">
        <v>344</v>
      </c>
      <c r="E96" s="130"/>
      <c r="F96" s="130"/>
      <c r="G96" s="318" t="s">
        <v>151</v>
      </c>
      <c r="H96" s="130" t="s">
        <v>102</v>
      </c>
      <c r="I96" s="132">
        <v>1</v>
      </c>
      <c r="J96" s="133">
        <v>13873</v>
      </c>
      <c r="K96" s="133">
        <f t="shared" si="3"/>
        <v>13873</v>
      </c>
      <c r="L96" s="122"/>
      <c r="M96" s="120"/>
    </row>
    <row r="97" spans="1:13" ht="15">
      <c r="A97" s="120"/>
      <c r="B97" s="121"/>
      <c r="C97" s="319">
        <v>7.3800000000000203</v>
      </c>
      <c r="D97" s="130" t="s">
        <v>355</v>
      </c>
      <c r="E97" s="130"/>
      <c r="F97" s="130"/>
      <c r="G97" s="318" t="s">
        <v>166</v>
      </c>
      <c r="H97" s="130" t="s">
        <v>102</v>
      </c>
      <c r="I97" s="132">
        <v>8</v>
      </c>
      <c r="J97" s="133">
        <v>197186</v>
      </c>
      <c r="K97" s="133">
        <f t="shared" si="3"/>
        <v>1577488</v>
      </c>
      <c r="L97" s="122"/>
      <c r="M97" s="120"/>
    </row>
    <row r="98" spans="1:13" ht="15">
      <c r="A98" s="120"/>
      <c r="B98" s="121"/>
      <c r="C98" s="319">
        <v>7.3900000000000201</v>
      </c>
      <c r="D98" s="130" t="s">
        <v>325</v>
      </c>
      <c r="E98" s="130"/>
      <c r="F98" s="130"/>
      <c r="G98" s="318" t="s">
        <v>176</v>
      </c>
      <c r="H98" s="130" t="s">
        <v>102</v>
      </c>
      <c r="I98" s="132">
        <v>20</v>
      </c>
      <c r="J98" s="133">
        <v>168879</v>
      </c>
      <c r="K98" s="133">
        <f t="shared" si="3"/>
        <v>3377580</v>
      </c>
      <c r="L98" s="122"/>
      <c r="M98" s="120"/>
    </row>
    <row r="99" spans="1:13" ht="15">
      <c r="A99" s="120"/>
      <c r="B99" s="121"/>
      <c r="C99" s="319">
        <v>7.4000000000000199</v>
      </c>
      <c r="D99" s="130" t="s">
        <v>325</v>
      </c>
      <c r="E99" s="130"/>
      <c r="F99" s="130"/>
      <c r="G99" s="318" t="s">
        <v>177</v>
      </c>
      <c r="H99" s="130" t="s">
        <v>102</v>
      </c>
      <c r="I99" s="132">
        <v>2</v>
      </c>
      <c r="J99" s="133">
        <v>560774</v>
      </c>
      <c r="K99" s="133">
        <f t="shared" si="3"/>
        <v>1121548</v>
      </c>
      <c r="L99" s="122"/>
      <c r="M99" s="120"/>
    </row>
    <row r="100" spans="1:13" ht="15">
      <c r="A100" s="120"/>
      <c r="B100" s="121"/>
      <c r="C100" s="319">
        <v>7.4100000000000197</v>
      </c>
      <c r="D100" s="130" t="s">
        <v>357</v>
      </c>
      <c r="E100" s="130"/>
      <c r="F100" s="130"/>
      <c r="G100" s="318" t="s">
        <v>178</v>
      </c>
      <c r="H100" s="130" t="s">
        <v>103</v>
      </c>
      <c r="I100" s="132">
        <v>198.85</v>
      </c>
      <c r="J100" s="133">
        <v>48661</v>
      </c>
      <c r="K100" s="133">
        <f t="shared" si="3"/>
        <v>9676239.8499999996</v>
      </c>
      <c r="L100" s="122"/>
      <c r="M100" s="120"/>
    </row>
    <row r="101" spans="1:13" ht="15">
      <c r="A101" s="120"/>
      <c r="B101" s="121"/>
      <c r="C101" s="319">
        <v>7.4200000000000204</v>
      </c>
      <c r="D101" s="130" t="s">
        <v>325</v>
      </c>
      <c r="E101" s="130"/>
      <c r="F101" s="130"/>
      <c r="G101" s="318" t="s">
        <v>179</v>
      </c>
      <c r="H101" s="130" t="s">
        <v>103</v>
      </c>
      <c r="I101" s="132">
        <v>156.52000000000001</v>
      </c>
      <c r="J101" s="133">
        <v>69563</v>
      </c>
      <c r="K101" s="133">
        <f t="shared" si="3"/>
        <v>10888000.760000002</v>
      </c>
      <c r="L101" s="122"/>
      <c r="M101" s="120"/>
    </row>
    <row r="102" spans="1:13" ht="15">
      <c r="A102" s="120"/>
      <c r="B102" s="121"/>
      <c r="C102" s="319">
        <v>7.4300000000000201</v>
      </c>
      <c r="D102" s="130" t="s">
        <v>325</v>
      </c>
      <c r="E102" s="130"/>
      <c r="F102" s="130"/>
      <c r="G102" s="318" t="s">
        <v>180</v>
      </c>
      <c r="H102" s="130" t="s">
        <v>103</v>
      </c>
      <c r="I102" s="132">
        <v>113.76</v>
      </c>
      <c r="J102" s="133">
        <v>91083</v>
      </c>
      <c r="K102" s="133">
        <f t="shared" si="3"/>
        <v>10361602.08</v>
      </c>
      <c r="L102" s="122"/>
      <c r="M102" s="120"/>
    </row>
    <row r="103" spans="1:13" ht="15">
      <c r="A103" s="120"/>
      <c r="B103" s="121"/>
      <c r="C103" s="319">
        <v>7.4400000000000199</v>
      </c>
      <c r="D103" s="130" t="s">
        <v>325</v>
      </c>
      <c r="E103" s="130"/>
      <c r="F103" s="130"/>
      <c r="G103" s="318" t="s">
        <v>181</v>
      </c>
      <c r="H103" s="130" t="s">
        <v>102</v>
      </c>
      <c r="I103" s="132">
        <v>27</v>
      </c>
      <c r="J103" s="133">
        <v>125511</v>
      </c>
      <c r="K103" s="133">
        <f t="shared" si="3"/>
        <v>3388797</v>
      </c>
      <c r="L103" s="122"/>
      <c r="M103" s="120"/>
    </row>
    <row r="104" spans="1:13" ht="15">
      <c r="A104" s="120"/>
      <c r="B104" s="121"/>
      <c r="C104" s="319">
        <v>7.4500000000000197</v>
      </c>
      <c r="D104" s="130" t="s">
        <v>342</v>
      </c>
      <c r="E104" s="130"/>
      <c r="F104" s="130"/>
      <c r="G104" s="318" t="s">
        <v>149</v>
      </c>
      <c r="H104" s="130" t="s">
        <v>103</v>
      </c>
      <c r="I104" s="132">
        <v>83.26</v>
      </c>
      <c r="J104" s="133">
        <v>89731</v>
      </c>
      <c r="K104" s="133">
        <f t="shared" si="3"/>
        <v>7471003.0600000005</v>
      </c>
      <c r="L104" s="122"/>
      <c r="M104" s="120"/>
    </row>
    <row r="105" spans="1:13" ht="15">
      <c r="A105" s="120"/>
      <c r="B105" s="121"/>
      <c r="C105" s="319">
        <v>7.4600000000000204</v>
      </c>
      <c r="D105" s="130" t="s">
        <v>325</v>
      </c>
      <c r="E105" s="130"/>
      <c r="F105" s="130"/>
      <c r="G105" s="318" t="s">
        <v>182</v>
      </c>
      <c r="H105" s="130" t="s">
        <v>103</v>
      </c>
      <c r="I105" s="132">
        <v>58</v>
      </c>
      <c r="J105" s="133">
        <v>191226</v>
      </c>
      <c r="K105" s="133">
        <f t="shared" si="3"/>
        <v>11091108</v>
      </c>
      <c r="L105" s="122"/>
      <c r="M105" s="120"/>
    </row>
    <row r="106" spans="1:13" ht="57">
      <c r="A106" s="120"/>
      <c r="B106" s="121"/>
      <c r="C106" s="319">
        <v>7.4700000000000202</v>
      </c>
      <c r="D106" s="130" t="s">
        <v>325</v>
      </c>
      <c r="E106" s="130"/>
      <c r="F106" s="130"/>
      <c r="G106" s="318" t="s">
        <v>183</v>
      </c>
      <c r="H106" s="130" t="s">
        <v>102</v>
      </c>
      <c r="I106" s="132">
        <v>1</v>
      </c>
      <c r="J106" s="133">
        <v>821947</v>
      </c>
      <c r="K106" s="133">
        <f t="shared" si="3"/>
        <v>821947</v>
      </c>
      <c r="L106" s="122"/>
      <c r="M106" s="120"/>
    </row>
    <row r="107" spans="1:13" ht="15">
      <c r="A107" s="120"/>
      <c r="B107" s="121"/>
      <c r="C107" s="319">
        <v>7.4800000000000297</v>
      </c>
      <c r="D107" s="130" t="s">
        <v>358</v>
      </c>
      <c r="E107" s="130"/>
      <c r="F107" s="130"/>
      <c r="G107" s="318" t="s">
        <v>184</v>
      </c>
      <c r="H107" s="130" t="s">
        <v>103</v>
      </c>
      <c r="I107" s="132">
        <v>114.64</v>
      </c>
      <c r="J107" s="133">
        <v>34651</v>
      </c>
      <c r="K107" s="133">
        <f t="shared" si="3"/>
        <v>3972390.64</v>
      </c>
      <c r="L107" s="122"/>
      <c r="M107" s="120"/>
    </row>
    <row r="108" spans="1:13" ht="15">
      <c r="A108" s="120"/>
      <c r="B108" s="121"/>
      <c r="C108" s="319">
        <v>7.4900000000000304</v>
      </c>
      <c r="D108" s="130" t="s">
        <v>325</v>
      </c>
      <c r="E108" s="130"/>
      <c r="F108" s="130"/>
      <c r="G108" s="318" t="s">
        <v>185</v>
      </c>
      <c r="H108" s="130" t="s">
        <v>103</v>
      </c>
      <c r="I108" s="132">
        <v>32.909999999999997</v>
      </c>
      <c r="J108" s="133">
        <v>171416</v>
      </c>
      <c r="K108" s="133">
        <f t="shared" si="3"/>
        <v>5641300.5599999996</v>
      </c>
      <c r="L108" s="122"/>
      <c r="M108" s="120"/>
    </row>
    <row r="109" spans="1:13" ht="28.5">
      <c r="A109" s="120"/>
      <c r="B109" s="121"/>
      <c r="C109" s="319">
        <v>7.5000000000000302</v>
      </c>
      <c r="D109" s="130" t="s">
        <v>325</v>
      </c>
      <c r="E109" s="130"/>
      <c r="F109" s="130"/>
      <c r="G109" s="318" t="s">
        <v>186</v>
      </c>
      <c r="H109" s="130" t="s">
        <v>103</v>
      </c>
      <c r="I109" s="132">
        <v>32.909999999999997</v>
      </c>
      <c r="J109" s="133">
        <v>115177</v>
      </c>
      <c r="K109" s="133">
        <f t="shared" si="3"/>
        <v>3790475.07</v>
      </c>
      <c r="L109" s="122"/>
      <c r="M109" s="120"/>
    </row>
    <row r="110" spans="1:13" ht="28.5">
      <c r="A110" s="120"/>
      <c r="B110" s="121"/>
      <c r="C110" s="319">
        <v>7.51000000000003</v>
      </c>
      <c r="D110" s="130" t="s">
        <v>325</v>
      </c>
      <c r="E110" s="130"/>
      <c r="F110" s="130"/>
      <c r="G110" s="318" t="s">
        <v>187</v>
      </c>
      <c r="H110" s="130" t="s">
        <v>103</v>
      </c>
      <c r="I110" s="132">
        <v>74.45</v>
      </c>
      <c r="J110" s="133">
        <v>136842</v>
      </c>
      <c r="K110" s="133">
        <f t="shared" si="3"/>
        <v>10187886.9</v>
      </c>
      <c r="L110" s="122"/>
      <c r="M110" s="120"/>
    </row>
    <row r="111" spans="1:13" ht="15">
      <c r="A111" s="120"/>
      <c r="B111" s="121"/>
      <c r="C111" s="319">
        <v>7.5200000000000298</v>
      </c>
      <c r="D111" s="130" t="s">
        <v>325</v>
      </c>
      <c r="E111" s="130"/>
      <c r="F111" s="130"/>
      <c r="G111" s="318" t="s">
        <v>188</v>
      </c>
      <c r="H111" s="130" t="s">
        <v>103</v>
      </c>
      <c r="I111" s="132">
        <v>10.96</v>
      </c>
      <c r="J111" s="133">
        <v>70801</v>
      </c>
      <c r="K111" s="133">
        <f t="shared" si="3"/>
        <v>775978.96000000008</v>
      </c>
      <c r="L111" s="122"/>
      <c r="M111" s="120"/>
    </row>
    <row r="112" spans="1:13" ht="15">
      <c r="A112" s="120"/>
      <c r="B112" s="121"/>
      <c r="C112" s="319">
        <v>7.5300000000000296</v>
      </c>
      <c r="D112" s="130" t="s">
        <v>359</v>
      </c>
      <c r="E112" s="130"/>
      <c r="F112" s="130"/>
      <c r="G112" s="318" t="s">
        <v>189</v>
      </c>
      <c r="H112" s="130" t="s">
        <v>103</v>
      </c>
      <c r="I112" s="132">
        <v>34.97</v>
      </c>
      <c r="J112" s="133">
        <v>87287</v>
      </c>
      <c r="K112" s="133">
        <f t="shared" si="3"/>
        <v>3052426.39</v>
      </c>
      <c r="L112" s="122"/>
      <c r="M112" s="120"/>
    </row>
    <row r="113" spans="1:13" ht="15">
      <c r="A113" s="120"/>
      <c r="B113" s="121"/>
      <c r="C113" s="319">
        <v>7.5400000000000302</v>
      </c>
      <c r="D113" s="130" t="s">
        <v>360</v>
      </c>
      <c r="E113" s="130"/>
      <c r="F113" s="130"/>
      <c r="G113" s="318" t="s">
        <v>190</v>
      </c>
      <c r="H113" s="130" t="s">
        <v>103</v>
      </c>
      <c r="I113" s="132">
        <v>37.229999999999997</v>
      </c>
      <c r="J113" s="133">
        <v>122391</v>
      </c>
      <c r="K113" s="133">
        <f t="shared" si="3"/>
        <v>4556616.93</v>
      </c>
      <c r="L113" s="122"/>
      <c r="M113" s="120"/>
    </row>
    <row r="114" spans="1:13" ht="15">
      <c r="A114" s="120"/>
      <c r="B114" s="121"/>
      <c r="C114" s="319">
        <v>7.55000000000003</v>
      </c>
      <c r="D114" s="130" t="s">
        <v>325</v>
      </c>
      <c r="E114" s="130"/>
      <c r="F114" s="130"/>
      <c r="G114" s="318" t="s">
        <v>191</v>
      </c>
      <c r="H114" s="130" t="s">
        <v>103</v>
      </c>
      <c r="I114" s="132">
        <v>58.2</v>
      </c>
      <c r="J114" s="133">
        <v>193765</v>
      </c>
      <c r="K114" s="133">
        <f t="shared" si="3"/>
        <v>11277123</v>
      </c>
      <c r="L114" s="122"/>
      <c r="M114" s="120"/>
    </row>
    <row r="115" spans="1:13" ht="28.5">
      <c r="A115" s="120"/>
      <c r="B115" s="121"/>
      <c r="C115" s="319">
        <v>7.5600000000000298</v>
      </c>
      <c r="D115" s="130" t="s">
        <v>325</v>
      </c>
      <c r="E115" s="130"/>
      <c r="F115" s="130"/>
      <c r="G115" s="318" t="s">
        <v>192</v>
      </c>
      <c r="H115" s="130" t="s">
        <v>103</v>
      </c>
      <c r="I115" s="132">
        <v>148.77000000000001</v>
      </c>
      <c r="J115" s="133">
        <v>112303</v>
      </c>
      <c r="K115" s="133">
        <f t="shared" si="3"/>
        <v>16707317.310000001</v>
      </c>
      <c r="L115" s="122"/>
      <c r="M115" s="120"/>
    </row>
    <row r="116" spans="1:13" ht="28.5">
      <c r="A116" s="120"/>
      <c r="B116" s="121"/>
      <c r="C116" s="319">
        <v>7.5700000000000296</v>
      </c>
      <c r="D116" s="130" t="s">
        <v>325</v>
      </c>
      <c r="E116" s="130"/>
      <c r="F116" s="130"/>
      <c r="G116" s="318" t="s">
        <v>193</v>
      </c>
      <c r="H116" s="130" t="s">
        <v>103</v>
      </c>
      <c r="I116" s="132">
        <v>14.49</v>
      </c>
      <c r="J116" s="133">
        <v>133296</v>
      </c>
      <c r="K116" s="133">
        <f t="shared" si="3"/>
        <v>1931459.04</v>
      </c>
      <c r="L116" s="122"/>
      <c r="M116" s="120"/>
    </row>
    <row r="117" spans="1:13" ht="28.5">
      <c r="A117" s="120"/>
      <c r="B117" s="121"/>
      <c r="C117" s="319">
        <v>7.5800000000000303</v>
      </c>
      <c r="D117" s="130" t="s">
        <v>325</v>
      </c>
      <c r="E117" s="130"/>
      <c r="F117" s="130"/>
      <c r="G117" s="318" t="s">
        <v>194</v>
      </c>
      <c r="H117" s="130" t="s">
        <v>103</v>
      </c>
      <c r="I117" s="132">
        <v>27.69</v>
      </c>
      <c r="J117" s="133">
        <v>134362</v>
      </c>
      <c r="K117" s="133">
        <f t="shared" si="3"/>
        <v>3720483.7800000003</v>
      </c>
      <c r="L117" s="122"/>
      <c r="M117" s="120"/>
    </row>
    <row r="118" spans="1:13" ht="28.5">
      <c r="A118" s="120"/>
      <c r="B118" s="121"/>
      <c r="C118" s="319">
        <v>7.5900000000000301</v>
      </c>
      <c r="D118" s="130" t="s">
        <v>325</v>
      </c>
      <c r="E118" s="130"/>
      <c r="F118" s="130"/>
      <c r="G118" s="318" t="s">
        <v>195</v>
      </c>
      <c r="H118" s="130" t="s">
        <v>103</v>
      </c>
      <c r="I118" s="132">
        <v>7.91</v>
      </c>
      <c r="J118" s="133">
        <v>173077</v>
      </c>
      <c r="K118" s="133">
        <f t="shared" si="3"/>
        <v>1369039.07</v>
      </c>
      <c r="L118" s="122"/>
      <c r="M118" s="120"/>
    </row>
    <row r="119" spans="1:13" ht="28.5">
      <c r="A119" s="120"/>
      <c r="B119" s="121"/>
      <c r="C119" s="319">
        <v>7.6000000000000298</v>
      </c>
      <c r="D119" s="130" t="s">
        <v>325</v>
      </c>
      <c r="E119" s="130"/>
      <c r="F119" s="130"/>
      <c r="G119" s="318" t="s">
        <v>196</v>
      </c>
      <c r="H119" s="130" t="s">
        <v>103</v>
      </c>
      <c r="I119" s="132">
        <v>8.27</v>
      </c>
      <c r="J119" s="133">
        <v>22462</v>
      </c>
      <c r="K119" s="133">
        <f t="shared" si="3"/>
        <v>185760.74</v>
      </c>
      <c r="L119" s="122"/>
      <c r="M119" s="120"/>
    </row>
    <row r="120" spans="1:13" ht="28.5">
      <c r="A120" s="120"/>
      <c r="B120" s="121"/>
      <c r="C120" s="319">
        <v>7.6100000000000296</v>
      </c>
      <c r="D120" s="130" t="s">
        <v>325</v>
      </c>
      <c r="E120" s="130"/>
      <c r="F120" s="130"/>
      <c r="G120" s="318" t="s">
        <v>197</v>
      </c>
      <c r="H120" s="130" t="s">
        <v>103</v>
      </c>
      <c r="I120" s="132">
        <v>76.930000000000007</v>
      </c>
      <c r="J120" s="133">
        <v>299419</v>
      </c>
      <c r="K120" s="133">
        <f t="shared" si="3"/>
        <v>23034303.670000002</v>
      </c>
      <c r="L120" s="122"/>
      <c r="M120" s="120"/>
    </row>
    <row r="121" spans="1:13" ht="28.5">
      <c r="A121" s="120"/>
      <c r="B121" s="121"/>
      <c r="C121" s="319">
        <v>7.6200000000000303</v>
      </c>
      <c r="D121" s="130" t="s">
        <v>325</v>
      </c>
      <c r="E121" s="130"/>
      <c r="F121" s="130"/>
      <c r="G121" s="318" t="s">
        <v>198</v>
      </c>
      <c r="H121" s="130" t="s">
        <v>103</v>
      </c>
      <c r="I121" s="132">
        <v>69.72</v>
      </c>
      <c r="J121" s="133">
        <v>298775</v>
      </c>
      <c r="K121" s="133">
        <f t="shared" si="3"/>
        <v>20830593</v>
      </c>
      <c r="L121" s="122"/>
      <c r="M121" s="120"/>
    </row>
    <row r="122" spans="1:13" ht="15">
      <c r="A122" s="120"/>
      <c r="B122" s="121"/>
      <c r="C122" s="319">
        <v>7.6300000000000399</v>
      </c>
      <c r="D122" s="130" t="s">
        <v>361</v>
      </c>
      <c r="E122" s="130"/>
      <c r="F122" s="130"/>
      <c r="G122" s="318" t="s">
        <v>199</v>
      </c>
      <c r="H122" s="130" t="s">
        <v>102</v>
      </c>
      <c r="I122" s="132">
        <v>72</v>
      </c>
      <c r="J122" s="133">
        <v>120461</v>
      </c>
      <c r="K122" s="133">
        <f t="shared" si="3"/>
        <v>8673192</v>
      </c>
      <c r="L122" s="122"/>
      <c r="M122" s="120"/>
    </row>
    <row r="123" spans="1:13" ht="15">
      <c r="A123" s="120"/>
      <c r="B123" s="121"/>
      <c r="C123" s="319">
        <v>7.6400000000000396</v>
      </c>
      <c r="D123" s="130" t="s">
        <v>362</v>
      </c>
      <c r="E123" s="130"/>
      <c r="F123" s="130"/>
      <c r="G123" s="318" t="s">
        <v>200</v>
      </c>
      <c r="H123" s="130" t="s">
        <v>102</v>
      </c>
      <c r="I123" s="132">
        <v>72</v>
      </c>
      <c r="J123" s="133">
        <v>73680</v>
      </c>
      <c r="K123" s="133">
        <f t="shared" si="3"/>
        <v>5304960</v>
      </c>
      <c r="L123" s="122"/>
      <c r="M123" s="120"/>
    </row>
    <row r="124" spans="1:13" ht="15">
      <c r="A124" s="120"/>
      <c r="B124" s="121"/>
      <c r="C124" s="319">
        <v>7.6500000000000403</v>
      </c>
      <c r="D124" s="130" t="s">
        <v>325</v>
      </c>
      <c r="E124" s="130"/>
      <c r="F124" s="130"/>
      <c r="G124" s="318" t="s">
        <v>201</v>
      </c>
      <c r="H124" s="130" t="s">
        <v>102</v>
      </c>
      <c r="I124" s="132">
        <v>1</v>
      </c>
      <c r="J124" s="133">
        <v>596775</v>
      </c>
      <c r="K124" s="133">
        <f t="shared" si="3"/>
        <v>596775</v>
      </c>
      <c r="L124" s="122"/>
      <c r="M124" s="120"/>
    </row>
    <row r="125" spans="1:13" ht="28.5">
      <c r="A125" s="120"/>
      <c r="B125" s="121"/>
      <c r="C125" s="319">
        <v>7.6600000000000401</v>
      </c>
      <c r="D125" s="130" t="s">
        <v>363</v>
      </c>
      <c r="E125" s="130"/>
      <c r="F125" s="130"/>
      <c r="G125" s="318" t="s">
        <v>202</v>
      </c>
      <c r="H125" s="130" t="s">
        <v>103</v>
      </c>
      <c r="I125" s="132">
        <v>154.91999999999999</v>
      </c>
      <c r="J125" s="133">
        <v>11302</v>
      </c>
      <c r="K125" s="133">
        <f t="shared" si="3"/>
        <v>1750905.8399999999</v>
      </c>
      <c r="L125" s="122"/>
      <c r="M125" s="120"/>
    </row>
    <row r="126" spans="1:13" ht="15">
      <c r="A126" s="120"/>
      <c r="B126" s="121"/>
      <c r="C126" s="319">
        <v>7.6700000000000399</v>
      </c>
      <c r="D126" s="130" t="s">
        <v>325</v>
      </c>
      <c r="E126" s="130"/>
      <c r="F126" s="130"/>
      <c r="G126" s="318" t="s">
        <v>203</v>
      </c>
      <c r="H126" s="130" t="s">
        <v>102</v>
      </c>
      <c r="I126" s="132">
        <v>2</v>
      </c>
      <c r="J126" s="133">
        <v>178796</v>
      </c>
      <c r="K126" s="133">
        <f t="shared" si="3"/>
        <v>357592</v>
      </c>
      <c r="L126" s="122"/>
      <c r="M126" s="120"/>
    </row>
    <row r="127" spans="1:13" ht="15">
      <c r="A127" s="120"/>
      <c r="B127" s="121"/>
      <c r="C127" s="319">
        <v>7.6800000000000397</v>
      </c>
      <c r="D127" s="130" t="s">
        <v>325</v>
      </c>
      <c r="E127" s="130"/>
      <c r="F127" s="130"/>
      <c r="G127" s="318" t="s">
        <v>204</v>
      </c>
      <c r="H127" s="130" t="s">
        <v>102</v>
      </c>
      <c r="I127" s="132">
        <v>1</v>
      </c>
      <c r="J127" s="133">
        <v>250201</v>
      </c>
      <c r="K127" s="133">
        <f t="shared" si="3"/>
        <v>250201</v>
      </c>
      <c r="L127" s="122"/>
      <c r="M127" s="120"/>
    </row>
    <row r="128" spans="1:13" ht="15">
      <c r="A128" s="120"/>
      <c r="B128" s="121"/>
      <c r="C128" s="319">
        <v>7.6900000000000404</v>
      </c>
      <c r="D128" s="130" t="s">
        <v>325</v>
      </c>
      <c r="E128" s="130"/>
      <c r="F128" s="130"/>
      <c r="G128" s="318" t="s">
        <v>205</v>
      </c>
      <c r="H128" s="130" t="s">
        <v>102</v>
      </c>
      <c r="I128" s="132">
        <v>5</v>
      </c>
      <c r="J128" s="133">
        <v>261440</v>
      </c>
      <c r="K128" s="133">
        <f t="shared" si="3"/>
        <v>1307200</v>
      </c>
      <c r="L128" s="122"/>
      <c r="M128" s="120"/>
    </row>
    <row r="129" spans="1:13" ht="15">
      <c r="A129" s="120"/>
      <c r="B129" s="121"/>
      <c r="C129" s="319">
        <v>7.7000000000000401</v>
      </c>
      <c r="D129" s="130" t="s">
        <v>364</v>
      </c>
      <c r="E129" s="130"/>
      <c r="F129" s="130"/>
      <c r="G129" s="318" t="s">
        <v>206</v>
      </c>
      <c r="H129" s="130" t="s">
        <v>102</v>
      </c>
      <c r="I129" s="132">
        <v>2</v>
      </c>
      <c r="J129" s="133">
        <v>178796</v>
      </c>
      <c r="K129" s="133">
        <f t="shared" si="3"/>
        <v>357592</v>
      </c>
      <c r="L129" s="122"/>
      <c r="M129" s="120"/>
    </row>
    <row r="130" spans="1:13" ht="15">
      <c r="A130" s="120"/>
      <c r="B130" s="121"/>
      <c r="C130" s="319">
        <v>7.7100000000000399</v>
      </c>
      <c r="D130" s="130" t="s">
        <v>365</v>
      </c>
      <c r="E130" s="130"/>
      <c r="F130" s="130"/>
      <c r="G130" s="318" t="s">
        <v>207</v>
      </c>
      <c r="H130" s="130" t="s">
        <v>102</v>
      </c>
      <c r="I130" s="132">
        <v>5</v>
      </c>
      <c r="J130" s="133">
        <v>261440</v>
      </c>
      <c r="K130" s="133">
        <f t="shared" si="3"/>
        <v>1307200</v>
      </c>
      <c r="L130" s="122"/>
      <c r="M130" s="120"/>
    </row>
    <row r="131" spans="1:13" ht="15">
      <c r="A131" s="120"/>
      <c r="B131" s="121"/>
      <c r="C131" s="319">
        <v>7.7200000000000397</v>
      </c>
      <c r="D131" s="130" t="s">
        <v>366</v>
      </c>
      <c r="E131" s="130"/>
      <c r="F131" s="130"/>
      <c r="G131" s="318" t="s">
        <v>208</v>
      </c>
      <c r="H131" s="130" t="s">
        <v>102</v>
      </c>
      <c r="I131" s="132">
        <v>2</v>
      </c>
      <c r="J131" s="133">
        <v>3083498</v>
      </c>
      <c r="K131" s="133">
        <f t="shared" si="3"/>
        <v>6166996</v>
      </c>
      <c r="L131" s="122"/>
      <c r="M131" s="120"/>
    </row>
    <row r="132" spans="1:13" ht="15">
      <c r="A132" s="120"/>
      <c r="B132" s="121"/>
      <c r="C132" s="319">
        <v>7.7300000000000404</v>
      </c>
      <c r="D132" s="130" t="s">
        <v>367</v>
      </c>
      <c r="E132" s="130"/>
      <c r="F132" s="130"/>
      <c r="G132" s="318" t="s">
        <v>209</v>
      </c>
      <c r="H132" s="130" t="s">
        <v>102</v>
      </c>
      <c r="I132" s="132">
        <v>1</v>
      </c>
      <c r="J132" s="133">
        <v>598062</v>
      </c>
      <c r="K132" s="133">
        <f t="shared" si="3"/>
        <v>598062</v>
      </c>
      <c r="L132" s="122"/>
      <c r="M132" s="120"/>
    </row>
    <row r="133" spans="1:13" ht="28.5">
      <c r="A133" s="120"/>
      <c r="B133" s="121"/>
      <c r="C133" s="319">
        <v>7.7400000000000402</v>
      </c>
      <c r="D133" s="130" t="s">
        <v>368</v>
      </c>
      <c r="E133" s="130"/>
      <c r="F133" s="130"/>
      <c r="G133" s="318" t="s">
        <v>210</v>
      </c>
      <c r="H133" s="130" t="s">
        <v>103</v>
      </c>
      <c r="I133" s="132">
        <v>15.17</v>
      </c>
      <c r="J133" s="133">
        <v>881111</v>
      </c>
      <c r="K133" s="133">
        <f t="shared" si="3"/>
        <v>13366453.869999999</v>
      </c>
      <c r="L133" s="122"/>
      <c r="M133" s="120"/>
    </row>
    <row r="134" spans="1:13" ht="85.5">
      <c r="A134" s="120"/>
      <c r="B134" s="121"/>
      <c r="C134" s="319">
        <v>7.75000000000004</v>
      </c>
      <c r="D134" s="130" t="s">
        <v>325</v>
      </c>
      <c r="E134" s="130"/>
      <c r="F134" s="130"/>
      <c r="G134" s="318" t="s">
        <v>211</v>
      </c>
      <c r="H134" s="130" t="s">
        <v>102</v>
      </c>
      <c r="I134" s="132">
        <v>1</v>
      </c>
      <c r="J134" s="133">
        <v>22078654</v>
      </c>
      <c r="K134" s="133">
        <f t="shared" si="3"/>
        <v>22078654</v>
      </c>
      <c r="L134" s="122"/>
      <c r="M134" s="120"/>
    </row>
    <row r="135" spans="1:13" ht="15">
      <c r="A135" s="120"/>
      <c r="B135" s="121"/>
      <c r="C135" s="335" t="s">
        <v>14</v>
      </c>
      <c r="D135" s="130"/>
      <c r="E135" s="130"/>
      <c r="F135" s="130"/>
      <c r="G135" s="131"/>
      <c r="H135" s="130"/>
      <c r="I135" s="132"/>
      <c r="J135" s="133"/>
      <c r="K135" s="314">
        <f>SUM(K60:K134)</f>
        <v>405422722.60999995</v>
      </c>
      <c r="L135" s="122"/>
      <c r="M135" s="120"/>
    </row>
    <row r="136" spans="1:13" ht="15">
      <c r="A136" s="120"/>
      <c r="B136" s="121"/>
      <c r="C136" s="334"/>
      <c r="D136" s="334"/>
      <c r="E136" s="334"/>
      <c r="F136" s="334"/>
      <c r="G136" s="336" t="s">
        <v>439</v>
      </c>
      <c r="H136" s="334"/>
      <c r="I136" s="334"/>
      <c r="J136" s="334"/>
      <c r="K136" s="334"/>
      <c r="L136" s="122"/>
      <c r="M136" s="120"/>
    </row>
    <row r="137" spans="1:13" ht="57">
      <c r="A137" s="120"/>
      <c r="B137" s="121"/>
      <c r="C137" s="136">
        <v>8.1</v>
      </c>
      <c r="D137" s="130" t="s">
        <v>325</v>
      </c>
      <c r="E137" s="130"/>
      <c r="F137" s="130"/>
      <c r="G137" s="318" t="s">
        <v>212</v>
      </c>
      <c r="H137" s="130" t="s">
        <v>102</v>
      </c>
      <c r="I137" s="132">
        <v>10</v>
      </c>
      <c r="J137" s="133">
        <v>7504015</v>
      </c>
      <c r="K137" s="133">
        <f t="shared" si="3"/>
        <v>75040150</v>
      </c>
      <c r="L137" s="122"/>
      <c r="M137" s="120"/>
    </row>
    <row r="138" spans="1:13" ht="15">
      <c r="A138" s="120"/>
      <c r="B138" s="121"/>
      <c r="C138" s="136">
        <v>8.1999999999999993</v>
      </c>
      <c r="D138" s="130" t="s">
        <v>325</v>
      </c>
      <c r="E138" s="130"/>
      <c r="F138" s="130"/>
      <c r="G138" s="318" t="s">
        <v>213</v>
      </c>
      <c r="H138" s="130" t="s">
        <v>102</v>
      </c>
      <c r="I138" s="132">
        <v>1</v>
      </c>
      <c r="J138" s="133">
        <v>1072744</v>
      </c>
      <c r="K138" s="133">
        <f t="shared" si="3"/>
        <v>1072744</v>
      </c>
      <c r="L138" s="122"/>
      <c r="M138" s="120"/>
    </row>
    <row r="139" spans="1:13" ht="42.75">
      <c r="A139" s="120"/>
      <c r="B139" s="121"/>
      <c r="C139" s="136">
        <v>8.3000000000000007</v>
      </c>
      <c r="D139" s="130" t="s">
        <v>325</v>
      </c>
      <c r="E139" s="130"/>
      <c r="F139" s="130"/>
      <c r="G139" s="318" t="s">
        <v>214</v>
      </c>
      <c r="H139" s="130" t="s">
        <v>102</v>
      </c>
      <c r="I139" s="132">
        <v>3</v>
      </c>
      <c r="J139" s="133">
        <v>1708191</v>
      </c>
      <c r="K139" s="133">
        <f t="shared" si="3"/>
        <v>5124573</v>
      </c>
      <c r="L139" s="122"/>
      <c r="M139" s="120"/>
    </row>
    <row r="140" spans="1:13" ht="28.5">
      <c r="A140" s="120"/>
      <c r="B140" s="121"/>
      <c r="C140" s="136">
        <v>8.4</v>
      </c>
      <c r="D140" s="130" t="s">
        <v>325</v>
      </c>
      <c r="E140" s="130"/>
      <c r="F140" s="130"/>
      <c r="G140" s="318" t="s">
        <v>215</v>
      </c>
      <c r="H140" s="130" t="s">
        <v>102</v>
      </c>
      <c r="I140" s="132">
        <v>2</v>
      </c>
      <c r="J140" s="133">
        <v>3455304</v>
      </c>
      <c r="K140" s="133">
        <f t="shared" si="3"/>
        <v>6910608</v>
      </c>
      <c r="L140" s="122"/>
      <c r="M140" s="120"/>
    </row>
    <row r="141" spans="1:13" ht="15">
      <c r="A141" s="120"/>
      <c r="B141" s="121"/>
      <c r="C141" s="136">
        <v>8.5</v>
      </c>
      <c r="D141" s="130" t="s">
        <v>369</v>
      </c>
      <c r="E141" s="130"/>
      <c r="F141" s="130"/>
      <c r="G141" s="318" t="s">
        <v>216</v>
      </c>
      <c r="H141" s="130" t="s">
        <v>102</v>
      </c>
      <c r="I141" s="132">
        <v>450</v>
      </c>
      <c r="J141" s="133">
        <v>105051</v>
      </c>
      <c r="K141" s="133">
        <f t="shared" si="3"/>
        <v>47272950</v>
      </c>
      <c r="L141" s="122"/>
      <c r="M141" s="120"/>
    </row>
    <row r="142" spans="1:13" ht="15">
      <c r="A142" s="120"/>
      <c r="B142" s="121"/>
      <c r="C142" s="136">
        <v>8.6</v>
      </c>
      <c r="D142" s="130" t="s">
        <v>370</v>
      </c>
      <c r="E142" s="130"/>
      <c r="F142" s="130"/>
      <c r="G142" s="318" t="s">
        <v>217</v>
      </c>
      <c r="H142" s="130" t="s">
        <v>102</v>
      </c>
      <c r="I142" s="132">
        <v>15</v>
      </c>
      <c r="J142" s="133">
        <v>160967</v>
      </c>
      <c r="K142" s="133">
        <f t="shared" si="3"/>
        <v>2414505</v>
      </c>
      <c r="L142" s="122"/>
      <c r="M142" s="120"/>
    </row>
    <row r="143" spans="1:13" ht="15">
      <c r="A143" s="120"/>
      <c r="B143" s="121"/>
      <c r="C143" s="136">
        <v>8.6999999999999993</v>
      </c>
      <c r="D143" s="130" t="s">
        <v>371</v>
      </c>
      <c r="E143" s="130"/>
      <c r="F143" s="130"/>
      <c r="G143" s="318" t="s">
        <v>218</v>
      </c>
      <c r="H143" s="130" t="s">
        <v>102</v>
      </c>
      <c r="I143" s="132">
        <v>2</v>
      </c>
      <c r="J143" s="133">
        <v>99570</v>
      </c>
      <c r="K143" s="133">
        <f t="shared" si="3"/>
        <v>199140</v>
      </c>
      <c r="L143" s="122"/>
      <c r="M143" s="120"/>
    </row>
    <row r="144" spans="1:13" ht="15">
      <c r="A144" s="120"/>
      <c r="B144" s="121"/>
      <c r="C144" s="136">
        <v>8.8000000000000007</v>
      </c>
      <c r="D144" s="130" t="s">
        <v>372</v>
      </c>
      <c r="E144" s="130"/>
      <c r="F144" s="130"/>
      <c r="G144" s="318" t="s">
        <v>219</v>
      </c>
      <c r="H144" s="130" t="s">
        <v>102</v>
      </c>
      <c r="I144" s="132">
        <v>153</v>
      </c>
      <c r="J144" s="133">
        <v>101666</v>
      </c>
      <c r="K144" s="133">
        <f t="shared" si="3"/>
        <v>15554898</v>
      </c>
      <c r="L144" s="122"/>
      <c r="M144" s="120"/>
    </row>
    <row r="145" spans="1:13" ht="57">
      <c r="A145" s="120"/>
      <c r="B145" s="121"/>
      <c r="C145" s="136">
        <v>8.9</v>
      </c>
      <c r="D145" s="130" t="s">
        <v>325</v>
      </c>
      <c r="E145" s="130"/>
      <c r="F145" s="130"/>
      <c r="G145" s="318" t="s">
        <v>220</v>
      </c>
      <c r="H145" s="130" t="s">
        <v>102</v>
      </c>
      <c r="I145" s="132">
        <v>66</v>
      </c>
      <c r="J145" s="133">
        <v>172145</v>
      </c>
      <c r="K145" s="133">
        <f t="shared" si="3"/>
        <v>11361570</v>
      </c>
      <c r="L145" s="122"/>
      <c r="M145" s="120"/>
    </row>
    <row r="146" spans="1:13" ht="15">
      <c r="A146" s="120"/>
      <c r="B146" s="121"/>
      <c r="C146" s="319">
        <v>8.1</v>
      </c>
      <c r="D146" s="130" t="s">
        <v>325</v>
      </c>
      <c r="E146" s="130"/>
      <c r="F146" s="130"/>
      <c r="G146" s="318" t="s">
        <v>221</v>
      </c>
      <c r="H146" s="130" t="s">
        <v>102</v>
      </c>
      <c r="I146" s="132">
        <v>0</v>
      </c>
      <c r="J146" s="133">
        <v>229321</v>
      </c>
      <c r="K146" s="133">
        <f t="shared" si="3"/>
        <v>0</v>
      </c>
      <c r="L146" s="122"/>
      <c r="M146" s="120"/>
    </row>
    <row r="147" spans="1:13" ht="15">
      <c r="A147" s="120"/>
      <c r="B147" s="121"/>
      <c r="C147" s="319">
        <v>8.11</v>
      </c>
      <c r="D147" s="130" t="s">
        <v>325</v>
      </c>
      <c r="E147" s="130"/>
      <c r="F147" s="130"/>
      <c r="G147" s="318" t="s">
        <v>222</v>
      </c>
      <c r="H147" s="130" t="s">
        <v>102</v>
      </c>
      <c r="I147" s="132">
        <v>317</v>
      </c>
      <c r="J147" s="133">
        <v>76181</v>
      </c>
      <c r="K147" s="133">
        <f t="shared" si="3"/>
        <v>24149377</v>
      </c>
      <c r="L147" s="122"/>
      <c r="M147" s="120"/>
    </row>
    <row r="148" spans="1:13" ht="15">
      <c r="A148" s="120"/>
      <c r="B148" s="121"/>
      <c r="C148" s="319">
        <v>8.1199999999999992</v>
      </c>
      <c r="D148" s="130" t="s">
        <v>325</v>
      </c>
      <c r="E148" s="130"/>
      <c r="F148" s="130"/>
      <c r="G148" s="318" t="s">
        <v>223</v>
      </c>
      <c r="H148" s="130" t="s">
        <v>102</v>
      </c>
      <c r="I148" s="132">
        <v>17</v>
      </c>
      <c r="J148" s="133">
        <v>220457</v>
      </c>
      <c r="K148" s="133">
        <f t="shared" ref="K148:K211" si="4">+I148*J148</f>
        <v>3747769</v>
      </c>
      <c r="L148" s="122"/>
      <c r="M148" s="120"/>
    </row>
    <row r="149" spans="1:13" ht="42.75">
      <c r="A149" s="120"/>
      <c r="B149" s="121"/>
      <c r="C149" s="319">
        <v>8.1300000000000008</v>
      </c>
      <c r="D149" s="130" t="s">
        <v>325</v>
      </c>
      <c r="E149" s="130"/>
      <c r="F149" s="130"/>
      <c r="G149" s="318" t="s">
        <v>224</v>
      </c>
      <c r="H149" s="130" t="s">
        <v>102</v>
      </c>
      <c r="I149" s="132">
        <v>1</v>
      </c>
      <c r="J149" s="133">
        <v>344385</v>
      </c>
      <c r="K149" s="133">
        <f t="shared" si="4"/>
        <v>344385</v>
      </c>
      <c r="L149" s="122"/>
      <c r="M149" s="120"/>
    </row>
    <row r="150" spans="1:13" ht="15">
      <c r="A150" s="120"/>
      <c r="B150" s="121"/>
      <c r="C150" s="319">
        <v>8.14</v>
      </c>
      <c r="D150" s="130" t="s">
        <v>325</v>
      </c>
      <c r="E150" s="130"/>
      <c r="F150" s="130"/>
      <c r="G150" s="318" t="s">
        <v>225</v>
      </c>
      <c r="H150" s="130" t="s">
        <v>102</v>
      </c>
      <c r="I150" s="132">
        <v>1</v>
      </c>
      <c r="J150" s="133">
        <v>31408096</v>
      </c>
      <c r="K150" s="133">
        <f t="shared" si="4"/>
        <v>31408096</v>
      </c>
      <c r="L150" s="122"/>
      <c r="M150" s="120"/>
    </row>
    <row r="151" spans="1:13" ht="28.5">
      <c r="A151" s="120"/>
      <c r="B151" s="121"/>
      <c r="C151" s="319">
        <v>8.15</v>
      </c>
      <c r="D151" s="130" t="s">
        <v>325</v>
      </c>
      <c r="E151" s="130"/>
      <c r="F151" s="130"/>
      <c r="G151" s="318" t="s">
        <v>226</v>
      </c>
      <c r="H151" s="130" t="s">
        <v>103</v>
      </c>
      <c r="I151" s="132">
        <v>132</v>
      </c>
      <c r="J151" s="133">
        <v>197184</v>
      </c>
      <c r="K151" s="133">
        <f t="shared" si="4"/>
        <v>26028288</v>
      </c>
      <c r="L151" s="122"/>
      <c r="M151" s="120"/>
    </row>
    <row r="152" spans="1:13" ht="57">
      <c r="A152" s="120"/>
      <c r="B152" s="121"/>
      <c r="C152" s="319">
        <v>8.16</v>
      </c>
      <c r="D152" s="130" t="s">
        <v>325</v>
      </c>
      <c r="E152" s="130"/>
      <c r="F152" s="130"/>
      <c r="G152" s="318" t="s">
        <v>227</v>
      </c>
      <c r="H152" s="130" t="s">
        <v>103</v>
      </c>
      <c r="I152" s="132">
        <v>10</v>
      </c>
      <c r="J152" s="133">
        <v>56191</v>
      </c>
      <c r="K152" s="133">
        <f t="shared" si="4"/>
        <v>561910</v>
      </c>
      <c r="L152" s="122"/>
      <c r="M152" s="120"/>
    </row>
    <row r="153" spans="1:13" ht="28.5">
      <c r="A153" s="120"/>
      <c r="B153" s="121"/>
      <c r="C153" s="319">
        <v>8.17</v>
      </c>
      <c r="D153" s="130" t="s">
        <v>325</v>
      </c>
      <c r="E153" s="130"/>
      <c r="F153" s="130"/>
      <c r="G153" s="318" t="s">
        <v>228</v>
      </c>
      <c r="H153" s="130" t="s">
        <v>102</v>
      </c>
      <c r="I153" s="132">
        <v>40</v>
      </c>
      <c r="J153" s="133">
        <v>58635</v>
      </c>
      <c r="K153" s="133">
        <f t="shared" si="4"/>
        <v>2345400</v>
      </c>
      <c r="L153" s="122"/>
      <c r="M153" s="120"/>
    </row>
    <row r="154" spans="1:13" ht="15">
      <c r="A154" s="120"/>
      <c r="B154" s="121"/>
      <c r="C154" s="319">
        <v>8.18</v>
      </c>
      <c r="D154" s="130" t="s">
        <v>325</v>
      </c>
      <c r="E154" s="130"/>
      <c r="F154" s="130"/>
      <c r="G154" s="318" t="s">
        <v>229</v>
      </c>
      <c r="H154" s="130" t="s">
        <v>103</v>
      </c>
      <c r="I154" s="132">
        <v>90</v>
      </c>
      <c r="J154" s="133">
        <v>659944</v>
      </c>
      <c r="K154" s="133">
        <f t="shared" si="4"/>
        <v>59394960</v>
      </c>
      <c r="L154" s="122"/>
      <c r="M154" s="120"/>
    </row>
    <row r="155" spans="1:13" ht="15">
      <c r="A155" s="120"/>
      <c r="B155" s="121"/>
      <c r="C155" s="319">
        <v>8.19</v>
      </c>
      <c r="D155" s="130" t="s">
        <v>325</v>
      </c>
      <c r="E155" s="130"/>
      <c r="F155" s="130"/>
      <c r="G155" s="318" t="s">
        <v>230</v>
      </c>
      <c r="H155" s="130" t="s">
        <v>102</v>
      </c>
      <c r="I155" s="132">
        <v>4</v>
      </c>
      <c r="J155" s="133">
        <v>6011207</v>
      </c>
      <c r="K155" s="133">
        <f t="shared" si="4"/>
        <v>24044828</v>
      </c>
      <c r="L155" s="122"/>
      <c r="M155" s="120"/>
    </row>
    <row r="156" spans="1:13" ht="15">
      <c r="A156" s="120"/>
      <c r="B156" s="121"/>
      <c r="C156" s="335" t="s">
        <v>14</v>
      </c>
      <c r="D156" s="130"/>
      <c r="E156" s="130"/>
      <c r="F156" s="130"/>
      <c r="G156" s="131"/>
      <c r="H156" s="130"/>
      <c r="I156" s="132"/>
      <c r="J156" s="133"/>
      <c r="K156" s="314">
        <f>SUM(K137:K155)</f>
        <v>336976151</v>
      </c>
      <c r="L156" s="122"/>
      <c r="M156" s="120"/>
    </row>
    <row r="157" spans="1:13" ht="15">
      <c r="A157" s="120"/>
      <c r="B157" s="121"/>
      <c r="C157" s="334"/>
      <c r="D157" s="334"/>
      <c r="E157" s="334"/>
      <c r="F157" s="334"/>
      <c r="G157" s="336" t="s">
        <v>440</v>
      </c>
      <c r="H157" s="334"/>
      <c r="I157" s="334"/>
      <c r="J157" s="334"/>
      <c r="K157" s="334"/>
      <c r="L157" s="122"/>
      <c r="M157" s="120"/>
    </row>
    <row r="158" spans="1:13" ht="15">
      <c r="A158" s="120"/>
      <c r="B158" s="121"/>
      <c r="C158" s="136"/>
      <c r="D158" s="130" t="s">
        <v>373</v>
      </c>
      <c r="E158" s="130"/>
      <c r="F158" s="130"/>
      <c r="G158" s="318" t="s">
        <v>231</v>
      </c>
      <c r="H158" s="130" t="s">
        <v>104</v>
      </c>
      <c r="I158" s="132">
        <v>1384.22</v>
      </c>
      <c r="J158" s="133">
        <v>44256</v>
      </c>
      <c r="K158" s="133">
        <f t="shared" si="4"/>
        <v>61260040.32</v>
      </c>
      <c r="L158" s="122"/>
      <c r="M158" s="120"/>
    </row>
    <row r="159" spans="1:13" ht="15">
      <c r="A159" s="120"/>
      <c r="B159" s="121"/>
      <c r="C159" s="335" t="s">
        <v>14</v>
      </c>
      <c r="D159" s="130"/>
      <c r="E159" s="130"/>
      <c r="F159" s="130"/>
      <c r="G159" s="131"/>
      <c r="H159" s="130"/>
      <c r="I159" s="132"/>
      <c r="J159" s="133"/>
      <c r="K159" s="314">
        <f>SUM(K158)</f>
        <v>61260040.32</v>
      </c>
      <c r="L159" s="122"/>
      <c r="M159" s="120"/>
    </row>
    <row r="160" spans="1:13" ht="15">
      <c r="A160" s="120"/>
      <c r="B160" s="121"/>
      <c r="C160" s="334"/>
      <c r="D160" s="334"/>
      <c r="E160" s="334"/>
      <c r="F160" s="334"/>
      <c r="G160" s="336" t="s">
        <v>441</v>
      </c>
      <c r="H160" s="334"/>
      <c r="I160" s="334"/>
      <c r="J160" s="334"/>
      <c r="K160" s="334"/>
      <c r="L160" s="122"/>
      <c r="M160" s="120"/>
    </row>
    <row r="161" spans="1:13" ht="15">
      <c r="A161" s="120"/>
      <c r="B161" s="121"/>
      <c r="C161" s="136">
        <v>10.1</v>
      </c>
      <c r="D161" s="130" t="s">
        <v>374</v>
      </c>
      <c r="E161" s="130"/>
      <c r="F161" s="130"/>
      <c r="G161" s="318" t="s">
        <v>232</v>
      </c>
      <c r="H161" s="130" t="s">
        <v>104</v>
      </c>
      <c r="I161" s="132">
        <v>167.18</v>
      </c>
      <c r="J161" s="133">
        <v>108284</v>
      </c>
      <c r="K161" s="133">
        <f t="shared" si="4"/>
        <v>18102919.120000001</v>
      </c>
      <c r="L161" s="122"/>
      <c r="M161" s="120"/>
    </row>
    <row r="162" spans="1:13" ht="42.75">
      <c r="A162" s="120"/>
      <c r="B162" s="121"/>
      <c r="C162" s="136">
        <v>10.199999999999999</v>
      </c>
      <c r="D162" s="130" t="s">
        <v>375</v>
      </c>
      <c r="E162" s="130"/>
      <c r="F162" s="130"/>
      <c r="G162" s="318" t="s">
        <v>233</v>
      </c>
      <c r="H162" s="130" t="s">
        <v>104</v>
      </c>
      <c r="I162" s="132">
        <v>1384.22</v>
      </c>
      <c r="J162" s="133">
        <v>138451</v>
      </c>
      <c r="K162" s="133">
        <f t="shared" si="4"/>
        <v>191646643.22</v>
      </c>
      <c r="L162" s="122"/>
      <c r="M162" s="120"/>
    </row>
    <row r="163" spans="1:13" ht="15">
      <c r="A163" s="120"/>
      <c r="B163" s="121"/>
      <c r="C163" s="136">
        <v>10.3</v>
      </c>
      <c r="D163" s="130" t="s">
        <v>376</v>
      </c>
      <c r="E163" s="130"/>
      <c r="F163" s="130"/>
      <c r="G163" s="318" t="s">
        <v>234</v>
      </c>
      <c r="H163" s="130" t="s">
        <v>103</v>
      </c>
      <c r="I163" s="132">
        <v>564.16999999999996</v>
      </c>
      <c r="J163" s="133">
        <v>9347</v>
      </c>
      <c r="K163" s="133">
        <f t="shared" si="4"/>
        <v>5273296.9899999993</v>
      </c>
      <c r="L163" s="122"/>
      <c r="M163" s="120"/>
    </row>
    <row r="164" spans="1:13" ht="15">
      <c r="A164" s="120"/>
      <c r="B164" s="121"/>
      <c r="C164" s="136">
        <v>10.4</v>
      </c>
      <c r="D164" s="130" t="s">
        <v>377</v>
      </c>
      <c r="E164" s="130"/>
      <c r="F164" s="130"/>
      <c r="G164" s="318" t="s">
        <v>235</v>
      </c>
      <c r="H164" s="130" t="s">
        <v>103</v>
      </c>
      <c r="I164" s="132">
        <v>900.5</v>
      </c>
      <c r="J164" s="133">
        <v>136904</v>
      </c>
      <c r="K164" s="133">
        <f t="shared" si="4"/>
        <v>123282052</v>
      </c>
      <c r="L164" s="122"/>
      <c r="M164" s="120"/>
    </row>
    <row r="165" spans="1:13" ht="28.5">
      <c r="A165" s="120"/>
      <c r="B165" s="121"/>
      <c r="C165" s="136">
        <v>10.5</v>
      </c>
      <c r="D165" s="130" t="s">
        <v>378</v>
      </c>
      <c r="E165" s="130"/>
      <c r="F165" s="130"/>
      <c r="G165" s="318" t="s">
        <v>236</v>
      </c>
      <c r="H165" s="130" t="s">
        <v>104</v>
      </c>
      <c r="I165" s="132">
        <v>1384.22</v>
      </c>
      <c r="J165" s="133">
        <v>3182</v>
      </c>
      <c r="K165" s="133">
        <f t="shared" si="4"/>
        <v>4404588.04</v>
      </c>
      <c r="L165" s="122"/>
      <c r="M165" s="120"/>
    </row>
    <row r="166" spans="1:13" ht="15">
      <c r="A166" s="120"/>
      <c r="B166" s="121"/>
      <c r="C166" s="136">
        <v>10.6</v>
      </c>
      <c r="D166" s="130" t="s">
        <v>325</v>
      </c>
      <c r="E166" s="130"/>
      <c r="F166" s="130"/>
      <c r="G166" s="318" t="s">
        <v>237</v>
      </c>
      <c r="H166" s="130" t="s">
        <v>103</v>
      </c>
      <c r="I166" s="132">
        <v>900.5</v>
      </c>
      <c r="J166" s="133">
        <v>30056</v>
      </c>
      <c r="K166" s="133">
        <f t="shared" si="4"/>
        <v>27065428</v>
      </c>
      <c r="L166" s="122"/>
      <c r="M166" s="120"/>
    </row>
    <row r="167" spans="1:13" ht="28.5">
      <c r="A167" s="120"/>
      <c r="B167" s="121"/>
      <c r="C167" s="136">
        <v>10.7</v>
      </c>
      <c r="D167" s="130" t="s">
        <v>325</v>
      </c>
      <c r="E167" s="130"/>
      <c r="F167" s="130"/>
      <c r="G167" s="318" t="s">
        <v>238</v>
      </c>
      <c r="H167" s="130" t="s">
        <v>103</v>
      </c>
      <c r="I167" s="132">
        <v>33.25</v>
      </c>
      <c r="J167" s="133">
        <v>48271</v>
      </c>
      <c r="K167" s="133">
        <f t="shared" si="4"/>
        <v>1605010.75</v>
      </c>
      <c r="L167" s="122"/>
      <c r="M167" s="120"/>
    </row>
    <row r="168" spans="1:13" ht="15">
      <c r="A168" s="120"/>
      <c r="B168" s="121"/>
      <c r="C168" s="136">
        <v>10.8</v>
      </c>
      <c r="D168" s="130" t="s">
        <v>325</v>
      </c>
      <c r="E168" s="130"/>
      <c r="F168" s="130"/>
      <c r="G168" s="318" t="s">
        <v>239</v>
      </c>
      <c r="H168" s="130" t="s">
        <v>103</v>
      </c>
      <c r="I168" s="132">
        <v>35.15</v>
      </c>
      <c r="J168" s="133">
        <v>120356</v>
      </c>
      <c r="K168" s="133">
        <f t="shared" si="4"/>
        <v>4230513.3999999994</v>
      </c>
      <c r="L168" s="122"/>
      <c r="M168" s="120"/>
    </row>
    <row r="169" spans="1:13" ht="15">
      <c r="A169" s="120"/>
      <c r="B169" s="121"/>
      <c r="C169" s="136">
        <v>10.9</v>
      </c>
      <c r="D169" s="130" t="s">
        <v>379</v>
      </c>
      <c r="E169" s="130"/>
      <c r="F169" s="130"/>
      <c r="G169" s="318" t="s">
        <v>240</v>
      </c>
      <c r="H169" s="130" t="s">
        <v>104</v>
      </c>
      <c r="I169" s="132">
        <v>38.74</v>
      </c>
      <c r="J169" s="133">
        <v>2730</v>
      </c>
      <c r="K169" s="133">
        <f t="shared" si="4"/>
        <v>105760.20000000001</v>
      </c>
      <c r="L169" s="122"/>
      <c r="M169" s="120"/>
    </row>
    <row r="170" spans="1:13" ht="15">
      <c r="A170" s="120"/>
      <c r="B170" s="121"/>
      <c r="C170" s="319">
        <v>10.1</v>
      </c>
      <c r="D170" s="130" t="s">
        <v>325</v>
      </c>
      <c r="E170" s="130"/>
      <c r="F170" s="130"/>
      <c r="G170" s="318" t="s">
        <v>241</v>
      </c>
      <c r="H170" s="130" t="s">
        <v>103</v>
      </c>
      <c r="I170" s="132">
        <v>83.63</v>
      </c>
      <c r="J170" s="133">
        <v>120782</v>
      </c>
      <c r="K170" s="133">
        <f t="shared" si="4"/>
        <v>10100998.66</v>
      </c>
      <c r="L170" s="122"/>
      <c r="M170" s="120"/>
    </row>
    <row r="171" spans="1:13" ht="42.75">
      <c r="A171" s="120"/>
      <c r="B171" s="121"/>
      <c r="C171" s="319">
        <v>10.11</v>
      </c>
      <c r="D171" s="130" t="s">
        <v>325</v>
      </c>
      <c r="E171" s="130"/>
      <c r="F171" s="130"/>
      <c r="G171" s="318" t="s">
        <v>242</v>
      </c>
      <c r="H171" s="130" t="s">
        <v>103</v>
      </c>
      <c r="I171" s="132">
        <v>55.2</v>
      </c>
      <c r="J171" s="133">
        <v>33987</v>
      </c>
      <c r="K171" s="133">
        <f t="shared" si="4"/>
        <v>1876082.4000000001</v>
      </c>
      <c r="L171" s="122"/>
      <c r="M171" s="120"/>
    </row>
    <row r="172" spans="1:13" ht="15">
      <c r="A172" s="120"/>
      <c r="B172" s="121"/>
      <c r="C172" s="335" t="s">
        <v>14</v>
      </c>
      <c r="D172" s="130"/>
      <c r="E172" s="130"/>
      <c r="F172" s="130"/>
      <c r="G172" s="131"/>
      <c r="H172" s="130"/>
      <c r="I172" s="132"/>
      <c r="J172" s="133"/>
      <c r="K172" s="314">
        <f>SUM(K161:K171)</f>
        <v>387693292.78000003</v>
      </c>
      <c r="L172" s="122"/>
      <c r="M172" s="120"/>
    </row>
    <row r="173" spans="1:13" ht="15">
      <c r="A173" s="120"/>
      <c r="B173" s="121"/>
      <c r="C173" s="334"/>
      <c r="D173" s="334"/>
      <c r="E173" s="334"/>
      <c r="F173" s="334"/>
      <c r="G173" s="336" t="s">
        <v>442</v>
      </c>
      <c r="H173" s="334"/>
      <c r="I173" s="334"/>
      <c r="J173" s="334"/>
      <c r="K173" s="334"/>
      <c r="L173" s="122"/>
      <c r="M173" s="120"/>
    </row>
    <row r="174" spans="1:13" ht="15">
      <c r="A174" s="120"/>
      <c r="B174" s="121"/>
      <c r="C174" s="136">
        <v>11.1</v>
      </c>
      <c r="D174" s="130" t="s">
        <v>380</v>
      </c>
      <c r="E174" s="130"/>
      <c r="F174" s="130"/>
      <c r="G174" s="318" t="s">
        <v>243</v>
      </c>
      <c r="H174" s="130" t="s">
        <v>104</v>
      </c>
      <c r="I174" s="132">
        <v>1348.49</v>
      </c>
      <c r="J174" s="133">
        <v>99102</v>
      </c>
      <c r="K174" s="133">
        <f t="shared" si="4"/>
        <v>133638055.98</v>
      </c>
      <c r="L174" s="122"/>
      <c r="M174" s="120"/>
    </row>
    <row r="175" spans="1:13" ht="15">
      <c r="A175" s="120"/>
      <c r="B175" s="121"/>
      <c r="C175" s="136">
        <v>11.2</v>
      </c>
      <c r="D175" s="130" t="s">
        <v>381</v>
      </c>
      <c r="E175" s="130"/>
      <c r="F175" s="130"/>
      <c r="G175" s="318" t="s">
        <v>244</v>
      </c>
      <c r="H175" s="130" t="s">
        <v>104</v>
      </c>
      <c r="I175" s="132">
        <v>43</v>
      </c>
      <c r="J175" s="133">
        <v>164470</v>
      </c>
      <c r="K175" s="133">
        <f t="shared" si="4"/>
        <v>7072210</v>
      </c>
      <c r="L175" s="122"/>
      <c r="M175" s="120"/>
    </row>
    <row r="176" spans="1:13" ht="15">
      <c r="A176" s="120"/>
      <c r="B176" s="121"/>
      <c r="C176" s="335" t="s">
        <v>14</v>
      </c>
      <c r="D176" s="130"/>
      <c r="E176" s="130"/>
      <c r="F176" s="130"/>
      <c r="G176" s="131"/>
      <c r="H176" s="130"/>
      <c r="I176" s="132"/>
      <c r="J176" s="133"/>
      <c r="K176" s="314">
        <f>SUM(K174:K175)</f>
        <v>140710265.98000002</v>
      </c>
      <c r="L176" s="122"/>
      <c r="M176" s="120"/>
    </row>
    <row r="177" spans="1:13" ht="15">
      <c r="A177" s="120"/>
      <c r="B177" s="121"/>
      <c r="C177" s="334"/>
      <c r="D177" s="334"/>
      <c r="E177" s="334"/>
      <c r="F177" s="334"/>
      <c r="G177" s="336" t="s">
        <v>443</v>
      </c>
      <c r="H177" s="334"/>
      <c r="I177" s="334"/>
      <c r="J177" s="334"/>
      <c r="K177" s="334"/>
      <c r="L177" s="122"/>
      <c r="M177" s="120"/>
    </row>
    <row r="178" spans="1:13" ht="15">
      <c r="A178" s="120"/>
      <c r="B178" s="121"/>
      <c r="C178" s="136">
        <v>12.1</v>
      </c>
      <c r="D178" s="130" t="s">
        <v>382</v>
      </c>
      <c r="E178" s="130"/>
      <c r="F178" s="130"/>
      <c r="G178" s="315" t="s">
        <v>245</v>
      </c>
      <c r="H178" s="130" t="s">
        <v>307</v>
      </c>
      <c r="I178" s="132">
        <v>15</v>
      </c>
      <c r="J178" s="133">
        <v>555574</v>
      </c>
      <c r="K178" s="133">
        <f t="shared" si="4"/>
        <v>8333610</v>
      </c>
      <c r="L178" s="122"/>
      <c r="M178" s="120"/>
    </row>
    <row r="179" spans="1:13" ht="28.5">
      <c r="A179" s="120"/>
      <c r="B179" s="121"/>
      <c r="C179" s="136">
        <v>12.2</v>
      </c>
      <c r="D179" s="130" t="s">
        <v>383</v>
      </c>
      <c r="E179" s="130"/>
      <c r="F179" s="130"/>
      <c r="G179" s="315" t="s">
        <v>246</v>
      </c>
      <c r="H179" s="130" t="s">
        <v>307</v>
      </c>
      <c r="I179" s="132">
        <v>57</v>
      </c>
      <c r="J179" s="133">
        <v>2400464</v>
      </c>
      <c r="K179" s="133">
        <f t="shared" si="4"/>
        <v>136826448</v>
      </c>
      <c r="L179" s="122"/>
      <c r="M179" s="120"/>
    </row>
    <row r="180" spans="1:13" ht="28.5">
      <c r="A180" s="120"/>
      <c r="B180" s="121"/>
      <c r="C180" s="136">
        <v>12.3</v>
      </c>
      <c r="D180" s="130" t="s">
        <v>384</v>
      </c>
      <c r="E180" s="130"/>
      <c r="F180" s="130"/>
      <c r="G180" s="315" t="s">
        <v>247</v>
      </c>
      <c r="H180" s="130" t="s">
        <v>307</v>
      </c>
      <c r="I180" s="132">
        <v>15</v>
      </c>
      <c r="J180" s="133">
        <v>1703165</v>
      </c>
      <c r="K180" s="133">
        <f t="shared" si="4"/>
        <v>25547475</v>
      </c>
      <c r="L180" s="122"/>
      <c r="M180" s="120"/>
    </row>
    <row r="181" spans="1:13" ht="15">
      <c r="A181" s="120"/>
      <c r="B181" s="121"/>
      <c r="C181" s="136">
        <v>12.4</v>
      </c>
      <c r="D181" s="130" t="s">
        <v>385</v>
      </c>
      <c r="E181" s="130"/>
      <c r="F181" s="130"/>
      <c r="G181" s="315" t="s">
        <v>248</v>
      </c>
      <c r="H181" s="130" t="s">
        <v>307</v>
      </c>
      <c r="I181" s="132">
        <v>1</v>
      </c>
      <c r="J181" s="133">
        <v>3944380</v>
      </c>
      <c r="K181" s="133">
        <f t="shared" si="4"/>
        <v>3944380</v>
      </c>
      <c r="L181" s="122"/>
      <c r="M181" s="120"/>
    </row>
    <row r="182" spans="1:13" ht="42.75">
      <c r="A182" s="120"/>
      <c r="B182" s="121"/>
      <c r="C182" s="136">
        <v>12.5</v>
      </c>
      <c r="D182" s="130" t="s">
        <v>386</v>
      </c>
      <c r="E182" s="130"/>
      <c r="F182" s="130"/>
      <c r="G182" s="315" t="s">
        <v>249</v>
      </c>
      <c r="H182" s="130" t="s">
        <v>307</v>
      </c>
      <c r="I182" s="132">
        <v>3</v>
      </c>
      <c r="J182" s="133">
        <v>4986190</v>
      </c>
      <c r="K182" s="133">
        <f t="shared" si="4"/>
        <v>14958570</v>
      </c>
      <c r="L182" s="122"/>
      <c r="M182" s="120"/>
    </row>
    <row r="183" spans="1:13" ht="15">
      <c r="A183" s="120"/>
      <c r="B183" s="121"/>
      <c r="C183" s="335" t="s">
        <v>14</v>
      </c>
      <c r="D183" s="130"/>
      <c r="E183" s="130"/>
      <c r="F183" s="130"/>
      <c r="G183" s="131"/>
      <c r="H183" s="130"/>
      <c r="I183" s="132"/>
      <c r="J183" s="133"/>
      <c r="K183" s="314">
        <f>SUM(K178:K182)</f>
        <v>189610483</v>
      </c>
      <c r="L183" s="122"/>
      <c r="M183" s="120"/>
    </row>
    <row r="184" spans="1:13" ht="15">
      <c r="A184" s="120"/>
      <c r="B184" s="121"/>
      <c r="C184" s="334"/>
      <c r="D184" s="334"/>
      <c r="E184" s="334"/>
      <c r="F184" s="334"/>
      <c r="G184" s="336" t="s">
        <v>444</v>
      </c>
      <c r="H184" s="334"/>
      <c r="I184" s="334"/>
      <c r="J184" s="334"/>
      <c r="K184" s="334"/>
      <c r="L184" s="122"/>
      <c r="M184" s="120"/>
    </row>
    <row r="185" spans="1:13" ht="15">
      <c r="A185" s="120"/>
      <c r="B185" s="121"/>
      <c r="C185" s="136">
        <v>13.1</v>
      </c>
      <c r="D185" s="130" t="s">
        <v>387</v>
      </c>
      <c r="E185" s="130"/>
      <c r="F185" s="130"/>
      <c r="G185" s="315" t="s">
        <v>250</v>
      </c>
      <c r="H185" s="130" t="s">
        <v>104</v>
      </c>
      <c r="I185" s="132">
        <v>145</v>
      </c>
      <c r="J185" s="133">
        <v>26212</v>
      </c>
      <c r="K185" s="133">
        <f t="shared" si="4"/>
        <v>3800740</v>
      </c>
      <c r="L185" s="122"/>
      <c r="M185" s="120"/>
    </row>
    <row r="186" spans="1:13" ht="15">
      <c r="A186" s="120"/>
      <c r="B186" s="121"/>
      <c r="C186" s="136">
        <v>13.2</v>
      </c>
      <c r="D186" s="130" t="s">
        <v>388</v>
      </c>
      <c r="E186" s="130"/>
      <c r="F186" s="130"/>
      <c r="G186" s="315" t="s">
        <v>251</v>
      </c>
      <c r="H186" s="130" t="s">
        <v>104</v>
      </c>
      <c r="I186" s="132">
        <v>108.44</v>
      </c>
      <c r="J186" s="133">
        <v>10644</v>
      </c>
      <c r="K186" s="133">
        <f t="shared" si="4"/>
        <v>1154235.3599999999</v>
      </c>
      <c r="L186" s="122"/>
      <c r="M186" s="120"/>
    </row>
    <row r="187" spans="1:13" ht="15">
      <c r="A187" s="120"/>
      <c r="B187" s="121"/>
      <c r="C187" s="136">
        <v>13.3</v>
      </c>
      <c r="D187" s="130" t="s">
        <v>389</v>
      </c>
      <c r="E187" s="130"/>
      <c r="F187" s="130"/>
      <c r="G187" s="315" t="s">
        <v>252</v>
      </c>
      <c r="H187" s="130" t="s">
        <v>104</v>
      </c>
      <c r="I187" s="132">
        <v>5290.6</v>
      </c>
      <c r="J187" s="133">
        <v>29225</v>
      </c>
      <c r="K187" s="133">
        <f t="shared" si="4"/>
        <v>154617785</v>
      </c>
      <c r="L187" s="122"/>
      <c r="M187" s="120"/>
    </row>
    <row r="188" spans="1:13" ht="15">
      <c r="A188" s="120"/>
      <c r="B188" s="121"/>
      <c r="C188" s="136">
        <v>13.4</v>
      </c>
      <c r="D188" s="130" t="s">
        <v>390</v>
      </c>
      <c r="E188" s="130"/>
      <c r="F188" s="130"/>
      <c r="G188" s="315" t="s">
        <v>253</v>
      </c>
      <c r="H188" s="130" t="s">
        <v>103</v>
      </c>
      <c r="I188" s="132">
        <v>1875</v>
      </c>
      <c r="J188" s="133">
        <v>18186</v>
      </c>
      <c r="K188" s="133">
        <f t="shared" si="4"/>
        <v>34098750</v>
      </c>
      <c r="L188" s="122"/>
      <c r="M188" s="120"/>
    </row>
    <row r="189" spans="1:13" ht="15">
      <c r="A189" s="120"/>
      <c r="B189" s="121"/>
      <c r="C189" s="136">
        <v>13.5</v>
      </c>
      <c r="D189" s="130" t="s">
        <v>391</v>
      </c>
      <c r="E189" s="130"/>
      <c r="F189" s="130"/>
      <c r="G189" s="315" t="s">
        <v>254</v>
      </c>
      <c r="H189" s="130" t="s">
        <v>104</v>
      </c>
      <c r="I189" s="132">
        <v>2262.7600000000002</v>
      </c>
      <c r="J189" s="133">
        <v>21547</v>
      </c>
      <c r="K189" s="133">
        <f t="shared" si="4"/>
        <v>48755689.720000006</v>
      </c>
      <c r="L189" s="122"/>
      <c r="M189" s="120"/>
    </row>
    <row r="190" spans="1:13" ht="15">
      <c r="A190" s="120"/>
      <c r="B190" s="121"/>
      <c r="C190" s="136">
        <v>13.6</v>
      </c>
      <c r="D190" s="130" t="s">
        <v>392</v>
      </c>
      <c r="E190" s="130"/>
      <c r="F190" s="130"/>
      <c r="G190" s="315" t="s">
        <v>255</v>
      </c>
      <c r="H190" s="130" t="s">
        <v>103</v>
      </c>
      <c r="I190" s="132">
        <v>250</v>
      </c>
      <c r="J190" s="133">
        <v>14739</v>
      </c>
      <c r="K190" s="133">
        <f t="shared" si="4"/>
        <v>3684750</v>
      </c>
      <c r="L190" s="122"/>
      <c r="M190" s="120"/>
    </row>
    <row r="191" spans="1:13" ht="15">
      <c r="A191" s="120"/>
      <c r="B191" s="121"/>
      <c r="C191" s="136">
        <v>13.7</v>
      </c>
      <c r="D191" s="130" t="s">
        <v>393</v>
      </c>
      <c r="E191" s="130"/>
      <c r="F191" s="130"/>
      <c r="G191" s="315" t="s">
        <v>256</v>
      </c>
      <c r="H191" s="130" t="s">
        <v>104</v>
      </c>
      <c r="I191" s="132">
        <v>262.76</v>
      </c>
      <c r="J191" s="133">
        <v>44043</v>
      </c>
      <c r="K191" s="133">
        <f t="shared" si="4"/>
        <v>11572738.68</v>
      </c>
      <c r="L191" s="122"/>
      <c r="M191" s="120"/>
    </row>
    <row r="192" spans="1:13" ht="15">
      <c r="A192" s="120"/>
      <c r="B192" s="121"/>
      <c r="C192" s="335" t="s">
        <v>14</v>
      </c>
      <c r="D192" s="130"/>
      <c r="E192" s="130"/>
      <c r="F192" s="130"/>
      <c r="G192" s="131"/>
      <c r="H192" s="130"/>
      <c r="I192" s="132"/>
      <c r="J192" s="133"/>
      <c r="K192" s="314">
        <f>SUM(K185:K191)</f>
        <v>257684688.76000002</v>
      </c>
      <c r="L192" s="122"/>
      <c r="M192" s="120"/>
    </row>
    <row r="193" spans="1:13" ht="15">
      <c r="A193" s="120"/>
      <c r="B193" s="121"/>
      <c r="C193" s="334"/>
      <c r="D193" s="334"/>
      <c r="E193" s="334"/>
      <c r="F193" s="334"/>
      <c r="G193" s="336" t="s">
        <v>445</v>
      </c>
      <c r="H193" s="334"/>
      <c r="I193" s="334"/>
      <c r="J193" s="334"/>
      <c r="K193" s="334"/>
      <c r="L193" s="122"/>
      <c r="M193" s="120"/>
    </row>
    <row r="194" spans="1:13" ht="15">
      <c r="A194" s="120"/>
      <c r="B194" s="121"/>
      <c r="C194" s="136">
        <v>14.1</v>
      </c>
      <c r="D194" s="130" t="s">
        <v>394</v>
      </c>
      <c r="E194" s="130"/>
      <c r="F194" s="130"/>
      <c r="G194" s="315" t="s">
        <v>257</v>
      </c>
      <c r="H194" s="130" t="s">
        <v>307</v>
      </c>
      <c r="I194" s="132">
        <v>2</v>
      </c>
      <c r="J194" s="133">
        <v>82016</v>
      </c>
      <c r="K194" s="133">
        <f t="shared" si="4"/>
        <v>164032</v>
      </c>
      <c r="L194" s="122"/>
      <c r="M194" s="120"/>
    </row>
    <row r="195" spans="1:13" ht="15">
      <c r="A195" s="120"/>
      <c r="B195" s="121"/>
      <c r="C195" s="136">
        <v>14.2</v>
      </c>
      <c r="D195" s="130" t="s">
        <v>395</v>
      </c>
      <c r="E195" s="130"/>
      <c r="F195" s="130"/>
      <c r="G195" s="315" t="s">
        <v>258</v>
      </c>
      <c r="H195" s="130" t="s">
        <v>307</v>
      </c>
      <c r="I195" s="132">
        <v>70</v>
      </c>
      <c r="J195" s="133">
        <v>6935</v>
      </c>
      <c r="K195" s="133">
        <f t="shared" si="4"/>
        <v>485450</v>
      </c>
      <c r="L195" s="122"/>
      <c r="M195" s="120"/>
    </row>
    <row r="196" spans="1:13" ht="15">
      <c r="A196" s="120"/>
      <c r="B196" s="121"/>
      <c r="C196" s="136">
        <v>14.3</v>
      </c>
      <c r="D196" s="130" t="s">
        <v>396</v>
      </c>
      <c r="E196" s="130"/>
      <c r="F196" s="130"/>
      <c r="G196" s="315" t="s">
        <v>259</v>
      </c>
      <c r="H196" s="130" t="s">
        <v>103</v>
      </c>
      <c r="I196" s="132">
        <v>70</v>
      </c>
      <c r="J196" s="133">
        <v>6935</v>
      </c>
      <c r="K196" s="133">
        <f t="shared" si="4"/>
        <v>485450</v>
      </c>
      <c r="L196" s="122"/>
      <c r="M196" s="120"/>
    </row>
    <row r="197" spans="1:13" ht="28.5">
      <c r="A197" s="120"/>
      <c r="B197" s="121"/>
      <c r="C197" s="136">
        <v>14.4</v>
      </c>
      <c r="D197" s="130" t="s">
        <v>397</v>
      </c>
      <c r="E197" s="130"/>
      <c r="F197" s="130"/>
      <c r="G197" s="315" t="s">
        <v>260</v>
      </c>
      <c r="H197" s="130" t="s">
        <v>307</v>
      </c>
      <c r="I197" s="132">
        <v>32</v>
      </c>
      <c r="J197" s="133">
        <v>190907</v>
      </c>
      <c r="K197" s="133">
        <f t="shared" si="4"/>
        <v>6109024</v>
      </c>
      <c r="L197" s="122"/>
      <c r="M197" s="120"/>
    </row>
    <row r="198" spans="1:13" ht="15">
      <c r="A198" s="120"/>
      <c r="B198" s="121"/>
      <c r="C198" s="136">
        <v>14.5</v>
      </c>
      <c r="D198" s="130" t="s">
        <v>398</v>
      </c>
      <c r="E198" s="130"/>
      <c r="F198" s="130"/>
      <c r="G198" s="315" t="s">
        <v>261</v>
      </c>
      <c r="H198" s="130" t="s">
        <v>103</v>
      </c>
      <c r="I198" s="132">
        <v>300</v>
      </c>
      <c r="J198" s="133">
        <v>9277</v>
      </c>
      <c r="K198" s="133">
        <f t="shared" si="4"/>
        <v>2783100</v>
      </c>
      <c r="L198" s="122"/>
      <c r="M198" s="120"/>
    </row>
    <row r="199" spans="1:13" ht="15">
      <c r="A199" s="120"/>
      <c r="B199" s="121"/>
      <c r="C199" s="136">
        <v>14.6</v>
      </c>
      <c r="D199" s="130" t="s">
        <v>399</v>
      </c>
      <c r="E199" s="130"/>
      <c r="F199" s="130"/>
      <c r="G199" s="315" t="s">
        <v>262</v>
      </c>
      <c r="H199" s="130" t="s">
        <v>307</v>
      </c>
      <c r="I199" s="132">
        <v>30</v>
      </c>
      <c r="J199" s="133">
        <v>36252</v>
      </c>
      <c r="K199" s="133">
        <f t="shared" si="4"/>
        <v>1087560</v>
      </c>
      <c r="L199" s="122"/>
      <c r="M199" s="120"/>
    </row>
    <row r="200" spans="1:13" ht="42.75">
      <c r="A200" s="120"/>
      <c r="B200" s="121"/>
      <c r="C200" s="136">
        <v>14.7</v>
      </c>
      <c r="D200" s="130" t="s">
        <v>400</v>
      </c>
      <c r="E200" s="130"/>
      <c r="F200" s="130"/>
      <c r="G200" s="315" t="s">
        <v>449</v>
      </c>
      <c r="H200" s="130" t="s">
        <v>307</v>
      </c>
      <c r="I200" s="132">
        <v>20</v>
      </c>
      <c r="J200" s="133">
        <v>4633447</v>
      </c>
      <c r="K200" s="133">
        <f t="shared" si="4"/>
        <v>92668940</v>
      </c>
      <c r="L200" s="122"/>
      <c r="M200" s="120"/>
    </row>
    <row r="201" spans="1:13" ht="28.5">
      <c r="A201" s="120"/>
      <c r="B201" s="121"/>
      <c r="C201" s="136">
        <v>14.8</v>
      </c>
      <c r="D201" s="130" t="s">
        <v>401</v>
      </c>
      <c r="E201" s="130"/>
      <c r="F201" s="130"/>
      <c r="G201" s="315" t="s">
        <v>263</v>
      </c>
      <c r="H201" s="130" t="s">
        <v>307</v>
      </c>
      <c r="I201" s="132">
        <v>1</v>
      </c>
      <c r="J201" s="133">
        <v>9478300</v>
      </c>
      <c r="K201" s="133">
        <f t="shared" si="4"/>
        <v>9478300</v>
      </c>
      <c r="L201" s="122"/>
      <c r="M201" s="120"/>
    </row>
    <row r="202" spans="1:13" ht="15">
      <c r="A202" s="120"/>
      <c r="B202" s="121"/>
      <c r="C202" s="335" t="s">
        <v>14</v>
      </c>
      <c r="D202" s="130"/>
      <c r="E202" s="130"/>
      <c r="F202" s="130"/>
      <c r="G202" s="131"/>
      <c r="H202" s="130"/>
      <c r="I202" s="132"/>
      <c r="J202" s="133"/>
      <c r="K202" s="314">
        <f>SUM(K194:K201)</f>
        <v>113261856</v>
      </c>
      <c r="L202" s="122"/>
      <c r="M202" s="120"/>
    </row>
    <row r="203" spans="1:13" ht="15">
      <c r="A203" s="120"/>
      <c r="B203" s="121"/>
      <c r="C203" s="334"/>
      <c r="D203" s="334"/>
      <c r="E203" s="334"/>
      <c r="F203" s="334"/>
      <c r="G203" s="336" t="s">
        <v>446</v>
      </c>
      <c r="H203" s="334"/>
      <c r="I203" s="334"/>
      <c r="J203" s="334"/>
      <c r="K203" s="334"/>
      <c r="L203" s="122"/>
      <c r="M203" s="120"/>
    </row>
    <row r="204" spans="1:13" ht="85.5">
      <c r="A204" s="120"/>
      <c r="B204" s="121"/>
      <c r="C204" s="136">
        <v>15.1</v>
      </c>
      <c r="D204" s="130" t="s">
        <v>402</v>
      </c>
      <c r="E204" s="130"/>
      <c r="F204" s="130"/>
      <c r="G204" s="315" t="s">
        <v>264</v>
      </c>
      <c r="H204" s="130" t="s">
        <v>104</v>
      </c>
      <c r="I204" s="132">
        <v>9.2100000000000009</v>
      </c>
      <c r="J204" s="133">
        <v>1326544</v>
      </c>
      <c r="K204" s="133">
        <f t="shared" si="4"/>
        <v>12217470.24</v>
      </c>
      <c r="L204" s="122"/>
      <c r="M204" s="120"/>
    </row>
    <row r="205" spans="1:13" ht="99.75">
      <c r="A205" s="120"/>
      <c r="B205" s="121"/>
      <c r="C205" s="136">
        <v>15.2</v>
      </c>
      <c r="D205" s="130" t="s">
        <v>403</v>
      </c>
      <c r="E205" s="130"/>
      <c r="F205" s="130"/>
      <c r="G205" s="315" t="s">
        <v>265</v>
      </c>
      <c r="H205" s="130" t="s">
        <v>104</v>
      </c>
      <c r="I205" s="132">
        <v>186.58</v>
      </c>
      <c r="J205" s="133">
        <v>1534869</v>
      </c>
      <c r="K205" s="133">
        <f t="shared" si="4"/>
        <v>286375858.02000004</v>
      </c>
      <c r="L205" s="122"/>
      <c r="M205" s="120"/>
    </row>
    <row r="206" spans="1:13" ht="114">
      <c r="A206" s="120"/>
      <c r="B206" s="121"/>
      <c r="C206" s="136">
        <v>15.3</v>
      </c>
      <c r="D206" s="130" t="s">
        <v>404</v>
      </c>
      <c r="E206" s="130"/>
      <c r="F206" s="130"/>
      <c r="G206" s="315" t="s">
        <v>266</v>
      </c>
      <c r="H206" s="130" t="s">
        <v>104</v>
      </c>
      <c r="I206" s="132">
        <v>32.28</v>
      </c>
      <c r="J206" s="133">
        <v>2188228</v>
      </c>
      <c r="K206" s="133">
        <f t="shared" si="4"/>
        <v>70635999.840000004</v>
      </c>
      <c r="L206" s="122"/>
      <c r="M206" s="120"/>
    </row>
    <row r="207" spans="1:13" ht="85.5">
      <c r="A207" s="120"/>
      <c r="B207" s="121"/>
      <c r="C207" s="136">
        <v>15.4</v>
      </c>
      <c r="D207" s="130" t="s">
        <v>405</v>
      </c>
      <c r="E207" s="130"/>
      <c r="F207" s="130"/>
      <c r="G207" s="315" t="s">
        <v>267</v>
      </c>
      <c r="H207" s="130" t="s">
        <v>104</v>
      </c>
      <c r="I207" s="132">
        <v>72.69</v>
      </c>
      <c r="J207" s="133">
        <v>897354</v>
      </c>
      <c r="K207" s="133">
        <f t="shared" si="4"/>
        <v>65228662.259999998</v>
      </c>
      <c r="L207" s="122"/>
      <c r="M207" s="120"/>
    </row>
    <row r="208" spans="1:13" ht="71.25">
      <c r="A208" s="120"/>
      <c r="B208" s="121"/>
      <c r="C208" s="136">
        <v>15.5</v>
      </c>
      <c r="D208" s="130" t="s">
        <v>406</v>
      </c>
      <c r="E208" s="130"/>
      <c r="F208" s="130"/>
      <c r="G208" s="315" t="s">
        <v>268</v>
      </c>
      <c r="H208" s="130" t="s">
        <v>103</v>
      </c>
      <c r="I208" s="132">
        <v>47.6</v>
      </c>
      <c r="J208" s="133">
        <v>865683</v>
      </c>
      <c r="K208" s="133">
        <f t="shared" si="4"/>
        <v>41206510.800000004</v>
      </c>
      <c r="L208" s="122"/>
      <c r="M208" s="120"/>
    </row>
    <row r="209" spans="1:13" ht="42.75">
      <c r="A209" s="120"/>
      <c r="B209" s="121"/>
      <c r="C209" s="136">
        <v>15.6</v>
      </c>
      <c r="D209" s="130" t="s">
        <v>407</v>
      </c>
      <c r="E209" s="130"/>
      <c r="F209" s="130"/>
      <c r="G209" s="315" t="s">
        <v>269</v>
      </c>
      <c r="H209" s="130" t="s">
        <v>103</v>
      </c>
      <c r="I209" s="132">
        <v>85.55</v>
      </c>
      <c r="J209" s="133">
        <v>185523</v>
      </c>
      <c r="K209" s="133">
        <f t="shared" si="4"/>
        <v>15871492.65</v>
      </c>
      <c r="L209" s="122"/>
      <c r="M209" s="120"/>
    </row>
    <row r="210" spans="1:13" ht="28.5">
      <c r="A210" s="120"/>
      <c r="B210" s="121"/>
      <c r="C210" s="136">
        <v>15.7</v>
      </c>
      <c r="D210" s="130" t="s">
        <v>408</v>
      </c>
      <c r="E210" s="130"/>
      <c r="F210" s="130"/>
      <c r="G210" s="315" t="s">
        <v>448</v>
      </c>
      <c r="H210" s="130" t="s">
        <v>104</v>
      </c>
      <c r="I210" s="132">
        <v>16.04</v>
      </c>
      <c r="J210" s="133">
        <v>1400375</v>
      </c>
      <c r="K210" s="133">
        <f t="shared" si="4"/>
        <v>22462015</v>
      </c>
      <c r="L210" s="122"/>
      <c r="M210" s="120"/>
    </row>
    <row r="211" spans="1:13" ht="57">
      <c r="A211" s="120"/>
      <c r="B211" s="121"/>
      <c r="C211" s="136">
        <v>15.8</v>
      </c>
      <c r="D211" s="130" t="s">
        <v>409</v>
      </c>
      <c r="E211" s="130"/>
      <c r="F211" s="130"/>
      <c r="G211" s="315" t="s">
        <v>447</v>
      </c>
      <c r="H211" s="130" t="s">
        <v>305</v>
      </c>
      <c r="I211" s="132">
        <v>55959.522170253942</v>
      </c>
      <c r="J211" s="133">
        <v>25058</v>
      </c>
      <c r="K211" s="133">
        <f t="shared" si="4"/>
        <v>1402233706.5422232</v>
      </c>
      <c r="L211" s="122"/>
      <c r="M211" s="120"/>
    </row>
    <row r="212" spans="1:13" ht="15">
      <c r="A212" s="120"/>
      <c r="B212" s="121"/>
      <c r="C212" s="335" t="s">
        <v>14</v>
      </c>
      <c r="D212" s="130"/>
      <c r="E212" s="130"/>
      <c r="F212" s="130"/>
      <c r="G212" s="131"/>
      <c r="H212" s="130"/>
      <c r="I212" s="132"/>
      <c r="J212" s="133"/>
      <c r="K212" s="314">
        <f>SUM(K204:K211)</f>
        <v>1916231715.3522232</v>
      </c>
      <c r="L212" s="122"/>
      <c r="M212" s="120"/>
    </row>
    <row r="213" spans="1:13" ht="15">
      <c r="A213" s="120"/>
      <c r="B213" s="121"/>
      <c r="C213" s="334"/>
      <c r="D213" s="334"/>
      <c r="E213" s="334"/>
      <c r="F213" s="334"/>
      <c r="G213" s="336" t="s">
        <v>451</v>
      </c>
      <c r="H213" s="334"/>
      <c r="I213" s="334"/>
      <c r="J213" s="334"/>
      <c r="K213" s="334"/>
      <c r="L213" s="122"/>
      <c r="M213" s="120"/>
    </row>
    <row r="214" spans="1:13" ht="28.5">
      <c r="A214" s="120"/>
      <c r="B214" s="121"/>
      <c r="C214" s="136">
        <v>16.100000000000001</v>
      </c>
      <c r="D214" s="130" t="s">
        <v>410</v>
      </c>
      <c r="E214" s="130"/>
      <c r="F214" s="130"/>
      <c r="G214" s="315" t="s">
        <v>270</v>
      </c>
      <c r="H214" s="130" t="s">
        <v>104</v>
      </c>
      <c r="I214" s="132">
        <v>66.36</v>
      </c>
      <c r="J214" s="133">
        <v>1672174</v>
      </c>
      <c r="K214" s="133">
        <f t="shared" ref="K214:K259" si="5">+I214*J214</f>
        <v>110965466.64</v>
      </c>
      <c r="L214" s="122"/>
      <c r="M214" s="120"/>
    </row>
    <row r="215" spans="1:13" ht="99.75">
      <c r="A215" s="120"/>
      <c r="B215" s="121"/>
      <c r="C215" s="136">
        <v>16.2</v>
      </c>
      <c r="D215" s="130" t="s">
        <v>411</v>
      </c>
      <c r="E215" s="130"/>
      <c r="F215" s="130"/>
      <c r="G215" s="315" t="s">
        <v>271</v>
      </c>
      <c r="H215" s="130" t="s">
        <v>103</v>
      </c>
      <c r="I215" s="132">
        <v>1.1000000000000001</v>
      </c>
      <c r="J215" s="133">
        <v>9130886</v>
      </c>
      <c r="K215" s="133">
        <f t="shared" si="5"/>
        <v>10043974.600000001</v>
      </c>
      <c r="L215" s="122"/>
      <c r="M215" s="120"/>
    </row>
    <row r="216" spans="1:13" ht="42.75">
      <c r="A216" s="120"/>
      <c r="B216" s="121"/>
      <c r="C216" s="136">
        <v>16.3</v>
      </c>
      <c r="D216" s="130" t="s">
        <v>412</v>
      </c>
      <c r="E216" s="130"/>
      <c r="F216" s="130"/>
      <c r="G216" s="315" t="s">
        <v>272</v>
      </c>
      <c r="H216" s="130" t="s">
        <v>103</v>
      </c>
      <c r="I216" s="132">
        <v>30.71</v>
      </c>
      <c r="J216" s="133">
        <v>476218</v>
      </c>
      <c r="K216" s="133">
        <f t="shared" si="5"/>
        <v>14624654.780000001</v>
      </c>
      <c r="L216" s="122"/>
      <c r="M216" s="120"/>
    </row>
    <row r="217" spans="1:13" ht="15">
      <c r="A217" s="120"/>
      <c r="B217" s="121"/>
      <c r="C217" s="335" t="s">
        <v>14</v>
      </c>
      <c r="D217" s="130"/>
      <c r="E217" s="130"/>
      <c r="F217" s="130"/>
      <c r="G217" s="131"/>
      <c r="H217" s="130"/>
      <c r="I217" s="132"/>
      <c r="J217" s="133"/>
      <c r="K217" s="314">
        <f>SUM(K214:K216)</f>
        <v>135634096.02000001</v>
      </c>
      <c r="L217" s="122"/>
      <c r="M217" s="120"/>
    </row>
    <row r="218" spans="1:13" ht="15">
      <c r="A218" s="120"/>
      <c r="B218" s="121"/>
      <c r="C218" s="334"/>
      <c r="D218" s="334"/>
      <c r="E218" s="334"/>
      <c r="F218" s="334"/>
      <c r="G218" s="336" t="s">
        <v>452</v>
      </c>
      <c r="H218" s="334"/>
      <c r="I218" s="334"/>
      <c r="J218" s="334"/>
      <c r="K218" s="334"/>
      <c r="L218" s="122"/>
      <c r="M218" s="120"/>
    </row>
    <row r="219" spans="1:13" ht="28.5">
      <c r="A219" s="120"/>
      <c r="B219" s="121"/>
      <c r="C219" s="136">
        <v>17.100000000000001</v>
      </c>
      <c r="D219" s="130" t="s">
        <v>325</v>
      </c>
      <c r="E219" s="130"/>
      <c r="F219" s="130"/>
      <c r="G219" s="315" t="s">
        <v>273</v>
      </c>
      <c r="H219" s="130" t="s">
        <v>307</v>
      </c>
      <c r="I219" s="132">
        <v>3</v>
      </c>
      <c r="J219" s="133">
        <v>313871</v>
      </c>
      <c r="K219" s="133">
        <f t="shared" si="5"/>
        <v>941613</v>
      </c>
      <c r="L219" s="122"/>
      <c r="M219" s="120"/>
    </row>
    <row r="220" spans="1:13" ht="15">
      <c r="A220" s="120"/>
      <c r="B220" s="121"/>
      <c r="C220" s="136">
        <v>17.2</v>
      </c>
      <c r="D220" s="130" t="s">
        <v>325</v>
      </c>
      <c r="E220" s="130"/>
      <c r="F220" s="130"/>
      <c r="G220" s="315" t="s">
        <v>274</v>
      </c>
      <c r="H220" s="130" t="s">
        <v>307</v>
      </c>
      <c r="I220" s="132">
        <v>117</v>
      </c>
      <c r="J220" s="133">
        <v>26351</v>
      </c>
      <c r="K220" s="133">
        <f t="shared" si="5"/>
        <v>3083067</v>
      </c>
      <c r="L220" s="122"/>
      <c r="M220" s="120"/>
    </row>
    <row r="221" spans="1:13" ht="85.5">
      <c r="A221" s="120"/>
      <c r="B221" s="121"/>
      <c r="C221" s="136">
        <v>17.3</v>
      </c>
      <c r="D221" s="130" t="s">
        <v>325</v>
      </c>
      <c r="E221" s="130"/>
      <c r="F221" s="130"/>
      <c r="G221" s="315" t="s">
        <v>453</v>
      </c>
      <c r="H221" s="130" t="s">
        <v>307</v>
      </c>
      <c r="I221" s="132">
        <v>1</v>
      </c>
      <c r="J221" s="133">
        <v>16606737</v>
      </c>
      <c r="K221" s="133">
        <f t="shared" si="5"/>
        <v>16606737</v>
      </c>
      <c r="L221" s="122"/>
      <c r="M221" s="120"/>
    </row>
    <row r="222" spans="1:13" ht="15">
      <c r="A222" s="120"/>
      <c r="B222" s="121"/>
      <c r="C222" s="136">
        <v>17.399999999999999</v>
      </c>
      <c r="D222" s="130" t="s">
        <v>325</v>
      </c>
      <c r="E222" s="130"/>
      <c r="F222" s="130"/>
      <c r="G222" s="315" t="s">
        <v>275</v>
      </c>
      <c r="H222" s="130" t="s">
        <v>307</v>
      </c>
      <c r="I222" s="132">
        <v>3</v>
      </c>
      <c r="J222" s="133">
        <v>71619</v>
      </c>
      <c r="K222" s="133">
        <f t="shared" si="5"/>
        <v>214857</v>
      </c>
      <c r="L222" s="122"/>
      <c r="M222" s="120"/>
    </row>
    <row r="223" spans="1:13" ht="15">
      <c r="A223" s="120"/>
      <c r="B223" s="121"/>
      <c r="C223" s="136">
        <v>17.5</v>
      </c>
      <c r="D223" s="130" t="s">
        <v>325</v>
      </c>
      <c r="E223" s="130"/>
      <c r="F223" s="130"/>
      <c r="G223" s="315" t="s">
        <v>276</v>
      </c>
      <c r="H223" s="130" t="s">
        <v>307</v>
      </c>
      <c r="I223" s="132">
        <v>3</v>
      </c>
      <c r="J223" s="133">
        <v>32330</v>
      </c>
      <c r="K223" s="133">
        <f t="shared" si="5"/>
        <v>96990</v>
      </c>
      <c r="L223" s="122"/>
      <c r="M223" s="120"/>
    </row>
    <row r="224" spans="1:13" ht="15">
      <c r="A224" s="120"/>
      <c r="B224" s="121"/>
      <c r="C224" s="136">
        <v>17.600000000000001</v>
      </c>
      <c r="D224" s="130" t="s">
        <v>325</v>
      </c>
      <c r="E224" s="130"/>
      <c r="F224" s="130"/>
      <c r="G224" s="315" t="s">
        <v>277</v>
      </c>
      <c r="H224" s="130" t="s">
        <v>307</v>
      </c>
      <c r="I224" s="132">
        <v>26</v>
      </c>
      <c r="J224" s="133">
        <v>38989</v>
      </c>
      <c r="K224" s="133">
        <f t="shared" si="5"/>
        <v>1013714</v>
      </c>
      <c r="L224" s="122"/>
      <c r="M224" s="120"/>
    </row>
    <row r="225" spans="1:13" ht="28.5">
      <c r="A225" s="120"/>
      <c r="B225" s="121"/>
      <c r="C225" s="136">
        <v>17.7</v>
      </c>
      <c r="D225" s="130" t="s">
        <v>325</v>
      </c>
      <c r="E225" s="130"/>
      <c r="F225" s="130"/>
      <c r="G225" s="315" t="s">
        <v>278</v>
      </c>
      <c r="H225" s="130" t="s">
        <v>307</v>
      </c>
      <c r="I225" s="132">
        <v>10</v>
      </c>
      <c r="J225" s="133">
        <v>377475</v>
      </c>
      <c r="K225" s="133">
        <f t="shared" si="5"/>
        <v>3774750</v>
      </c>
      <c r="L225" s="122"/>
      <c r="M225" s="120"/>
    </row>
    <row r="226" spans="1:13" ht="99.75">
      <c r="A226" s="120"/>
      <c r="B226" s="121"/>
      <c r="C226" s="136">
        <v>17.8</v>
      </c>
      <c r="D226" s="130" t="s">
        <v>325</v>
      </c>
      <c r="E226" s="130"/>
      <c r="F226" s="130"/>
      <c r="G226" s="315" t="s">
        <v>450</v>
      </c>
      <c r="H226" s="130" t="s">
        <v>307</v>
      </c>
      <c r="I226" s="132">
        <v>3</v>
      </c>
      <c r="J226" s="133">
        <v>313871</v>
      </c>
      <c r="K226" s="133">
        <f t="shared" si="5"/>
        <v>941613</v>
      </c>
      <c r="L226" s="122"/>
      <c r="M226" s="120"/>
    </row>
    <row r="227" spans="1:13" ht="15">
      <c r="A227" s="120"/>
      <c r="B227" s="121"/>
      <c r="C227" s="335" t="s">
        <v>14</v>
      </c>
      <c r="D227" s="130"/>
      <c r="E227" s="130"/>
      <c r="F227" s="130"/>
      <c r="G227" s="131"/>
      <c r="H227" s="130"/>
      <c r="I227" s="132"/>
      <c r="J227" s="133"/>
      <c r="K227" s="314">
        <f>SUM(K219:K226)</f>
        <v>26673341</v>
      </c>
      <c r="L227" s="122"/>
      <c r="M227" s="120"/>
    </row>
    <row r="228" spans="1:13" ht="15">
      <c r="A228" s="120"/>
      <c r="B228" s="121"/>
      <c r="C228" s="334"/>
      <c r="D228" s="334"/>
      <c r="E228" s="334"/>
      <c r="F228" s="334"/>
      <c r="G228" s="336" t="s">
        <v>454</v>
      </c>
      <c r="H228" s="334"/>
      <c r="I228" s="334"/>
      <c r="J228" s="334"/>
      <c r="K228" s="334"/>
      <c r="L228" s="122"/>
      <c r="M228" s="120"/>
    </row>
    <row r="229" spans="1:13" ht="28.5">
      <c r="A229" s="120"/>
      <c r="B229" s="121"/>
      <c r="C229" s="136">
        <v>18.100000000000001</v>
      </c>
      <c r="D229" s="130" t="s">
        <v>413</v>
      </c>
      <c r="E229" s="130"/>
      <c r="F229" s="130"/>
      <c r="G229" s="317" t="s">
        <v>279</v>
      </c>
      <c r="H229" s="130" t="s">
        <v>103</v>
      </c>
      <c r="I229" s="132">
        <v>72.48</v>
      </c>
      <c r="J229" s="133">
        <v>93346</v>
      </c>
      <c r="K229" s="133">
        <f t="shared" si="5"/>
        <v>6765718.0800000001</v>
      </c>
      <c r="L229" s="122"/>
      <c r="M229" s="120"/>
    </row>
    <row r="230" spans="1:13" ht="15">
      <c r="A230" s="120"/>
      <c r="B230" s="121"/>
      <c r="C230" s="136">
        <v>18.2</v>
      </c>
      <c r="D230" s="130" t="s">
        <v>414</v>
      </c>
      <c r="E230" s="130"/>
      <c r="F230" s="130"/>
      <c r="G230" s="317" t="s">
        <v>280</v>
      </c>
      <c r="H230" s="130" t="s">
        <v>307</v>
      </c>
      <c r="I230" s="132">
        <v>1</v>
      </c>
      <c r="J230" s="133">
        <v>10699382</v>
      </c>
      <c r="K230" s="133">
        <f t="shared" si="5"/>
        <v>10699382</v>
      </c>
      <c r="L230" s="122"/>
      <c r="M230" s="120"/>
    </row>
    <row r="231" spans="1:13" ht="71.25">
      <c r="A231" s="120"/>
      <c r="B231" s="121"/>
      <c r="C231" s="136">
        <v>18.3</v>
      </c>
      <c r="D231" s="130" t="s">
        <v>415</v>
      </c>
      <c r="E231" s="130"/>
      <c r="F231" s="130"/>
      <c r="G231" s="317" t="s">
        <v>281</v>
      </c>
      <c r="H231" s="130" t="s">
        <v>307</v>
      </c>
      <c r="I231" s="132">
        <v>1</v>
      </c>
      <c r="J231" s="133">
        <v>2869985</v>
      </c>
      <c r="K231" s="133">
        <f t="shared" si="5"/>
        <v>2869985</v>
      </c>
      <c r="L231" s="122"/>
      <c r="M231" s="120"/>
    </row>
    <row r="232" spans="1:13" ht="42.75">
      <c r="A232" s="120"/>
      <c r="B232" s="121"/>
      <c r="C232" s="136">
        <v>18.399999999999999</v>
      </c>
      <c r="D232" s="130" t="s">
        <v>416</v>
      </c>
      <c r="E232" s="130"/>
      <c r="F232" s="130"/>
      <c r="G232" s="317" t="s">
        <v>282</v>
      </c>
      <c r="H232" s="130" t="s">
        <v>307</v>
      </c>
      <c r="I232" s="132">
        <v>1</v>
      </c>
      <c r="J232" s="133">
        <v>79104</v>
      </c>
      <c r="K232" s="133">
        <f t="shared" si="5"/>
        <v>79104</v>
      </c>
      <c r="L232" s="122"/>
      <c r="M232" s="120"/>
    </row>
    <row r="233" spans="1:13" ht="28.5">
      <c r="A233" s="120"/>
      <c r="B233" s="121"/>
      <c r="C233" s="136">
        <v>18.5</v>
      </c>
      <c r="D233" s="130" t="s">
        <v>417</v>
      </c>
      <c r="E233" s="130"/>
      <c r="F233" s="130"/>
      <c r="G233" s="317" t="s">
        <v>283</v>
      </c>
      <c r="H233" s="130" t="s">
        <v>307</v>
      </c>
      <c r="I233" s="132">
        <v>1</v>
      </c>
      <c r="J233" s="133">
        <v>56407</v>
      </c>
      <c r="K233" s="133">
        <f t="shared" si="5"/>
        <v>56407</v>
      </c>
      <c r="L233" s="122"/>
      <c r="M233" s="120"/>
    </row>
    <row r="234" spans="1:13" ht="15">
      <c r="A234" s="120"/>
      <c r="B234" s="121"/>
      <c r="C234" s="136">
        <v>18.600000000000001</v>
      </c>
      <c r="D234" s="130" t="s">
        <v>418</v>
      </c>
      <c r="E234" s="130"/>
      <c r="F234" s="130"/>
      <c r="G234" s="317" t="s">
        <v>284</v>
      </c>
      <c r="H234" s="130" t="s">
        <v>103</v>
      </c>
      <c r="I234" s="132">
        <v>1.1299999999999999</v>
      </c>
      <c r="J234" s="133">
        <v>56407</v>
      </c>
      <c r="K234" s="133">
        <f t="shared" si="5"/>
        <v>63739.909999999996</v>
      </c>
      <c r="L234" s="122"/>
      <c r="M234" s="120"/>
    </row>
    <row r="235" spans="1:13" ht="15">
      <c r="A235" s="120"/>
      <c r="B235" s="121"/>
      <c r="C235" s="335" t="s">
        <v>14</v>
      </c>
      <c r="D235" s="130"/>
      <c r="E235" s="130"/>
      <c r="F235" s="130"/>
      <c r="G235" s="131"/>
      <c r="H235" s="130"/>
      <c r="I235" s="132"/>
      <c r="J235" s="133"/>
      <c r="K235" s="314">
        <f>SUM(K229:K234)</f>
        <v>20534335.989999998</v>
      </c>
      <c r="L235" s="122"/>
      <c r="M235" s="120"/>
    </row>
    <row r="236" spans="1:13" ht="15">
      <c r="A236" s="120"/>
      <c r="B236" s="121"/>
      <c r="C236" s="334"/>
      <c r="D236" s="334"/>
      <c r="E236" s="334"/>
      <c r="F236" s="334"/>
      <c r="G236" s="336" t="s">
        <v>455</v>
      </c>
      <c r="H236" s="334"/>
      <c r="I236" s="334"/>
      <c r="J236" s="334"/>
      <c r="K236" s="334"/>
      <c r="L236" s="122"/>
      <c r="M236" s="120"/>
    </row>
    <row r="237" spans="1:13" ht="15">
      <c r="A237" s="120"/>
      <c r="B237" s="121"/>
      <c r="C237" s="136">
        <v>19.100000000000001</v>
      </c>
      <c r="D237" s="130" t="s">
        <v>419</v>
      </c>
      <c r="E237" s="130"/>
      <c r="F237" s="130"/>
      <c r="G237" s="315" t="s">
        <v>285</v>
      </c>
      <c r="H237" s="130" t="s">
        <v>103</v>
      </c>
      <c r="I237" s="132">
        <v>63.76</v>
      </c>
      <c r="J237" s="133">
        <v>125322</v>
      </c>
      <c r="K237" s="133">
        <f t="shared" si="5"/>
        <v>7990530.7199999997</v>
      </c>
      <c r="L237" s="122"/>
      <c r="M237" s="120"/>
    </row>
    <row r="238" spans="1:13" ht="28.5">
      <c r="A238" s="120"/>
      <c r="B238" s="121"/>
      <c r="C238" s="136">
        <v>19.2</v>
      </c>
      <c r="D238" s="130" t="s">
        <v>420</v>
      </c>
      <c r="E238" s="130"/>
      <c r="F238" s="130"/>
      <c r="G238" s="315" t="s">
        <v>286</v>
      </c>
      <c r="H238" s="130" t="s">
        <v>102</v>
      </c>
      <c r="I238" s="132">
        <v>1</v>
      </c>
      <c r="J238" s="133">
        <v>44280124</v>
      </c>
      <c r="K238" s="133">
        <f t="shared" si="5"/>
        <v>44280124</v>
      </c>
      <c r="L238" s="122"/>
      <c r="M238" s="120"/>
    </row>
    <row r="239" spans="1:13" ht="15">
      <c r="A239" s="120"/>
      <c r="B239" s="121"/>
      <c r="C239" s="335" t="s">
        <v>14</v>
      </c>
      <c r="D239" s="130"/>
      <c r="E239" s="130"/>
      <c r="F239" s="130"/>
      <c r="G239" s="131"/>
      <c r="H239" s="130"/>
      <c r="I239" s="132"/>
      <c r="J239" s="133"/>
      <c r="K239" s="314">
        <f>SUM(K237:K238)</f>
        <v>52270654.719999999</v>
      </c>
      <c r="L239" s="122"/>
      <c r="M239" s="120"/>
    </row>
    <row r="240" spans="1:13" ht="15">
      <c r="A240" s="120"/>
      <c r="B240" s="121"/>
      <c r="C240" s="334"/>
      <c r="D240" s="334"/>
      <c r="E240" s="334"/>
      <c r="F240" s="334"/>
      <c r="G240" s="336" t="s">
        <v>456</v>
      </c>
      <c r="H240" s="334"/>
      <c r="I240" s="334"/>
      <c r="J240" s="334"/>
      <c r="K240" s="334"/>
      <c r="L240" s="122"/>
      <c r="M240" s="120"/>
    </row>
    <row r="241" spans="1:13" ht="15">
      <c r="A241" s="120"/>
      <c r="B241" s="121"/>
      <c r="C241" s="136">
        <v>20.100000000000001</v>
      </c>
      <c r="D241" s="130" t="s">
        <v>325</v>
      </c>
      <c r="E241" s="130"/>
      <c r="F241" s="130"/>
      <c r="G241" s="315" t="s">
        <v>287</v>
      </c>
      <c r="H241" s="130" t="s">
        <v>104</v>
      </c>
      <c r="I241" s="132">
        <v>1.34</v>
      </c>
      <c r="J241" s="133">
        <v>96567</v>
      </c>
      <c r="K241" s="133">
        <f t="shared" si="5"/>
        <v>129399.78000000001</v>
      </c>
      <c r="L241" s="122"/>
      <c r="M241" s="120"/>
    </row>
    <row r="242" spans="1:13" ht="15">
      <c r="A242" s="120"/>
      <c r="B242" s="121"/>
      <c r="C242" s="136">
        <v>20.2</v>
      </c>
      <c r="D242" s="130" t="s">
        <v>325</v>
      </c>
      <c r="E242" s="130"/>
      <c r="F242" s="130"/>
      <c r="G242" s="315" t="s">
        <v>288</v>
      </c>
      <c r="H242" s="130" t="s">
        <v>104</v>
      </c>
      <c r="I242" s="132">
        <v>0.12</v>
      </c>
      <c r="J242" s="133">
        <v>28780896</v>
      </c>
      <c r="K242" s="133">
        <f t="shared" si="5"/>
        <v>3453707.52</v>
      </c>
      <c r="L242" s="122"/>
      <c r="M242" s="120"/>
    </row>
    <row r="243" spans="1:13" ht="15">
      <c r="A243" s="120"/>
      <c r="B243" s="121"/>
      <c r="C243" s="335" t="s">
        <v>14</v>
      </c>
      <c r="D243" s="130"/>
      <c r="E243" s="130"/>
      <c r="F243" s="130"/>
      <c r="G243" s="131"/>
      <c r="H243" s="130"/>
      <c r="I243" s="132"/>
      <c r="J243" s="133"/>
      <c r="K243" s="314">
        <f>SUM(K241:K242)</f>
        <v>3583107.3</v>
      </c>
      <c r="L243" s="122"/>
      <c r="M243" s="120"/>
    </row>
    <row r="244" spans="1:13" ht="15">
      <c r="A244" s="120"/>
      <c r="B244" s="121"/>
      <c r="C244" s="334"/>
      <c r="D244" s="334"/>
      <c r="E244" s="334"/>
      <c r="F244" s="334"/>
      <c r="G244" s="336" t="s">
        <v>457</v>
      </c>
      <c r="H244" s="334"/>
      <c r="I244" s="334"/>
      <c r="J244" s="334"/>
      <c r="K244" s="334"/>
      <c r="L244" s="122"/>
      <c r="M244" s="120"/>
    </row>
    <row r="245" spans="1:13" ht="15">
      <c r="A245" s="120"/>
      <c r="B245" s="121"/>
      <c r="C245" s="136">
        <v>21.1</v>
      </c>
      <c r="D245" s="130" t="s">
        <v>421</v>
      </c>
      <c r="E245" s="130"/>
      <c r="F245" s="130"/>
      <c r="G245" s="317" t="s">
        <v>289</v>
      </c>
      <c r="H245" s="130" t="s">
        <v>104</v>
      </c>
      <c r="I245" s="132">
        <v>702.64</v>
      </c>
      <c r="J245" s="133">
        <v>2629</v>
      </c>
      <c r="K245" s="133">
        <f t="shared" si="5"/>
        <v>1847240.56</v>
      </c>
      <c r="L245" s="122"/>
      <c r="M245" s="120"/>
    </row>
    <row r="246" spans="1:13" ht="28.5">
      <c r="A246" s="120"/>
      <c r="B246" s="121"/>
      <c r="C246" s="136">
        <v>21.2</v>
      </c>
      <c r="D246" s="130" t="s">
        <v>422</v>
      </c>
      <c r="E246" s="130"/>
      <c r="F246" s="130"/>
      <c r="G246" s="317" t="s">
        <v>290</v>
      </c>
      <c r="H246" s="130" t="s">
        <v>304</v>
      </c>
      <c r="I246" s="132">
        <v>140.53</v>
      </c>
      <c r="J246" s="133">
        <v>15664</v>
      </c>
      <c r="K246" s="133">
        <f t="shared" si="5"/>
        <v>2201261.92</v>
      </c>
      <c r="L246" s="122"/>
      <c r="M246" s="120"/>
    </row>
    <row r="247" spans="1:13" ht="28.5">
      <c r="A247" s="120"/>
      <c r="B247" s="121"/>
      <c r="C247" s="136">
        <v>21.3</v>
      </c>
      <c r="D247" s="130" t="s">
        <v>423</v>
      </c>
      <c r="E247" s="130"/>
      <c r="F247" s="130"/>
      <c r="G247" s="317" t="s">
        <v>291</v>
      </c>
      <c r="H247" s="130" t="s">
        <v>304</v>
      </c>
      <c r="I247" s="132">
        <v>115.74</v>
      </c>
      <c r="J247" s="133">
        <v>110637</v>
      </c>
      <c r="K247" s="133">
        <f t="shared" si="5"/>
        <v>12805126.379999999</v>
      </c>
      <c r="L247" s="122"/>
      <c r="M247" s="120"/>
    </row>
    <row r="248" spans="1:13" ht="15">
      <c r="A248" s="120"/>
      <c r="B248" s="121"/>
      <c r="C248" s="136">
        <v>21.4</v>
      </c>
      <c r="D248" s="130" t="s">
        <v>424</v>
      </c>
      <c r="E248" s="130"/>
      <c r="F248" s="130"/>
      <c r="G248" s="317" t="s">
        <v>292</v>
      </c>
      <c r="H248" s="130" t="s">
        <v>304</v>
      </c>
      <c r="I248" s="132">
        <v>95.43</v>
      </c>
      <c r="J248" s="133">
        <v>12901</v>
      </c>
      <c r="K248" s="133">
        <f t="shared" si="5"/>
        <v>1231142.4300000002</v>
      </c>
      <c r="L248" s="122"/>
      <c r="M248" s="120"/>
    </row>
    <row r="249" spans="1:13" ht="15">
      <c r="A249" s="120"/>
      <c r="B249" s="121"/>
      <c r="C249" s="136">
        <v>21.5</v>
      </c>
      <c r="D249" s="130" t="s">
        <v>425</v>
      </c>
      <c r="E249" s="130"/>
      <c r="F249" s="130"/>
      <c r="G249" s="317" t="s">
        <v>293</v>
      </c>
      <c r="H249" s="130" t="s">
        <v>304</v>
      </c>
      <c r="I249" s="132">
        <v>450</v>
      </c>
      <c r="J249" s="133">
        <v>204339</v>
      </c>
      <c r="K249" s="133">
        <f t="shared" si="5"/>
        <v>91952550</v>
      </c>
      <c r="L249" s="122"/>
      <c r="M249" s="120"/>
    </row>
    <row r="250" spans="1:13" ht="15">
      <c r="A250" s="120"/>
      <c r="B250" s="121"/>
      <c r="C250" s="136">
        <v>21.6</v>
      </c>
      <c r="D250" s="130" t="s">
        <v>426</v>
      </c>
      <c r="E250" s="130"/>
      <c r="F250" s="130"/>
      <c r="G250" s="317" t="s">
        <v>294</v>
      </c>
      <c r="H250" s="130" t="s">
        <v>304</v>
      </c>
      <c r="I250" s="132">
        <v>260</v>
      </c>
      <c r="J250" s="133">
        <v>216588</v>
      </c>
      <c r="K250" s="133">
        <f t="shared" si="5"/>
        <v>56312880</v>
      </c>
      <c r="L250" s="122"/>
      <c r="M250" s="120"/>
    </row>
    <row r="251" spans="1:13" ht="15">
      <c r="A251" s="120"/>
      <c r="B251" s="121"/>
      <c r="C251" s="136">
        <v>21.7</v>
      </c>
      <c r="D251" s="130" t="s">
        <v>427</v>
      </c>
      <c r="E251" s="130"/>
      <c r="F251" s="130"/>
      <c r="G251" s="317" t="s">
        <v>295</v>
      </c>
      <c r="H251" s="130" t="s">
        <v>304</v>
      </c>
      <c r="I251" s="132">
        <v>10</v>
      </c>
      <c r="J251" s="133">
        <v>1090972</v>
      </c>
      <c r="K251" s="133">
        <f t="shared" si="5"/>
        <v>10909720</v>
      </c>
      <c r="L251" s="122"/>
      <c r="M251" s="120"/>
    </row>
    <row r="252" spans="1:13" ht="15">
      <c r="A252" s="120"/>
      <c r="B252" s="121"/>
      <c r="C252" s="136">
        <v>21.8</v>
      </c>
      <c r="D252" s="130" t="s">
        <v>311</v>
      </c>
      <c r="E252" s="130"/>
      <c r="F252" s="130"/>
      <c r="G252" s="317" t="s">
        <v>114</v>
      </c>
      <c r="H252" s="130" t="s">
        <v>305</v>
      </c>
      <c r="I252" s="132">
        <v>40.479999999999997</v>
      </c>
      <c r="J252" s="133">
        <v>10283</v>
      </c>
      <c r="K252" s="133">
        <f t="shared" si="5"/>
        <v>416255.83999999997</v>
      </c>
      <c r="L252" s="122"/>
      <c r="M252" s="120"/>
    </row>
    <row r="253" spans="1:13" ht="28.5">
      <c r="A253" s="120"/>
      <c r="B253" s="121"/>
      <c r="C253" s="136">
        <v>21.9</v>
      </c>
      <c r="D253" s="130" t="s">
        <v>428</v>
      </c>
      <c r="E253" s="130"/>
      <c r="F253" s="130"/>
      <c r="G253" s="317" t="s">
        <v>296</v>
      </c>
      <c r="H253" s="130" t="s">
        <v>102</v>
      </c>
      <c r="I253" s="132">
        <v>2</v>
      </c>
      <c r="J253" s="133">
        <v>1341350</v>
      </c>
      <c r="K253" s="133">
        <f t="shared" si="5"/>
        <v>2682700</v>
      </c>
      <c r="L253" s="122"/>
      <c r="M253" s="120"/>
    </row>
    <row r="254" spans="1:13" ht="42.75">
      <c r="A254" s="120"/>
      <c r="B254" s="121"/>
      <c r="C254" s="136">
        <v>21.1</v>
      </c>
      <c r="D254" s="130" t="s">
        <v>429</v>
      </c>
      <c r="E254" s="130"/>
      <c r="F254" s="130"/>
      <c r="G254" s="317" t="s">
        <v>297</v>
      </c>
      <c r="H254" s="130" t="s">
        <v>103</v>
      </c>
      <c r="I254" s="132">
        <v>4</v>
      </c>
      <c r="J254" s="133">
        <v>1142607</v>
      </c>
      <c r="K254" s="133">
        <f t="shared" si="5"/>
        <v>4570428</v>
      </c>
      <c r="L254" s="122"/>
      <c r="M254" s="120"/>
    </row>
    <row r="255" spans="1:13" ht="42.75">
      <c r="A255" s="120"/>
      <c r="B255" s="121"/>
      <c r="C255" s="136">
        <v>21.11</v>
      </c>
      <c r="D255" s="130" t="s">
        <v>430</v>
      </c>
      <c r="E255" s="130"/>
      <c r="F255" s="130"/>
      <c r="G255" s="317" t="s">
        <v>298</v>
      </c>
      <c r="H255" s="130" t="s">
        <v>102</v>
      </c>
      <c r="I255" s="132">
        <v>2</v>
      </c>
      <c r="J255" s="133">
        <v>1338957</v>
      </c>
      <c r="K255" s="133">
        <f t="shared" si="5"/>
        <v>2677914</v>
      </c>
      <c r="L255" s="122"/>
      <c r="M255" s="120"/>
    </row>
    <row r="256" spans="1:13" ht="15">
      <c r="A256" s="120"/>
      <c r="B256" s="121"/>
      <c r="C256" s="136">
        <v>21.12</v>
      </c>
      <c r="D256" s="130" t="s">
        <v>431</v>
      </c>
      <c r="E256" s="130"/>
      <c r="F256" s="130"/>
      <c r="G256" s="317" t="s">
        <v>299</v>
      </c>
      <c r="H256" s="130" t="s">
        <v>104</v>
      </c>
      <c r="I256" s="132">
        <v>1300</v>
      </c>
      <c r="J256" s="133">
        <v>133487</v>
      </c>
      <c r="K256" s="133">
        <f t="shared" si="5"/>
        <v>173533100</v>
      </c>
      <c r="L256" s="122"/>
      <c r="M256" s="120"/>
    </row>
    <row r="257" spans="1:13" ht="15">
      <c r="A257" s="120"/>
      <c r="B257" s="121"/>
      <c r="C257" s="136">
        <v>21.13</v>
      </c>
      <c r="D257" s="130" t="s">
        <v>432</v>
      </c>
      <c r="E257" s="130"/>
      <c r="F257" s="130"/>
      <c r="G257" s="317" t="s">
        <v>300</v>
      </c>
      <c r="H257" s="130" t="s">
        <v>103</v>
      </c>
      <c r="I257" s="132">
        <v>90.55</v>
      </c>
      <c r="J257" s="133">
        <v>434080</v>
      </c>
      <c r="K257" s="133">
        <f t="shared" si="5"/>
        <v>39305944</v>
      </c>
      <c r="L257" s="122"/>
      <c r="M257" s="120"/>
    </row>
    <row r="258" spans="1:13" ht="15">
      <c r="A258" s="120"/>
      <c r="B258" s="121"/>
      <c r="C258" s="136">
        <v>21.14</v>
      </c>
      <c r="D258" s="130" t="s">
        <v>433</v>
      </c>
      <c r="E258" s="130"/>
      <c r="F258" s="130"/>
      <c r="G258" s="317" t="s">
        <v>301</v>
      </c>
      <c r="H258" s="130" t="s">
        <v>103</v>
      </c>
      <c r="I258" s="132">
        <v>156</v>
      </c>
      <c r="J258" s="133">
        <v>165258</v>
      </c>
      <c r="K258" s="133">
        <f t="shared" si="5"/>
        <v>25780248</v>
      </c>
      <c r="L258" s="122"/>
      <c r="M258" s="120"/>
    </row>
    <row r="259" spans="1:13" ht="15">
      <c r="A259" s="120"/>
      <c r="B259" s="121"/>
      <c r="C259" s="136">
        <v>21.15</v>
      </c>
      <c r="D259" s="130" t="s">
        <v>434</v>
      </c>
      <c r="E259" s="130"/>
      <c r="F259" s="130"/>
      <c r="G259" s="317" t="s">
        <v>302</v>
      </c>
      <c r="H259" s="130" t="s">
        <v>104</v>
      </c>
      <c r="I259" s="132">
        <v>10</v>
      </c>
      <c r="J259" s="133">
        <v>44398</v>
      </c>
      <c r="K259" s="133">
        <f t="shared" si="5"/>
        <v>443980</v>
      </c>
      <c r="L259" s="122"/>
      <c r="M259" s="120"/>
    </row>
    <row r="260" spans="1:13" ht="15">
      <c r="A260" s="120"/>
      <c r="B260" s="121"/>
      <c r="C260" s="335" t="s">
        <v>14</v>
      </c>
      <c r="D260" s="130"/>
      <c r="E260" s="130"/>
      <c r="F260" s="130"/>
      <c r="G260" s="131"/>
      <c r="H260" s="130"/>
      <c r="I260" s="132"/>
      <c r="J260" s="133"/>
      <c r="K260" s="314">
        <f>SUM(K245:K259)</f>
        <v>426670491.13</v>
      </c>
      <c r="L260" s="122"/>
      <c r="M260" s="120"/>
    </row>
    <row r="261" spans="1:13" s="140" customFormat="1" ht="30" customHeight="1">
      <c r="A261" s="137"/>
      <c r="B261" s="138"/>
      <c r="C261" s="337" t="s">
        <v>15</v>
      </c>
      <c r="D261" s="337"/>
      <c r="E261" s="337"/>
      <c r="F261" s="337"/>
      <c r="G261" s="337"/>
      <c r="H261" s="337"/>
      <c r="I261" s="337"/>
      <c r="J261" s="337"/>
      <c r="K261" s="326">
        <f>+K260+K243+K239+K235+K227+K217+K212+K202+K192+K183+K176+K172+K159+K156+K135+K58+K51+K44+K31+K19+K15</f>
        <v>5989052946.3000011</v>
      </c>
      <c r="L261" s="139"/>
      <c r="M261" s="137"/>
    </row>
    <row r="262" spans="1:13" s="140" customFormat="1" ht="15">
      <c r="A262" s="137"/>
      <c r="B262" s="138"/>
      <c r="C262" s="141"/>
      <c r="D262" s="141"/>
      <c r="E262" s="141"/>
      <c r="F262" s="141"/>
      <c r="G262" s="141"/>
      <c r="H262" s="141"/>
      <c r="I262" s="141"/>
      <c r="J262" s="141"/>
      <c r="K262" s="142"/>
      <c r="L262" s="139"/>
      <c r="M262" s="137"/>
    </row>
    <row r="263" spans="1:13" s="140" customFormat="1" ht="15">
      <c r="A263" s="137"/>
      <c r="B263" s="138"/>
      <c r="C263" s="143"/>
      <c r="D263" s="144"/>
      <c r="E263" s="143"/>
      <c r="F263" s="143"/>
      <c r="G263" s="339" t="s">
        <v>461</v>
      </c>
      <c r="H263" s="340"/>
      <c r="I263" s="340"/>
      <c r="J263" s="341"/>
      <c r="K263" s="321"/>
      <c r="L263" s="139"/>
      <c r="M263" s="137"/>
    </row>
    <row r="264" spans="1:13" s="140" customFormat="1" ht="15">
      <c r="A264" s="137"/>
      <c r="B264" s="138"/>
      <c r="C264" s="143"/>
      <c r="D264" s="144"/>
      <c r="E264" s="143"/>
      <c r="F264" s="143"/>
      <c r="G264" s="339" t="s">
        <v>458</v>
      </c>
      <c r="H264" s="340"/>
      <c r="I264" s="340"/>
      <c r="J264" s="341"/>
      <c r="K264" s="342">
        <v>15000000</v>
      </c>
      <c r="L264" s="139"/>
      <c r="M264" s="137"/>
    </row>
    <row r="265" spans="1:13" s="140" customFormat="1" ht="15">
      <c r="A265" s="137"/>
      <c r="B265" s="138"/>
      <c r="C265" s="143"/>
      <c r="D265" s="144"/>
      <c r="E265" s="143"/>
      <c r="F265" s="143"/>
      <c r="G265" s="339" t="s">
        <v>459</v>
      </c>
      <c r="H265" s="340" t="s">
        <v>459</v>
      </c>
      <c r="I265" s="340" t="s">
        <v>459</v>
      </c>
      <c r="J265" s="341" t="s">
        <v>459</v>
      </c>
      <c r="K265" s="342">
        <v>9000000</v>
      </c>
      <c r="L265" s="139"/>
      <c r="M265" s="137"/>
    </row>
    <row r="266" spans="1:13" s="140" customFormat="1" ht="15">
      <c r="A266" s="137"/>
      <c r="B266" s="138"/>
      <c r="C266" s="143"/>
      <c r="D266" s="145"/>
      <c r="E266" s="145"/>
      <c r="F266" s="145"/>
      <c r="G266" s="338" t="s">
        <v>462</v>
      </c>
      <c r="H266" s="338" t="s">
        <v>102</v>
      </c>
      <c r="I266" s="338">
        <v>35</v>
      </c>
      <c r="J266" s="349">
        <v>38000</v>
      </c>
      <c r="K266" s="342">
        <f>+I266*J266</f>
        <v>1330000</v>
      </c>
      <c r="L266" s="139"/>
      <c r="M266" s="137"/>
    </row>
    <row r="267" spans="1:13" s="140" customFormat="1" ht="15">
      <c r="A267" s="137"/>
      <c r="B267" s="138"/>
      <c r="C267" s="143"/>
      <c r="D267" s="144"/>
      <c r="E267" s="143"/>
      <c r="F267" s="143"/>
      <c r="G267" s="338" t="s">
        <v>463</v>
      </c>
      <c r="H267" s="338" t="s">
        <v>102</v>
      </c>
      <c r="I267" s="338">
        <v>25</v>
      </c>
      <c r="J267" s="349">
        <v>38000</v>
      </c>
      <c r="K267" s="342">
        <f>+I267*J267</f>
        <v>950000</v>
      </c>
      <c r="L267" s="139"/>
      <c r="M267" s="137"/>
    </row>
    <row r="268" spans="1:13" s="140" customFormat="1" ht="15">
      <c r="A268" s="137"/>
      <c r="B268" s="138"/>
      <c r="C268" s="143"/>
      <c r="D268" s="144"/>
      <c r="E268" s="143"/>
      <c r="F268" s="143"/>
      <c r="G268" s="339" t="s">
        <v>460</v>
      </c>
      <c r="H268" s="340" t="s">
        <v>460</v>
      </c>
      <c r="I268" s="340" t="s">
        <v>460</v>
      </c>
      <c r="J268" s="341" t="s">
        <v>460</v>
      </c>
      <c r="K268" s="342">
        <v>600000</v>
      </c>
      <c r="L268" s="139"/>
      <c r="M268" s="137"/>
    </row>
    <row r="269" spans="1:13" s="140" customFormat="1" ht="30" customHeight="1">
      <c r="A269" s="137"/>
      <c r="B269" s="138"/>
      <c r="C269" s="143"/>
      <c r="D269" s="145"/>
      <c r="E269" s="145"/>
      <c r="F269" s="145"/>
      <c r="G269" s="322" t="s">
        <v>16</v>
      </c>
      <c r="H269" s="323"/>
      <c r="I269" s="321"/>
      <c r="J269" s="324"/>
      <c r="K269" s="325">
        <f>+K261+K264+K265+K266+K267+K268</f>
        <v>6015932946.3000011</v>
      </c>
      <c r="L269" s="139"/>
      <c r="M269" s="137"/>
    </row>
    <row r="270" spans="1:13" s="140" customFormat="1" ht="15">
      <c r="A270" s="137"/>
      <c r="B270" s="138"/>
      <c r="C270" s="143"/>
      <c r="D270" s="145"/>
      <c r="E270" s="145"/>
      <c r="F270" s="145"/>
      <c r="G270" s="343" t="s">
        <v>464</v>
      </c>
      <c r="H270" s="344" t="s">
        <v>102</v>
      </c>
      <c r="I270" s="345">
        <v>2</v>
      </c>
      <c r="J270" s="348">
        <v>7590944.3399999999</v>
      </c>
      <c r="K270" s="342">
        <f>+I270*J270</f>
        <v>15181888.68</v>
      </c>
      <c r="L270" s="139"/>
      <c r="M270" s="137"/>
    </row>
    <row r="271" spans="1:13" s="140" customFormat="1" ht="51">
      <c r="A271" s="137"/>
      <c r="B271" s="138"/>
      <c r="C271" s="143"/>
      <c r="D271" s="145"/>
      <c r="E271" s="145"/>
      <c r="F271" s="145"/>
      <c r="G271" s="343" t="s">
        <v>465</v>
      </c>
      <c r="H271" s="344" t="s">
        <v>102</v>
      </c>
      <c r="I271" s="345">
        <v>1</v>
      </c>
      <c r="J271" s="348">
        <v>53836192.93</v>
      </c>
      <c r="K271" s="342">
        <f t="shared" ref="K271:K285" si="6">+I271*J271</f>
        <v>53836192.93</v>
      </c>
      <c r="L271" s="139"/>
      <c r="M271" s="137"/>
    </row>
    <row r="272" spans="1:13" s="140" customFormat="1" ht="25.5">
      <c r="A272" s="137"/>
      <c r="B272" s="138"/>
      <c r="C272" s="143"/>
      <c r="D272" s="145"/>
      <c r="E272" s="145"/>
      <c r="F272" s="145"/>
      <c r="G272" s="343" t="s">
        <v>466</v>
      </c>
      <c r="H272" s="344" t="s">
        <v>102</v>
      </c>
      <c r="I272" s="345">
        <v>1</v>
      </c>
      <c r="J272" s="348">
        <v>40564522.829999998</v>
      </c>
      <c r="K272" s="342">
        <f t="shared" si="6"/>
        <v>40564522.829999998</v>
      </c>
      <c r="L272" s="139"/>
      <c r="M272" s="137"/>
    </row>
    <row r="273" spans="1:13" s="140" customFormat="1" ht="25.5">
      <c r="A273" s="137"/>
      <c r="B273" s="138"/>
      <c r="C273" s="143"/>
      <c r="D273" s="145"/>
      <c r="E273" s="145"/>
      <c r="F273" s="145"/>
      <c r="G273" s="343" t="s">
        <v>467</v>
      </c>
      <c r="H273" s="344" t="s">
        <v>102</v>
      </c>
      <c r="I273" s="345">
        <v>1</v>
      </c>
      <c r="J273" s="348">
        <v>36131820.350000001</v>
      </c>
      <c r="K273" s="342">
        <f t="shared" si="6"/>
        <v>36131820.350000001</v>
      </c>
      <c r="L273" s="139"/>
      <c r="M273" s="137"/>
    </row>
    <row r="274" spans="1:13" s="140" customFormat="1" ht="25.5">
      <c r="A274" s="137"/>
      <c r="B274" s="138"/>
      <c r="C274" s="143"/>
      <c r="D274" s="145"/>
      <c r="E274" s="145"/>
      <c r="F274" s="145"/>
      <c r="G274" s="343" t="s">
        <v>468</v>
      </c>
      <c r="H274" s="344" t="s">
        <v>102</v>
      </c>
      <c r="I274" s="345">
        <v>2</v>
      </c>
      <c r="J274" s="348">
        <v>2218213.79</v>
      </c>
      <c r="K274" s="342">
        <f t="shared" si="6"/>
        <v>4436427.58</v>
      </c>
      <c r="L274" s="139"/>
      <c r="M274" s="137"/>
    </row>
    <row r="275" spans="1:13" s="140" customFormat="1" ht="51">
      <c r="A275" s="137"/>
      <c r="B275" s="138"/>
      <c r="C275" s="143"/>
      <c r="D275" s="145"/>
      <c r="E275" s="145"/>
      <c r="F275" s="145"/>
      <c r="G275" s="343" t="s">
        <v>469</v>
      </c>
      <c r="H275" s="344" t="s">
        <v>102</v>
      </c>
      <c r="I275" s="345">
        <v>1</v>
      </c>
      <c r="J275" s="348">
        <v>190496509.68000001</v>
      </c>
      <c r="K275" s="342">
        <f t="shared" si="6"/>
        <v>190496509.68000001</v>
      </c>
      <c r="L275" s="139"/>
      <c r="M275" s="137"/>
    </row>
    <row r="276" spans="1:13" s="140" customFormat="1" ht="15">
      <c r="A276" s="137"/>
      <c r="B276" s="138"/>
      <c r="C276" s="143"/>
      <c r="D276" s="145"/>
      <c r="E276" s="145"/>
      <c r="F276" s="145"/>
      <c r="G276" s="343" t="s">
        <v>470</v>
      </c>
      <c r="H276" s="313" t="s">
        <v>102</v>
      </c>
      <c r="I276" s="316">
        <v>1</v>
      </c>
      <c r="J276" s="348">
        <v>61323781.789999999</v>
      </c>
      <c r="K276" s="342">
        <f t="shared" si="6"/>
        <v>61323781.789999999</v>
      </c>
      <c r="L276" s="139"/>
      <c r="M276" s="137"/>
    </row>
    <row r="277" spans="1:13" s="140" customFormat="1" ht="25.5">
      <c r="A277" s="137"/>
      <c r="B277" s="138"/>
      <c r="C277" s="143"/>
      <c r="D277" s="145"/>
      <c r="E277" s="145"/>
      <c r="F277" s="145"/>
      <c r="G277" s="343" t="s">
        <v>471</v>
      </c>
      <c r="H277" s="313" t="s">
        <v>102</v>
      </c>
      <c r="I277" s="316">
        <v>1</v>
      </c>
      <c r="J277" s="348">
        <v>37481114</v>
      </c>
      <c r="K277" s="342">
        <f t="shared" si="6"/>
        <v>37481114</v>
      </c>
      <c r="L277" s="139"/>
      <c r="M277" s="137"/>
    </row>
    <row r="278" spans="1:13" s="140" customFormat="1" ht="25.5">
      <c r="A278" s="137"/>
      <c r="B278" s="138"/>
      <c r="C278" s="143"/>
      <c r="D278" s="145"/>
      <c r="E278" s="145"/>
      <c r="F278" s="145"/>
      <c r="G278" s="343" t="s">
        <v>472</v>
      </c>
      <c r="H278" s="344" t="s">
        <v>102</v>
      </c>
      <c r="I278" s="345">
        <v>1</v>
      </c>
      <c r="J278" s="348">
        <v>143293865</v>
      </c>
      <c r="K278" s="342">
        <f t="shared" si="6"/>
        <v>143293865</v>
      </c>
      <c r="L278" s="139"/>
      <c r="M278" s="137"/>
    </row>
    <row r="279" spans="1:13" s="140" customFormat="1" ht="15">
      <c r="A279" s="137"/>
      <c r="B279" s="138"/>
      <c r="C279" s="143"/>
      <c r="D279" s="145"/>
      <c r="E279" s="145"/>
      <c r="F279" s="145"/>
      <c r="G279" s="346" t="s">
        <v>473</v>
      </c>
      <c r="H279" s="344" t="s">
        <v>307</v>
      </c>
      <c r="I279" s="345">
        <v>13</v>
      </c>
      <c r="J279" s="348">
        <v>314631.67999999999</v>
      </c>
      <c r="K279" s="342">
        <f t="shared" si="6"/>
        <v>4090211.84</v>
      </c>
      <c r="L279" s="139"/>
      <c r="M279" s="137"/>
    </row>
    <row r="280" spans="1:13" s="140" customFormat="1" ht="15">
      <c r="A280" s="137"/>
      <c r="B280" s="138"/>
      <c r="C280" s="143"/>
      <c r="D280" s="145"/>
      <c r="E280" s="145"/>
      <c r="F280" s="145"/>
      <c r="G280" s="346" t="s">
        <v>474</v>
      </c>
      <c r="H280" s="344" t="s">
        <v>307</v>
      </c>
      <c r="I280" s="345">
        <v>7</v>
      </c>
      <c r="J280" s="348">
        <v>147459.91</v>
      </c>
      <c r="K280" s="342">
        <f t="shared" si="6"/>
        <v>1032219.37</v>
      </c>
      <c r="L280" s="139"/>
      <c r="M280" s="137"/>
    </row>
    <row r="281" spans="1:13" s="140" customFormat="1" ht="15">
      <c r="A281" s="137"/>
      <c r="B281" s="138"/>
      <c r="C281" s="143"/>
      <c r="D281" s="145"/>
      <c r="E281" s="145"/>
      <c r="F281" s="145"/>
      <c r="G281" s="346" t="s">
        <v>475</v>
      </c>
      <c r="H281" s="344" t="s">
        <v>307</v>
      </c>
      <c r="I281" s="345">
        <v>16</v>
      </c>
      <c r="J281" s="348">
        <v>379002.99</v>
      </c>
      <c r="K281" s="342">
        <f t="shared" si="6"/>
        <v>6064047.8399999999</v>
      </c>
      <c r="L281" s="139"/>
      <c r="M281" s="137"/>
    </row>
    <row r="282" spans="1:13" s="140" customFormat="1" ht="15">
      <c r="A282" s="137"/>
      <c r="B282" s="138"/>
      <c r="C282" s="143"/>
      <c r="D282" s="145"/>
      <c r="E282" s="145"/>
      <c r="F282" s="145"/>
      <c r="G282" s="346" t="s">
        <v>476</v>
      </c>
      <c r="H282" s="344" t="s">
        <v>307</v>
      </c>
      <c r="I282" s="345">
        <v>10</v>
      </c>
      <c r="J282" s="348">
        <v>74724.52</v>
      </c>
      <c r="K282" s="342">
        <f t="shared" si="6"/>
        <v>747245.20000000007</v>
      </c>
      <c r="L282" s="139"/>
      <c r="M282" s="137"/>
    </row>
    <row r="283" spans="1:13" s="140" customFormat="1" ht="15">
      <c r="A283" s="137"/>
      <c r="B283" s="138"/>
      <c r="C283" s="143"/>
      <c r="D283" s="145"/>
      <c r="E283" s="145"/>
      <c r="F283" s="145"/>
      <c r="G283" s="346" t="s">
        <v>477</v>
      </c>
      <c r="H283" s="344" t="s">
        <v>307</v>
      </c>
      <c r="I283" s="345">
        <v>1</v>
      </c>
      <c r="J283" s="348">
        <v>815916.09</v>
      </c>
      <c r="K283" s="342">
        <f t="shared" si="6"/>
        <v>815916.09</v>
      </c>
      <c r="L283" s="139"/>
      <c r="M283" s="137"/>
    </row>
    <row r="284" spans="1:13" s="140" customFormat="1" ht="15">
      <c r="A284" s="137"/>
      <c r="B284" s="138"/>
      <c r="C284" s="143"/>
      <c r="D284" s="145"/>
      <c r="E284" s="145"/>
      <c r="F284" s="145"/>
      <c r="G284" s="346" t="s">
        <v>478</v>
      </c>
      <c r="H284" s="344" t="s">
        <v>307</v>
      </c>
      <c r="I284" s="345">
        <v>2</v>
      </c>
      <c r="J284" s="348">
        <v>314117.01</v>
      </c>
      <c r="K284" s="342">
        <f t="shared" si="6"/>
        <v>628234.02</v>
      </c>
      <c r="L284" s="139"/>
      <c r="M284" s="137"/>
    </row>
    <row r="285" spans="1:13" s="140" customFormat="1" ht="76.5">
      <c r="A285" s="137"/>
      <c r="B285" s="138"/>
      <c r="C285" s="143"/>
      <c r="D285" s="145"/>
      <c r="E285" s="145"/>
      <c r="F285" s="145"/>
      <c r="G285" s="347" t="s">
        <v>479</v>
      </c>
      <c r="H285" s="344" t="s">
        <v>307</v>
      </c>
      <c r="I285" s="345">
        <v>1</v>
      </c>
      <c r="J285" s="348">
        <v>10995376.5</v>
      </c>
      <c r="K285" s="342">
        <f t="shared" si="6"/>
        <v>10995376.5</v>
      </c>
      <c r="L285" s="139"/>
      <c r="M285" s="137"/>
    </row>
    <row r="286" spans="1:13" s="140" customFormat="1" ht="30" customHeight="1">
      <c r="A286" s="137"/>
      <c r="B286" s="138"/>
      <c r="C286" s="143"/>
      <c r="D286" s="144"/>
      <c r="E286" s="143"/>
      <c r="F286" s="143"/>
      <c r="G286" s="322" t="s">
        <v>17</v>
      </c>
      <c r="H286" s="323"/>
      <c r="I286" s="325"/>
      <c r="J286" s="324"/>
      <c r="K286" s="314">
        <f>SUM(K269:K285)</f>
        <v>6623052320.0000029</v>
      </c>
      <c r="L286" s="139"/>
      <c r="M286" s="137"/>
    </row>
    <row r="287" spans="1:13" s="140" customFormat="1" ht="15.75" thickBot="1">
      <c r="A287" s="137"/>
      <c r="B287" s="138"/>
      <c r="C287" s="143"/>
      <c r="D287" s="144"/>
      <c r="E287" s="144"/>
      <c r="F287" s="144"/>
      <c r="G287" s="143"/>
      <c r="H287" s="143"/>
      <c r="I287" s="146"/>
      <c r="J287" s="147"/>
      <c r="K287" s="148"/>
      <c r="L287" s="139"/>
      <c r="M287" s="137"/>
    </row>
    <row r="288" spans="1:13" s="140" customFormat="1" ht="15">
      <c r="A288" s="137"/>
      <c r="B288" s="138"/>
      <c r="C288" s="149"/>
      <c r="D288" s="296"/>
      <c r="E288" s="296"/>
      <c r="F288" s="296"/>
      <c r="G288" s="296"/>
      <c r="H288" s="296"/>
      <c r="I288" s="296"/>
      <c r="J288" s="296"/>
      <c r="K288" s="297"/>
      <c r="L288" s="150"/>
      <c r="M288" s="137"/>
    </row>
    <row r="289" spans="1:13" s="140" customFormat="1" ht="46.5" customHeight="1">
      <c r="A289" s="137"/>
      <c r="B289" s="138"/>
      <c r="C289" s="277" t="s">
        <v>18</v>
      </c>
      <c r="D289" s="278"/>
      <c r="E289" s="278"/>
      <c r="F289" s="278"/>
      <c r="G289" s="278"/>
      <c r="H289" s="310" t="s">
        <v>19</v>
      </c>
      <c r="I289" s="311"/>
      <c r="J289" s="312"/>
      <c r="K289" s="151" t="s">
        <v>20</v>
      </c>
      <c r="L289" s="152"/>
      <c r="M289" s="137"/>
    </row>
    <row r="290" spans="1:13" s="140" customFormat="1" ht="56.25" customHeight="1">
      <c r="A290" s="137"/>
      <c r="B290" s="138"/>
      <c r="C290" s="277" t="s">
        <v>21</v>
      </c>
      <c r="D290" s="278"/>
      <c r="E290" s="278"/>
      <c r="F290" s="278"/>
      <c r="G290" s="278"/>
      <c r="H290" s="282" t="s">
        <v>22</v>
      </c>
      <c r="I290" s="282"/>
      <c r="J290" s="153" t="s">
        <v>23</v>
      </c>
      <c r="K290" s="350">
        <v>0.255</v>
      </c>
      <c r="L290" s="152"/>
      <c r="M290" s="137"/>
    </row>
    <row r="291" spans="1:13" s="140" customFormat="1" ht="30" customHeight="1">
      <c r="A291" s="137"/>
      <c r="B291" s="138"/>
      <c r="C291" s="277" t="s">
        <v>24</v>
      </c>
      <c r="D291" s="278"/>
      <c r="E291" s="278"/>
      <c r="F291" s="278"/>
      <c r="G291" s="278"/>
      <c r="H291" s="279" t="s">
        <v>25</v>
      </c>
      <c r="I291" s="280"/>
      <c r="J291" s="153" t="s">
        <v>26</v>
      </c>
      <c r="K291" s="350">
        <v>0.01</v>
      </c>
      <c r="L291" s="152"/>
      <c r="M291" s="137"/>
    </row>
    <row r="292" spans="1:13" s="156" customFormat="1" ht="58.5" customHeight="1">
      <c r="A292" s="137"/>
      <c r="B292" s="138"/>
      <c r="C292" s="155"/>
      <c r="E292" s="157"/>
      <c r="F292" s="157"/>
      <c r="G292" s="158"/>
      <c r="H292" s="281" t="s">
        <v>27</v>
      </c>
      <c r="I292" s="282"/>
      <c r="J292" s="153" t="s">
        <v>28</v>
      </c>
      <c r="K292" s="350">
        <v>2.5000000000000001E-2</v>
      </c>
      <c r="L292" s="139"/>
      <c r="M292" s="137"/>
    </row>
    <row r="293" spans="1:13" ht="57" customHeight="1">
      <c r="A293" s="120"/>
      <c r="B293" s="121"/>
      <c r="C293" s="159"/>
      <c r="D293" s="160"/>
      <c r="E293" s="160"/>
      <c r="F293" s="160"/>
      <c r="G293" s="161"/>
      <c r="H293" s="282" t="s">
        <v>29</v>
      </c>
      <c r="I293" s="282"/>
      <c r="J293" s="153" t="s">
        <v>30</v>
      </c>
      <c r="K293" s="154">
        <f>+K290+K291+K292</f>
        <v>0.29000000000000004</v>
      </c>
      <c r="L293" s="122"/>
      <c r="M293" s="120"/>
    </row>
    <row r="294" spans="1:13" ht="15.75" thickBot="1">
      <c r="A294" s="120"/>
      <c r="B294" s="121"/>
      <c r="C294" s="162"/>
      <c r="D294" s="163"/>
      <c r="E294" s="163"/>
      <c r="F294" s="163"/>
      <c r="G294" s="164"/>
      <c r="H294" s="307"/>
      <c r="I294" s="308"/>
      <c r="J294" s="308"/>
      <c r="K294" s="309"/>
      <c r="L294" s="122"/>
      <c r="M294" s="120"/>
    </row>
    <row r="295" spans="1:13" ht="15.75" thickBot="1">
      <c r="A295" s="120"/>
      <c r="B295" s="165"/>
      <c r="C295" s="166"/>
      <c r="D295" s="166"/>
      <c r="E295" s="167"/>
      <c r="F295" s="166"/>
      <c r="G295" s="168"/>
      <c r="H295" s="166"/>
      <c r="I295" s="166"/>
      <c r="J295" s="166"/>
      <c r="K295" s="166"/>
      <c r="L295" s="169"/>
      <c r="M295" s="120"/>
    </row>
    <row r="296" spans="1:13" ht="15.75" thickTop="1">
      <c r="A296" s="120"/>
      <c r="B296" s="120"/>
      <c r="C296" s="120"/>
      <c r="D296" s="120"/>
      <c r="E296" s="170"/>
      <c r="F296" s="120"/>
      <c r="G296" s="120"/>
      <c r="H296" s="120"/>
      <c r="I296" s="120"/>
      <c r="J296" s="120"/>
      <c r="K296" s="120"/>
      <c r="L296" s="120"/>
      <c r="M296" s="120"/>
    </row>
  </sheetData>
  <mergeCells count="27">
    <mergeCell ref="G265:J265"/>
    <mergeCell ref="G268:J268"/>
    <mergeCell ref="G7:G8"/>
    <mergeCell ref="H7:H8"/>
    <mergeCell ref="E7:F7"/>
    <mergeCell ref="G264:J264"/>
    <mergeCell ref="G263:J263"/>
    <mergeCell ref="C3:K4"/>
    <mergeCell ref="C5:K5"/>
    <mergeCell ref="C1:F1"/>
    <mergeCell ref="C290:G290"/>
    <mergeCell ref="C6:K6"/>
    <mergeCell ref="C261:J261"/>
    <mergeCell ref="C289:G289"/>
    <mergeCell ref="H289:J289"/>
    <mergeCell ref="H290:I290"/>
    <mergeCell ref="D288:K288"/>
    <mergeCell ref="I7:I8"/>
    <mergeCell ref="J7:J8"/>
    <mergeCell ref="K7:K8"/>
    <mergeCell ref="C7:C8"/>
    <mergeCell ref="D7:D8"/>
    <mergeCell ref="H294:K294"/>
    <mergeCell ref="C291:G291"/>
    <mergeCell ref="H291:I291"/>
    <mergeCell ref="H292:I292"/>
    <mergeCell ref="H293:I293"/>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97"/>
  <sheetViews>
    <sheetView showGridLines="0" view="pageBreakPreview" topLeftCell="A277" zoomScale="60" zoomScaleNormal="100" zoomScalePageLayoutView="91" workbookViewId="0">
      <selection activeCell="K294" sqref="K294:K296"/>
    </sheetView>
  </sheetViews>
  <sheetFormatPr baseColWidth="10" defaultColWidth="11.42578125" defaultRowHeight="14.25"/>
  <cols>
    <col min="1" max="2" width="3.42578125" style="123" customWidth="1"/>
    <col min="3" max="3" width="7.5703125" style="123" customWidth="1"/>
    <col min="4" max="4" width="25.42578125" style="123" customWidth="1"/>
    <col min="5" max="5" width="16.140625" style="171" customWidth="1"/>
    <col min="6" max="6" width="17.42578125" style="123" customWidth="1"/>
    <col min="7" max="7" width="73.42578125" style="123" customWidth="1"/>
    <col min="8" max="8" width="8.5703125" style="123" customWidth="1"/>
    <col min="9" max="9" width="18.5703125" style="123" customWidth="1"/>
    <col min="10" max="10" width="23.5703125" style="123" customWidth="1"/>
    <col min="11" max="11" width="30" style="123" customWidth="1"/>
    <col min="12" max="12" width="3.42578125" style="123" customWidth="1"/>
    <col min="13" max="13" width="2.5703125" style="123" customWidth="1"/>
    <col min="14" max="16384" width="11.42578125" style="123"/>
  </cols>
  <sheetData>
    <row r="1" spans="1:13" ht="15.75" thickBot="1">
      <c r="A1" s="120"/>
      <c r="B1" s="120"/>
      <c r="C1" s="120"/>
      <c r="D1" s="120"/>
      <c r="E1" s="170"/>
      <c r="F1" s="120"/>
      <c r="G1" s="120"/>
      <c r="H1" s="120"/>
      <c r="I1" s="120"/>
      <c r="J1" s="120"/>
      <c r="K1" s="120"/>
      <c r="L1" s="120"/>
      <c r="M1" s="120"/>
    </row>
    <row r="2" spans="1:13" ht="15.75" thickTop="1">
      <c r="A2" s="120"/>
      <c r="B2" s="351"/>
      <c r="C2" s="352"/>
      <c r="D2" s="352"/>
      <c r="E2" s="353"/>
      <c r="F2" s="352"/>
      <c r="G2" s="352"/>
      <c r="H2" s="352"/>
      <c r="I2" s="352"/>
      <c r="J2" s="352"/>
      <c r="K2" s="352"/>
      <c r="L2" s="354"/>
      <c r="M2" s="120"/>
    </row>
    <row r="3" spans="1:13" ht="26.25" customHeight="1">
      <c r="A3" s="120"/>
      <c r="B3" s="121"/>
      <c r="C3" s="355" t="s">
        <v>0</v>
      </c>
      <c r="D3" s="356"/>
      <c r="E3" s="356"/>
      <c r="F3" s="356"/>
      <c r="G3" s="120"/>
      <c r="H3" s="120"/>
      <c r="I3" s="120"/>
      <c r="J3" s="120"/>
      <c r="K3" s="120"/>
      <c r="L3" s="122"/>
      <c r="M3" s="120"/>
    </row>
    <row r="4" spans="1:13" ht="15">
      <c r="A4" s="120"/>
      <c r="B4" s="121"/>
      <c r="C4" s="357"/>
      <c r="D4" s="358" t="s">
        <v>1</v>
      </c>
      <c r="E4" s="357"/>
      <c r="F4" s="358"/>
      <c r="G4" s="120"/>
      <c r="H4" s="120"/>
      <c r="I4" s="120"/>
      <c r="J4" s="120"/>
      <c r="K4" s="120"/>
      <c r="L4" s="122"/>
      <c r="M4" s="120"/>
    </row>
    <row r="5" spans="1:13" ht="15">
      <c r="A5" s="120"/>
      <c r="B5" s="121"/>
      <c r="C5" s="359" t="s">
        <v>31</v>
      </c>
      <c r="D5" s="359"/>
      <c r="E5" s="359"/>
      <c r="F5" s="359"/>
      <c r="G5" s="359"/>
      <c r="H5" s="359"/>
      <c r="I5" s="359"/>
      <c r="J5" s="359"/>
      <c r="K5" s="359"/>
      <c r="L5" s="122"/>
      <c r="M5" s="120"/>
    </row>
    <row r="6" spans="1:13" ht="15.75" thickBot="1">
      <c r="A6" s="120"/>
      <c r="B6" s="121"/>
      <c r="C6" s="360" t="s">
        <v>32</v>
      </c>
      <c r="D6" s="360"/>
      <c r="E6" s="360"/>
      <c r="F6" s="360"/>
      <c r="G6" s="360"/>
      <c r="H6" s="360"/>
      <c r="I6" s="360"/>
      <c r="J6" s="360"/>
      <c r="K6" s="360"/>
      <c r="L6" s="122"/>
      <c r="M6" s="120"/>
    </row>
    <row r="7" spans="1:13" s="127" customFormat="1" ht="16.5" customHeight="1">
      <c r="A7" s="124"/>
      <c r="B7" s="125"/>
      <c r="C7" s="361" t="s">
        <v>480</v>
      </c>
      <c r="D7" s="362"/>
      <c r="E7" s="362"/>
      <c r="F7" s="362"/>
      <c r="G7" s="362"/>
      <c r="H7" s="362"/>
      <c r="I7" s="362"/>
      <c r="J7" s="362"/>
      <c r="K7" s="363"/>
      <c r="L7" s="126"/>
      <c r="M7" s="124"/>
    </row>
    <row r="8" spans="1:13" ht="74.25" customHeight="1">
      <c r="A8" s="120"/>
      <c r="B8" s="128"/>
      <c r="C8" s="364"/>
      <c r="D8" s="365"/>
      <c r="E8" s="365"/>
      <c r="F8" s="365"/>
      <c r="G8" s="365"/>
      <c r="H8" s="365"/>
      <c r="I8" s="365"/>
      <c r="J8" s="365"/>
      <c r="K8" s="366"/>
      <c r="L8" s="122"/>
      <c r="M8" s="120"/>
    </row>
    <row r="9" spans="1:13" ht="34.5" customHeight="1">
      <c r="A9" s="120"/>
      <c r="B9" s="128"/>
      <c r="C9" s="367" t="s">
        <v>33</v>
      </c>
      <c r="D9" s="368"/>
      <c r="E9" s="368"/>
      <c r="F9" s="368"/>
      <c r="G9" s="368"/>
      <c r="H9" s="368"/>
      <c r="I9" s="368"/>
      <c r="J9" s="368"/>
      <c r="K9" s="369"/>
      <c r="L9" s="122"/>
      <c r="M9" s="120"/>
    </row>
    <row r="10" spans="1:13" ht="30" customHeight="1" thickBot="1">
      <c r="A10" s="120"/>
      <c r="B10" s="128"/>
      <c r="C10" s="294"/>
      <c r="D10" s="294"/>
      <c r="E10" s="294"/>
      <c r="F10" s="294"/>
      <c r="G10" s="294"/>
      <c r="H10" s="294"/>
      <c r="I10" s="294"/>
      <c r="J10" s="294"/>
      <c r="K10" s="295"/>
      <c r="L10" s="122"/>
      <c r="M10" s="120"/>
    </row>
    <row r="11" spans="1:13" ht="30" customHeight="1">
      <c r="A11" s="120"/>
      <c r="B11" s="121"/>
      <c r="C11" s="304" t="s">
        <v>4</v>
      </c>
      <c r="D11" s="298" t="s">
        <v>5</v>
      </c>
      <c r="E11" s="306" t="s">
        <v>6</v>
      </c>
      <c r="F11" s="306"/>
      <c r="G11" s="304" t="s">
        <v>7</v>
      </c>
      <c r="H11" s="298" t="s">
        <v>8</v>
      </c>
      <c r="I11" s="298" t="s">
        <v>9</v>
      </c>
      <c r="J11" s="300" t="s">
        <v>10</v>
      </c>
      <c r="K11" s="302" t="s">
        <v>11</v>
      </c>
      <c r="L11" s="122"/>
      <c r="M11" s="120"/>
    </row>
    <row r="12" spans="1:13" ht="30" customHeight="1" thickBot="1">
      <c r="A12" s="120"/>
      <c r="B12" s="121"/>
      <c r="C12" s="305"/>
      <c r="D12" s="299"/>
      <c r="E12" s="129" t="s">
        <v>12</v>
      </c>
      <c r="F12" s="129" t="s">
        <v>13</v>
      </c>
      <c r="G12" s="305"/>
      <c r="H12" s="299"/>
      <c r="I12" s="299"/>
      <c r="J12" s="301"/>
      <c r="K12" s="303"/>
      <c r="L12" s="122"/>
      <c r="M12" s="120"/>
    </row>
    <row r="13" spans="1:13" ht="30" customHeight="1">
      <c r="A13" s="120"/>
      <c r="B13" s="121"/>
      <c r="C13" s="334"/>
      <c r="D13" s="334" t="s">
        <v>105</v>
      </c>
      <c r="E13" s="334"/>
      <c r="F13" s="334"/>
      <c r="G13" s="334" t="s">
        <v>105</v>
      </c>
      <c r="H13" s="334"/>
      <c r="I13" s="334"/>
      <c r="J13" s="334"/>
      <c r="K13" s="334"/>
      <c r="L13" s="122"/>
      <c r="M13" s="120"/>
    </row>
    <row r="14" spans="1:13" ht="30" customHeight="1">
      <c r="A14" s="120"/>
      <c r="B14" s="121"/>
      <c r="C14" s="136">
        <v>1.1000000000000001</v>
      </c>
      <c r="D14" s="130" t="s">
        <v>92</v>
      </c>
      <c r="E14" s="130"/>
      <c r="F14" s="130"/>
      <c r="G14" s="131" t="s">
        <v>97</v>
      </c>
      <c r="H14" s="130" t="s">
        <v>102</v>
      </c>
      <c r="I14" s="132">
        <v>1</v>
      </c>
      <c r="J14" s="133"/>
      <c r="K14" s="133">
        <f>+I14*J14</f>
        <v>0</v>
      </c>
      <c r="L14" s="122"/>
      <c r="M14" s="120"/>
    </row>
    <row r="15" spans="1:13" ht="30" customHeight="1">
      <c r="A15" s="120"/>
      <c r="B15" s="121"/>
      <c r="C15" s="136">
        <v>1.2</v>
      </c>
      <c r="D15" s="130" t="s">
        <v>93</v>
      </c>
      <c r="E15" s="130"/>
      <c r="F15" s="130"/>
      <c r="G15" s="131" t="s">
        <v>98</v>
      </c>
      <c r="H15" s="130" t="s">
        <v>103</v>
      </c>
      <c r="I15" s="132">
        <v>44.2</v>
      </c>
      <c r="J15" s="133"/>
      <c r="K15" s="133">
        <f t="shared" ref="K15:K18" si="0">+I15*J15</f>
        <v>0</v>
      </c>
      <c r="L15" s="122"/>
      <c r="M15" s="120"/>
    </row>
    <row r="16" spans="1:13" ht="30" customHeight="1">
      <c r="A16" s="120"/>
      <c r="B16" s="121"/>
      <c r="C16" s="136">
        <v>1.3</v>
      </c>
      <c r="D16" s="130" t="s">
        <v>94</v>
      </c>
      <c r="E16" s="130"/>
      <c r="F16" s="130"/>
      <c r="G16" s="131" t="s">
        <v>101</v>
      </c>
      <c r="H16" s="130" t="s">
        <v>104</v>
      </c>
      <c r="I16" s="132">
        <v>1238.8599999999999</v>
      </c>
      <c r="J16" s="133"/>
      <c r="K16" s="133">
        <f t="shared" si="0"/>
        <v>0</v>
      </c>
      <c r="L16" s="122"/>
      <c r="M16" s="120"/>
    </row>
    <row r="17" spans="1:13" ht="30" customHeight="1">
      <c r="A17" s="120"/>
      <c r="B17" s="121"/>
      <c r="C17" s="136">
        <v>1.4</v>
      </c>
      <c r="D17" s="130" t="s">
        <v>95</v>
      </c>
      <c r="E17" s="130"/>
      <c r="F17" s="130"/>
      <c r="G17" s="131" t="s">
        <v>99</v>
      </c>
      <c r="H17" s="130" t="s">
        <v>102</v>
      </c>
      <c r="I17" s="132">
        <v>1</v>
      </c>
      <c r="J17" s="133"/>
      <c r="K17" s="133">
        <f t="shared" si="0"/>
        <v>0</v>
      </c>
      <c r="L17" s="122"/>
      <c r="M17" s="120"/>
    </row>
    <row r="18" spans="1:13" ht="30" customHeight="1">
      <c r="A18" s="120"/>
      <c r="B18" s="121"/>
      <c r="C18" s="136">
        <v>1.5</v>
      </c>
      <c r="D18" s="130" t="s">
        <v>96</v>
      </c>
      <c r="E18" s="130"/>
      <c r="F18" s="130"/>
      <c r="G18" s="131" t="s">
        <v>100</v>
      </c>
      <c r="H18" s="130" t="s">
        <v>102</v>
      </c>
      <c r="I18" s="132">
        <v>1</v>
      </c>
      <c r="J18" s="133"/>
      <c r="K18" s="133">
        <f t="shared" si="0"/>
        <v>0</v>
      </c>
      <c r="L18" s="122"/>
      <c r="M18" s="120"/>
    </row>
    <row r="19" spans="1:13" s="120" customFormat="1" ht="30" customHeight="1">
      <c r="B19" s="121"/>
      <c r="C19" s="335" t="s">
        <v>14</v>
      </c>
      <c r="D19" s="130"/>
      <c r="E19" s="130"/>
      <c r="F19" s="130"/>
      <c r="G19" s="131"/>
      <c r="H19" s="130"/>
      <c r="I19" s="132"/>
      <c r="J19" s="133"/>
      <c r="K19" s="370">
        <f>SUM(K14:K18)</f>
        <v>0</v>
      </c>
      <c r="L19" s="122"/>
    </row>
    <row r="20" spans="1:13" ht="30" customHeight="1">
      <c r="B20" s="134"/>
      <c r="C20" s="334"/>
      <c r="D20" s="334"/>
      <c r="E20" s="334"/>
      <c r="F20" s="334"/>
      <c r="G20" s="334" t="s">
        <v>106</v>
      </c>
      <c r="H20" s="334"/>
      <c r="I20" s="334"/>
      <c r="J20" s="334"/>
      <c r="K20" s="334"/>
      <c r="L20" s="135"/>
    </row>
    <row r="21" spans="1:13" ht="30" customHeight="1">
      <c r="A21" s="120"/>
      <c r="B21" s="121"/>
      <c r="C21" s="136">
        <v>2.1</v>
      </c>
      <c r="D21" s="130" t="s">
        <v>109</v>
      </c>
      <c r="E21" s="130"/>
      <c r="F21" s="130"/>
      <c r="G21" s="371" t="s">
        <v>107</v>
      </c>
      <c r="H21" s="130" t="s">
        <v>102</v>
      </c>
      <c r="I21" s="132">
        <v>26</v>
      </c>
      <c r="J21" s="133"/>
      <c r="K21" s="133">
        <f t="shared" ref="K21:K22" si="1">+I21*J21</f>
        <v>0</v>
      </c>
      <c r="L21" s="122"/>
      <c r="M21" s="120"/>
    </row>
    <row r="22" spans="1:13" ht="30" customHeight="1">
      <c r="A22" s="120"/>
      <c r="B22" s="121"/>
      <c r="C22" s="136">
        <v>2.2000000000000002</v>
      </c>
      <c r="D22" s="130" t="s">
        <v>110</v>
      </c>
      <c r="E22" s="130"/>
      <c r="F22" s="130"/>
      <c r="G22" s="371" t="s">
        <v>108</v>
      </c>
      <c r="H22" s="130" t="s">
        <v>102</v>
      </c>
      <c r="I22" s="132">
        <v>3</v>
      </c>
      <c r="J22" s="133"/>
      <c r="K22" s="133">
        <f t="shared" si="1"/>
        <v>0</v>
      </c>
      <c r="L22" s="122"/>
      <c r="M22" s="120"/>
    </row>
    <row r="23" spans="1:13" ht="30" customHeight="1">
      <c r="A23" s="120"/>
      <c r="B23" s="121"/>
      <c r="C23" s="335" t="s">
        <v>14</v>
      </c>
      <c r="D23" s="130"/>
      <c r="E23" s="130"/>
      <c r="F23" s="130"/>
      <c r="G23" s="131"/>
      <c r="H23" s="130"/>
      <c r="I23" s="132"/>
      <c r="J23" s="133"/>
      <c r="K23" s="370">
        <f>SUM(K21:K22)</f>
        <v>0</v>
      </c>
      <c r="L23" s="122"/>
      <c r="M23" s="120"/>
    </row>
    <row r="24" spans="1:13" ht="30" customHeight="1">
      <c r="A24" s="120"/>
      <c r="B24" s="121"/>
      <c r="C24" s="334"/>
      <c r="D24" s="334"/>
      <c r="E24" s="334"/>
      <c r="F24" s="334"/>
      <c r="G24" s="372" t="s">
        <v>303</v>
      </c>
      <c r="H24" s="334"/>
      <c r="I24" s="334"/>
      <c r="J24" s="334"/>
      <c r="K24" s="334"/>
      <c r="L24" s="122"/>
      <c r="M24" s="120"/>
    </row>
    <row r="25" spans="1:13" ht="30" customHeight="1">
      <c r="A25" s="120"/>
      <c r="B25" s="121"/>
      <c r="C25" s="136">
        <v>3.1</v>
      </c>
      <c r="D25" s="130" t="s">
        <v>308</v>
      </c>
      <c r="E25" s="130"/>
      <c r="F25" s="130"/>
      <c r="G25" s="371" t="s">
        <v>111</v>
      </c>
      <c r="H25" s="130" t="s">
        <v>304</v>
      </c>
      <c r="I25" s="132">
        <v>7.99</v>
      </c>
      <c r="J25" s="133"/>
      <c r="K25" s="133">
        <f t="shared" ref="K25:K88" si="2">+I25*J25</f>
        <v>0</v>
      </c>
      <c r="L25" s="122"/>
      <c r="M25" s="120"/>
    </row>
    <row r="26" spans="1:13" s="120" customFormat="1" ht="30" customHeight="1">
      <c r="B26" s="121"/>
      <c r="C26" s="136">
        <v>3.2</v>
      </c>
      <c r="D26" s="130" t="s">
        <v>309</v>
      </c>
      <c r="E26" s="130"/>
      <c r="F26" s="130"/>
      <c r="G26" s="371" t="s">
        <v>112</v>
      </c>
      <c r="H26" s="130" t="s">
        <v>104</v>
      </c>
      <c r="I26" s="132">
        <v>165.8</v>
      </c>
      <c r="J26" s="133"/>
      <c r="K26" s="133">
        <f t="shared" si="2"/>
        <v>0</v>
      </c>
      <c r="L26" s="122"/>
    </row>
    <row r="27" spans="1:13" ht="30" customHeight="1">
      <c r="A27" s="120"/>
      <c r="B27" s="121"/>
      <c r="C27" s="136">
        <v>3.3</v>
      </c>
      <c r="D27" s="130" t="s">
        <v>310</v>
      </c>
      <c r="E27" s="130"/>
      <c r="F27" s="130"/>
      <c r="G27" s="371" t="s">
        <v>113</v>
      </c>
      <c r="H27" s="130" t="s">
        <v>304</v>
      </c>
      <c r="I27" s="132">
        <v>1.1499999999999999</v>
      </c>
      <c r="J27" s="133"/>
      <c r="K27" s="133">
        <f t="shared" si="2"/>
        <v>0</v>
      </c>
      <c r="L27" s="122"/>
      <c r="M27" s="120"/>
    </row>
    <row r="28" spans="1:13" s="120" customFormat="1" ht="30" customHeight="1">
      <c r="B28" s="121"/>
      <c r="C28" s="136">
        <v>3.4</v>
      </c>
      <c r="D28" s="130" t="s">
        <v>311</v>
      </c>
      <c r="E28" s="130"/>
      <c r="F28" s="130"/>
      <c r="G28" s="371" t="s">
        <v>114</v>
      </c>
      <c r="H28" s="130" t="s">
        <v>305</v>
      </c>
      <c r="I28" s="373">
        <v>24296.077485309401</v>
      </c>
      <c r="J28" s="133"/>
      <c r="K28" s="133">
        <f t="shared" si="2"/>
        <v>0</v>
      </c>
      <c r="L28" s="122"/>
    </row>
    <row r="29" spans="1:13" ht="30" customHeight="1">
      <c r="A29" s="120"/>
      <c r="B29" s="121"/>
      <c r="C29" s="136">
        <v>3.5</v>
      </c>
      <c r="D29" s="130" t="s">
        <v>312</v>
      </c>
      <c r="E29" s="130"/>
      <c r="F29" s="130"/>
      <c r="G29" s="371" t="s">
        <v>115</v>
      </c>
      <c r="H29" s="130" t="s">
        <v>305</v>
      </c>
      <c r="I29" s="132">
        <v>343.28</v>
      </c>
      <c r="J29" s="133"/>
      <c r="K29" s="133">
        <f t="shared" si="2"/>
        <v>0</v>
      </c>
      <c r="L29" s="122"/>
      <c r="M29" s="120"/>
    </row>
    <row r="30" spans="1:13" ht="30" customHeight="1">
      <c r="A30" s="120"/>
      <c r="B30" s="121"/>
      <c r="C30" s="136">
        <v>3.6</v>
      </c>
      <c r="D30" s="130" t="s">
        <v>313</v>
      </c>
      <c r="E30" s="130"/>
      <c r="F30" s="130"/>
      <c r="G30" s="371" t="s">
        <v>116</v>
      </c>
      <c r="H30" s="130" t="s">
        <v>304</v>
      </c>
      <c r="I30" s="132">
        <v>10.58</v>
      </c>
      <c r="J30" s="133"/>
      <c r="K30" s="133">
        <f t="shared" si="2"/>
        <v>0</v>
      </c>
      <c r="L30" s="122"/>
      <c r="M30" s="120"/>
    </row>
    <row r="31" spans="1:13" ht="30" customHeight="1">
      <c r="A31" s="120"/>
      <c r="B31" s="121"/>
      <c r="C31" s="136">
        <v>3.7</v>
      </c>
      <c r="D31" s="130" t="s">
        <v>314</v>
      </c>
      <c r="E31" s="130"/>
      <c r="F31" s="130"/>
      <c r="G31" s="371" t="s">
        <v>117</v>
      </c>
      <c r="H31" s="130" t="s">
        <v>104</v>
      </c>
      <c r="I31" s="132">
        <v>324.95999999999998</v>
      </c>
      <c r="J31" s="133"/>
      <c r="K31" s="133">
        <f t="shared" si="2"/>
        <v>0</v>
      </c>
      <c r="L31" s="122"/>
      <c r="M31" s="120"/>
    </row>
    <row r="32" spans="1:13" ht="30" customHeight="1">
      <c r="A32" s="120"/>
      <c r="B32" s="121"/>
      <c r="C32" s="136">
        <v>3.8</v>
      </c>
      <c r="D32" s="130" t="s">
        <v>315</v>
      </c>
      <c r="E32" s="130"/>
      <c r="F32" s="130"/>
      <c r="G32" s="371" t="s">
        <v>118</v>
      </c>
      <c r="H32" s="130" t="s">
        <v>304</v>
      </c>
      <c r="I32" s="132">
        <v>7.32</v>
      </c>
      <c r="J32" s="133"/>
      <c r="K32" s="133">
        <f t="shared" si="2"/>
        <v>0</v>
      </c>
      <c r="L32" s="122"/>
      <c r="M32" s="120"/>
    </row>
    <row r="33" spans="1:13" ht="30" customHeight="1">
      <c r="A33" s="120"/>
      <c r="B33" s="121"/>
      <c r="C33" s="136">
        <v>3.9</v>
      </c>
      <c r="D33" s="130" t="s">
        <v>316</v>
      </c>
      <c r="E33" s="130"/>
      <c r="F33" s="130"/>
      <c r="G33" s="371" t="s">
        <v>119</v>
      </c>
      <c r="H33" s="130" t="s">
        <v>104</v>
      </c>
      <c r="I33" s="132">
        <v>60.94</v>
      </c>
      <c r="J33" s="133"/>
      <c r="K33" s="133">
        <f t="shared" si="2"/>
        <v>0</v>
      </c>
      <c r="L33" s="122"/>
      <c r="M33" s="120"/>
    </row>
    <row r="34" spans="1:13" ht="30" customHeight="1">
      <c r="A34" s="120"/>
      <c r="B34" s="121"/>
      <c r="C34" s="319">
        <v>3.1</v>
      </c>
      <c r="D34" s="130" t="s">
        <v>317</v>
      </c>
      <c r="E34" s="130"/>
      <c r="F34" s="130"/>
      <c r="G34" s="371" t="s">
        <v>120</v>
      </c>
      <c r="H34" s="130" t="s">
        <v>304</v>
      </c>
      <c r="I34" s="132">
        <v>10.86</v>
      </c>
      <c r="J34" s="133"/>
      <c r="K34" s="133">
        <f t="shared" si="2"/>
        <v>0</v>
      </c>
      <c r="L34" s="122"/>
      <c r="M34" s="120"/>
    </row>
    <row r="35" spans="1:13" ht="30" customHeight="1">
      <c r="A35" s="120"/>
      <c r="B35" s="121"/>
      <c r="C35" s="335" t="s">
        <v>14</v>
      </c>
      <c r="D35" s="130"/>
      <c r="E35" s="130"/>
      <c r="F35" s="130"/>
      <c r="G35" s="131"/>
      <c r="H35" s="130"/>
      <c r="I35" s="132"/>
      <c r="J35" s="133"/>
      <c r="K35" s="370">
        <f>SUM(K25:K34)</f>
        <v>0</v>
      </c>
      <c r="L35" s="122"/>
      <c r="M35" s="120"/>
    </row>
    <row r="36" spans="1:13" ht="30" customHeight="1">
      <c r="A36" s="120"/>
      <c r="B36" s="121"/>
      <c r="C36" s="334"/>
      <c r="D36" s="334"/>
      <c r="E36" s="334"/>
      <c r="F36" s="334"/>
      <c r="G36" s="372" t="s">
        <v>435</v>
      </c>
      <c r="H36" s="334"/>
      <c r="I36" s="334"/>
      <c r="J36" s="334"/>
      <c r="K36" s="334"/>
      <c r="L36" s="122"/>
      <c r="M36" s="120"/>
    </row>
    <row r="37" spans="1:13" ht="30" customHeight="1">
      <c r="A37" s="120"/>
      <c r="B37" s="121"/>
      <c r="C37" s="136">
        <v>4.0999999999999996</v>
      </c>
      <c r="D37" s="130" t="s">
        <v>318</v>
      </c>
      <c r="E37" s="130"/>
      <c r="F37" s="130"/>
      <c r="G37" s="371" t="s">
        <v>121</v>
      </c>
      <c r="H37" s="130" t="s">
        <v>103</v>
      </c>
      <c r="I37" s="132">
        <v>261.31</v>
      </c>
      <c r="J37" s="133"/>
      <c r="K37" s="133">
        <f t="shared" si="2"/>
        <v>0</v>
      </c>
      <c r="L37" s="122"/>
      <c r="M37" s="120"/>
    </row>
    <row r="38" spans="1:13" ht="30" customHeight="1">
      <c r="A38" s="120"/>
      <c r="B38" s="121"/>
      <c r="C38" s="136">
        <v>4.2</v>
      </c>
      <c r="D38" s="130" t="s">
        <v>319</v>
      </c>
      <c r="E38" s="130"/>
      <c r="F38" s="130"/>
      <c r="G38" s="371" t="s">
        <v>122</v>
      </c>
      <c r="H38" s="130" t="s">
        <v>103</v>
      </c>
      <c r="I38" s="132">
        <v>323.61</v>
      </c>
      <c r="J38" s="133"/>
      <c r="K38" s="133">
        <f t="shared" si="2"/>
        <v>0</v>
      </c>
      <c r="L38" s="122"/>
      <c r="M38" s="120"/>
    </row>
    <row r="39" spans="1:13" ht="30" customHeight="1">
      <c r="A39" s="120"/>
      <c r="B39" s="121"/>
      <c r="C39" s="136">
        <v>4.3</v>
      </c>
      <c r="D39" s="130" t="s">
        <v>320</v>
      </c>
      <c r="E39" s="130"/>
      <c r="F39" s="130"/>
      <c r="G39" s="371" t="s">
        <v>123</v>
      </c>
      <c r="H39" s="130" t="s">
        <v>104</v>
      </c>
      <c r="I39" s="132">
        <v>42.25</v>
      </c>
      <c r="J39" s="133"/>
      <c r="K39" s="133">
        <f t="shared" si="2"/>
        <v>0</v>
      </c>
      <c r="L39" s="122"/>
      <c r="M39" s="120"/>
    </row>
    <row r="40" spans="1:13" s="140" customFormat="1" ht="30" customHeight="1">
      <c r="A40" s="137"/>
      <c r="B40" s="138"/>
      <c r="C40" s="136">
        <v>4.4000000000000004</v>
      </c>
      <c r="D40" s="130" t="s">
        <v>321</v>
      </c>
      <c r="E40" s="130"/>
      <c r="F40" s="130"/>
      <c r="G40" s="371" t="s">
        <v>124</v>
      </c>
      <c r="H40" s="130" t="s">
        <v>104</v>
      </c>
      <c r="I40" s="132">
        <v>672.57</v>
      </c>
      <c r="J40" s="133"/>
      <c r="K40" s="133">
        <f t="shared" si="2"/>
        <v>0</v>
      </c>
      <c r="L40" s="139"/>
      <c r="M40" s="137"/>
    </row>
    <row r="41" spans="1:13" s="140" customFormat="1" ht="15">
      <c r="A41" s="137"/>
      <c r="B41" s="138"/>
      <c r="C41" s="136">
        <v>4.5</v>
      </c>
      <c r="D41" s="130" t="s">
        <v>322</v>
      </c>
      <c r="E41" s="130"/>
      <c r="F41" s="130"/>
      <c r="G41" s="371" t="s">
        <v>125</v>
      </c>
      <c r="H41" s="130" t="s">
        <v>103</v>
      </c>
      <c r="I41" s="132">
        <v>230.29</v>
      </c>
      <c r="J41" s="133"/>
      <c r="K41" s="133">
        <f t="shared" si="2"/>
        <v>0</v>
      </c>
      <c r="L41" s="139"/>
      <c r="M41" s="137"/>
    </row>
    <row r="42" spans="1:13" s="140" customFormat="1" ht="30" customHeight="1">
      <c r="A42" s="137"/>
      <c r="B42" s="138"/>
      <c r="C42" s="136">
        <v>4.5999999999999996</v>
      </c>
      <c r="D42" s="130" t="s">
        <v>323</v>
      </c>
      <c r="E42" s="130"/>
      <c r="F42" s="130"/>
      <c r="G42" s="371" t="s">
        <v>126</v>
      </c>
      <c r="H42" s="130" t="s">
        <v>104</v>
      </c>
      <c r="I42" s="132">
        <v>952.44</v>
      </c>
      <c r="J42" s="133"/>
      <c r="K42" s="133">
        <f t="shared" si="2"/>
        <v>0</v>
      </c>
      <c r="L42" s="139"/>
      <c r="M42" s="137"/>
    </row>
    <row r="43" spans="1:13" s="140" customFormat="1" ht="30" customHeight="1">
      <c r="A43" s="137"/>
      <c r="B43" s="138"/>
      <c r="C43" s="136">
        <v>4.7</v>
      </c>
      <c r="D43" s="130" t="s">
        <v>324</v>
      </c>
      <c r="E43" s="130"/>
      <c r="F43" s="130"/>
      <c r="G43" s="371" t="s">
        <v>127</v>
      </c>
      <c r="H43" s="130" t="s">
        <v>104</v>
      </c>
      <c r="I43" s="132">
        <v>430.75</v>
      </c>
      <c r="J43" s="133"/>
      <c r="K43" s="133">
        <f t="shared" si="2"/>
        <v>0</v>
      </c>
      <c r="L43" s="139"/>
      <c r="M43" s="137"/>
    </row>
    <row r="44" spans="1:13" s="140" customFormat="1" ht="30" customHeight="1">
      <c r="A44" s="137"/>
      <c r="B44" s="138"/>
      <c r="C44" s="136">
        <v>4.8</v>
      </c>
      <c r="D44" s="130" t="s">
        <v>325</v>
      </c>
      <c r="E44" s="130"/>
      <c r="F44" s="130"/>
      <c r="G44" s="371" t="s">
        <v>128</v>
      </c>
      <c r="H44" s="130" t="s">
        <v>104</v>
      </c>
      <c r="I44" s="132">
        <v>587.6</v>
      </c>
      <c r="J44" s="133"/>
      <c r="K44" s="133">
        <f t="shared" si="2"/>
        <v>0</v>
      </c>
      <c r="L44" s="139"/>
      <c r="M44" s="137"/>
    </row>
    <row r="45" spans="1:13" s="140" customFormat="1" ht="30" customHeight="1">
      <c r="A45" s="137"/>
      <c r="B45" s="138"/>
      <c r="C45" s="136">
        <v>4.9000000000000004</v>
      </c>
      <c r="D45" s="130" t="s">
        <v>326</v>
      </c>
      <c r="E45" s="130"/>
      <c r="F45" s="130"/>
      <c r="G45" s="371" t="s">
        <v>129</v>
      </c>
      <c r="H45" s="130" t="s">
        <v>104</v>
      </c>
      <c r="I45" s="132">
        <v>75</v>
      </c>
      <c r="J45" s="133"/>
      <c r="K45" s="133">
        <f t="shared" si="2"/>
        <v>0</v>
      </c>
      <c r="L45" s="139"/>
      <c r="M45" s="137"/>
    </row>
    <row r="46" spans="1:13" s="140" customFormat="1" ht="30" customHeight="1">
      <c r="A46" s="137"/>
      <c r="B46" s="138"/>
      <c r="C46" s="319">
        <v>4.0999999999999996</v>
      </c>
      <c r="D46" s="130" t="s">
        <v>325</v>
      </c>
      <c r="E46" s="130"/>
      <c r="F46" s="130"/>
      <c r="G46" s="371" t="s">
        <v>130</v>
      </c>
      <c r="H46" s="130" t="s">
        <v>104</v>
      </c>
      <c r="I46" s="132">
        <v>52.25</v>
      </c>
      <c r="J46" s="133"/>
      <c r="K46" s="133">
        <f t="shared" si="2"/>
        <v>0</v>
      </c>
      <c r="L46" s="139"/>
      <c r="M46" s="137"/>
    </row>
    <row r="47" spans="1:13" s="140" customFormat="1" ht="30" customHeight="1">
      <c r="A47" s="137"/>
      <c r="B47" s="138"/>
      <c r="C47" s="319">
        <v>4.1100000000000003</v>
      </c>
      <c r="D47" s="130" t="s">
        <v>325</v>
      </c>
      <c r="E47" s="130"/>
      <c r="F47" s="130"/>
      <c r="G47" s="371" t="s">
        <v>131</v>
      </c>
      <c r="H47" s="130" t="s">
        <v>103</v>
      </c>
      <c r="I47" s="132">
        <v>944.5689543206372</v>
      </c>
      <c r="J47" s="133"/>
      <c r="K47" s="133">
        <f t="shared" si="2"/>
        <v>0</v>
      </c>
      <c r="L47" s="139"/>
      <c r="M47" s="137"/>
    </row>
    <row r="48" spans="1:13" s="140" customFormat="1" ht="30" customHeight="1">
      <c r="A48" s="137"/>
      <c r="B48" s="138"/>
      <c r="C48" s="335" t="s">
        <v>14</v>
      </c>
      <c r="D48" s="130"/>
      <c r="E48" s="130"/>
      <c r="F48" s="130"/>
      <c r="G48" s="131"/>
      <c r="H48" s="130"/>
      <c r="I48" s="132"/>
      <c r="J48" s="133"/>
      <c r="K48" s="370">
        <f>SUM(K37:K47)</f>
        <v>0</v>
      </c>
      <c r="L48" s="139"/>
      <c r="M48" s="137"/>
    </row>
    <row r="49" spans="1:13" s="140" customFormat="1" ht="30" customHeight="1">
      <c r="A49" s="137"/>
      <c r="B49" s="138"/>
      <c r="C49" s="334"/>
      <c r="D49" s="334"/>
      <c r="E49" s="334"/>
      <c r="F49" s="334"/>
      <c r="G49" s="372" t="s">
        <v>436</v>
      </c>
      <c r="H49" s="334"/>
      <c r="I49" s="334"/>
      <c r="J49" s="334"/>
      <c r="K49" s="334"/>
      <c r="L49" s="139"/>
      <c r="M49" s="137"/>
    </row>
    <row r="50" spans="1:13" s="140" customFormat="1" ht="15">
      <c r="A50" s="137"/>
      <c r="B50" s="138"/>
      <c r="C50" s="136">
        <v>5.0999999999999996</v>
      </c>
      <c r="D50" s="130" t="s">
        <v>327</v>
      </c>
      <c r="E50" s="130"/>
      <c r="F50" s="130"/>
      <c r="G50" s="374" t="s">
        <v>132</v>
      </c>
      <c r="H50" s="130" t="s">
        <v>103</v>
      </c>
      <c r="I50" s="132">
        <v>2925.8</v>
      </c>
      <c r="J50" s="133"/>
      <c r="K50" s="133">
        <f t="shared" si="2"/>
        <v>0</v>
      </c>
      <c r="L50" s="139"/>
      <c r="M50" s="137"/>
    </row>
    <row r="51" spans="1:13" s="140" customFormat="1" ht="15">
      <c r="A51" s="137"/>
      <c r="B51" s="138"/>
      <c r="C51" s="136">
        <v>5.2</v>
      </c>
      <c r="D51" s="130" t="s">
        <v>328</v>
      </c>
      <c r="E51" s="130"/>
      <c r="F51" s="130"/>
      <c r="G51" s="374" t="s">
        <v>133</v>
      </c>
      <c r="H51" s="130" t="s">
        <v>104</v>
      </c>
      <c r="I51" s="132">
        <v>5290.6</v>
      </c>
      <c r="J51" s="133"/>
      <c r="K51" s="133">
        <f t="shared" si="2"/>
        <v>0</v>
      </c>
      <c r="L51" s="150"/>
      <c r="M51" s="137"/>
    </row>
    <row r="52" spans="1:13" s="140" customFormat="1" ht="46.5" customHeight="1">
      <c r="A52" s="137"/>
      <c r="B52" s="138"/>
      <c r="C52" s="136">
        <v>5.3</v>
      </c>
      <c r="D52" s="130" t="s">
        <v>329</v>
      </c>
      <c r="E52" s="130"/>
      <c r="F52" s="130"/>
      <c r="G52" s="374" t="s">
        <v>134</v>
      </c>
      <c r="H52" s="130" t="s">
        <v>103</v>
      </c>
      <c r="I52" s="132">
        <v>1875</v>
      </c>
      <c r="J52" s="133"/>
      <c r="K52" s="133">
        <f t="shared" si="2"/>
        <v>0</v>
      </c>
      <c r="L52" s="152"/>
      <c r="M52" s="137"/>
    </row>
    <row r="53" spans="1:13" s="140" customFormat="1" ht="32.25" customHeight="1">
      <c r="A53" s="137"/>
      <c r="B53" s="138"/>
      <c r="C53" s="136">
        <v>5.4</v>
      </c>
      <c r="D53" s="130" t="s">
        <v>330</v>
      </c>
      <c r="E53" s="130"/>
      <c r="F53" s="130"/>
      <c r="G53" s="374" t="s">
        <v>135</v>
      </c>
      <c r="H53" s="130" t="s">
        <v>104</v>
      </c>
      <c r="I53" s="132">
        <v>4.07</v>
      </c>
      <c r="J53" s="133"/>
      <c r="K53" s="133">
        <f t="shared" si="2"/>
        <v>0</v>
      </c>
      <c r="L53" s="375"/>
      <c r="M53" s="137"/>
    </row>
    <row r="54" spans="1:13" s="140" customFormat="1" ht="30" customHeight="1">
      <c r="A54" s="137"/>
      <c r="B54" s="138"/>
      <c r="C54" s="136">
        <v>5.5</v>
      </c>
      <c r="D54" s="130" t="s">
        <v>331</v>
      </c>
      <c r="E54" s="130"/>
      <c r="F54" s="130"/>
      <c r="G54" s="374" t="s">
        <v>136</v>
      </c>
      <c r="H54" s="130" t="s">
        <v>103</v>
      </c>
      <c r="I54" s="132">
        <v>7.7</v>
      </c>
      <c r="J54" s="133"/>
      <c r="K54" s="133">
        <f t="shared" si="2"/>
        <v>0</v>
      </c>
      <c r="L54" s="152"/>
      <c r="M54" s="137"/>
    </row>
    <row r="55" spans="1:13" s="156" customFormat="1" ht="58.5" customHeight="1">
      <c r="A55" s="137"/>
      <c r="B55" s="138"/>
      <c r="C55" s="335" t="s">
        <v>14</v>
      </c>
      <c r="D55" s="130"/>
      <c r="E55" s="130"/>
      <c r="F55" s="130"/>
      <c r="G55" s="131"/>
      <c r="H55" s="130"/>
      <c r="I55" s="132"/>
      <c r="J55" s="133"/>
      <c r="K55" s="370">
        <f>SUM(K50:K54)</f>
        <v>0</v>
      </c>
      <c r="L55" s="139"/>
      <c r="M55" s="137"/>
    </row>
    <row r="56" spans="1:13" ht="57.75" customHeight="1">
      <c r="A56" s="120"/>
      <c r="B56" s="121"/>
      <c r="C56" s="334"/>
      <c r="D56" s="334"/>
      <c r="E56" s="334"/>
      <c r="F56" s="334"/>
      <c r="G56" s="372" t="s">
        <v>437</v>
      </c>
      <c r="H56" s="334"/>
      <c r="I56" s="334"/>
      <c r="J56" s="334"/>
      <c r="K56" s="334"/>
      <c r="L56" s="122"/>
      <c r="M56" s="120"/>
    </row>
    <row r="57" spans="1:13" ht="15">
      <c r="A57" s="120"/>
      <c r="B57" s="121"/>
      <c r="C57" s="136">
        <v>6.1</v>
      </c>
      <c r="D57" s="130" t="s">
        <v>332</v>
      </c>
      <c r="E57" s="130"/>
      <c r="F57" s="130"/>
      <c r="G57" s="376" t="s">
        <v>137</v>
      </c>
      <c r="H57" s="130" t="s">
        <v>104</v>
      </c>
      <c r="I57" s="132">
        <v>4.07</v>
      </c>
      <c r="J57" s="133"/>
      <c r="K57" s="133">
        <f t="shared" si="2"/>
        <v>0</v>
      </c>
      <c r="L57" s="122"/>
      <c r="M57" s="120"/>
    </row>
    <row r="58" spans="1:13" ht="47.25" customHeight="1">
      <c r="A58" s="120"/>
      <c r="B58" s="121"/>
      <c r="C58" s="136">
        <v>6.2</v>
      </c>
      <c r="D58" s="130" t="s">
        <v>333</v>
      </c>
      <c r="E58" s="130"/>
      <c r="F58" s="130"/>
      <c r="G58" s="376" t="s">
        <v>138</v>
      </c>
      <c r="H58" s="130" t="s">
        <v>103</v>
      </c>
      <c r="I58" s="132">
        <v>43.88</v>
      </c>
      <c r="J58" s="133"/>
      <c r="K58" s="133">
        <f t="shared" si="2"/>
        <v>0</v>
      </c>
      <c r="L58" s="122"/>
      <c r="M58" s="120"/>
    </row>
    <row r="59" spans="1:13" ht="47.25" customHeight="1">
      <c r="A59" s="120"/>
      <c r="B59" s="121"/>
      <c r="C59" s="136">
        <v>6.3</v>
      </c>
      <c r="D59" s="130" t="s">
        <v>334</v>
      </c>
      <c r="E59" s="130"/>
      <c r="F59" s="130"/>
      <c r="G59" s="376" t="s">
        <v>139</v>
      </c>
      <c r="H59" s="130" t="s">
        <v>104</v>
      </c>
      <c r="I59" s="132">
        <v>962.51</v>
      </c>
      <c r="J59" s="133"/>
      <c r="K59" s="133">
        <f t="shared" si="2"/>
        <v>0</v>
      </c>
      <c r="L59" s="122"/>
      <c r="M59" s="120"/>
    </row>
    <row r="60" spans="1:13" ht="15.75" thickBot="1">
      <c r="A60" s="120"/>
      <c r="B60" s="165"/>
      <c r="C60" s="136">
        <v>6.4</v>
      </c>
      <c r="D60" s="130" t="s">
        <v>335</v>
      </c>
      <c r="E60" s="130"/>
      <c r="F60" s="130"/>
      <c r="G60" s="376" t="s">
        <v>140</v>
      </c>
      <c r="H60" s="130" t="s">
        <v>103</v>
      </c>
      <c r="I60" s="132">
        <v>119.53</v>
      </c>
      <c r="J60" s="133"/>
      <c r="K60" s="133">
        <f t="shared" si="2"/>
        <v>0</v>
      </c>
      <c r="L60" s="169"/>
      <c r="M60" s="120"/>
    </row>
    <row r="61" spans="1:13" ht="15.75" thickTop="1">
      <c r="A61" s="120"/>
      <c r="B61" s="120"/>
      <c r="C61" s="136">
        <v>6.5</v>
      </c>
      <c r="D61" s="130" t="s">
        <v>336</v>
      </c>
      <c r="E61" s="130"/>
      <c r="F61" s="130"/>
      <c r="G61" s="376" t="s">
        <v>141</v>
      </c>
      <c r="H61" s="130" t="s">
        <v>104</v>
      </c>
      <c r="I61" s="132">
        <v>4.07</v>
      </c>
      <c r="J61" s="133"/>
      <c r="K61" s="133">
        <f t="shared" si="2"/>
        <v>0</v>
      </c>
      <c r="L61" s="120"/>
      <c r="M61" s="120"/>
    </row>
    <row r="62" spans="1:13">
      <c r="C62" s="335" t="s">
        <v>14</v>
      </c>
      <c r="D62" s="130"/>
      <c r="E62" s="130"/>
      <c r="F62" s="130"/>
      <c r="G62" s="131"/>
      <c r="H62" s="130"/>
      <c r="I62" s="132"/>
      <c r="J62" s="133"/>
      <c r="K62" s="370">
        <f>SUM(K57:K61)</f>
        <v>0</v>
      </c>
    </row>
    <row r="63" spans="1:13" ht="28.5">
      <c r="C63" s="334"/>
      <c r="D63" s="334"/>
      <c r="E63" s="334"/>
      <c r="F63" s="334"/>
      <c r="G63" s="372" t="s">
        <v>438</v>
      </c>
      <c r="H63" s="334"/>
      <c r="I63" s="334"/>
      <c r="J63" s="334"/>
      <c r="K63" s="334"/>
    </row>
    <row r="64" spans="1:13">
      <c r="C64" s="136">
        <v>7.1</v>
      </c>
      <c r="D64" s="130" t="s">
        <v>337</v>
      </c>
      <c r="E64" s="130"/>
      <c r="F64" s="130"/>
      <c r="G64" s="376" t="s">
        <v>142</v>
      </c>
      <c r="H64" s="130" t="s">
        <v>103</v>
      </c>
      <c r="I64" s="132">
        <v>34.58</v>
      </c>
      <c r="J64" s="133"/>
      <c r="K64" s="133">
        <f t="shared" si="2"/>
        <v>0</v>
      </c>
    </row>
    <row r="65" spans="3:11">
      <c r="C65" s="136">
        <v>7.2</v>
      </c>
      <c r="D65" s="130" t="s">
        <v>338</v>
      </c>
      <c r="E65" s="130"/>
      <c r="F65" s="130"/>
      <c r="G65" s="376" t="s">
        <v>143</v>
      </c>
      <c r="H65" s="130" t="s">
        <v>102</v>
      </c>
      <c r="I65" s="132">
        <v>10</v>
      </c>
      <c r="J65" s="133"/>
      <c r="K65" s="133">
        <f t="shared" si="2"/>
        <v>0</v>
      </c>
    </row>
    <row r="66" spans="3:11">
      <c r="C66" s="136">
        <v>7.3</v>
      </c>
      <c r="D66" s="130" t="s">
        <v>339</v>
      </c>
      <c r="E66" s="130"/>
      <c r="F66" s="130"/>
      <c r="G66" s="376" t="s">
        <v>144</v>
      </c>
      <c r="H66" s="130" t="s">
        <v>102</v>
      </c>
      <c r="I66" s="132">
        <v>17</v>
      </c>
      <c r="J66" s="133"/>
      <c r="K66" s="133">
        <f t="shared" si="2"/>
        <v>0</v>
      </c>
    </row>
    <row r="67" spans="3:11">
      <c r="C67" s="136">
        <v>7.4</v>
      </c>
      <c r="D67" s="130" t="s">
        <v>325</v>
      </c>
      <c r="E67" s="130"/>
      <c r="F67" s="130"/>
      <c r="G67" s="376" t="s">
        <v>145</v>
      </c>
      <c r="H67" s="130" t="s">
        <v>102</v>
      </c>
      <c r="I67" s="132">
        <v>205</v>
      </c>
      <c r="J67" s="133"/>
      <c r="K67" s="133">
        <f t="shared" si="2"/>
        <v>0</v>
      </c>
    </row>
    <row r="68" spans="3:11">
      <c r="C68" s="136">
        <v>7.5</v>
      </c>
      <c r="D68" s="130" t="s">
        <v>325</v>
      </c>
      <c r="E68" s="130"/>
      <c r="F68" s="130"/>
      <c r="G68" s="376" t="s">
        <v>146</v>
      </c>
      <c r="H68" s="130" t="s">
        <v>102</v>
      </c>
      <c r="I68" s="132">
        <v>64</v>
      </c>
      <c r="J68" s="133"/>
      <c r="K68" s="133">
        <f t="shared" si="2"/>
        <v>0</v>
      </c>
    </row>
    <row r="69" spans="3:11">
      <c r="C69" s="136">
        <v>7.6</v>
      </c>
      <c r="D69" s="130" t="s">
        <v>340</v>
      </c>
      <c r="E69" s="130"/>
      <c r="F69" s="130"/>
      <c r="G69" s="376" t="s">
        <v>147</v>
      </c>
      <c r="H69" s="130" t="s">
        <v>103</v>
      </c>
      <c r="I69" s="132">
        <v>37.96</v>
      </c>
      <c r="J69" s="133"/>
      <c r="K69" s="133">
        <f t="shared" si="2"/>
        <v>0</v>
      </c>
    </row>
    <row r="70" spans="3:11">
      <c r="C70" s="136">
        <v>7.7</v>
      </c>
      <c r="D70" s="130" t="s">
        <v>341</v>
      </c>
      <c r="E70" s="130"/>
      <c r="F70" s="130"/>
      <c r="G70" s="376" t="s">
        <v>148</v>
      </c>
      <c r="H70" s="130" t="s">
        <v>103</v>
      </c>
      <c r="I70" s="132">
        <v>12.63</v>
      </c>
      <c r="J70" s="133"/>
      <c r="K70" s="133">
        <f t="shared" si="2"/>
        <v>0</v>
      </c>
    </row>
    <row r="71" spans="3:11">
      <c r="C71" s="136">
        <v>7.8</v>
      </c>
      <c r="D71" s="130" t="s">
        <v>342</v>
      </c>
      <c r="E71" s="130"/>
      <c r="F71" s="130"/>
      <c r="G71" s="376" t="s">
        <v>149</v>
      </c>
      <c r="H71" s="130" t="s">
        <v>103</v>
      </c>
      <c r="I71" s="132">
        <v>320.68</v>
      </c>
      <c r="J71" s="133"/>
      <c r="K71" s="133">
        <f t="shared" si="2"/>
        <v>0</v>
      </c>
    </row>
    <row r="72" spans="3:11">
      <c r="C72" s="136">
        <v>7.9</v>
      </c>
      <c r="D72" s="130" t="s">
        <v>343</v>
      </c>
      <c r="E72" s="130"/>
      <c r="F72" s="130"/>
      <c r="G72" s="376" t="s">
        <v>150</v>
      </c>
      <c r="H72" s="130" t="s">
        <v>103</v>
      </c>
      <c r="I72" s="132">
        <v>179.4</v>
      </c>
      <c r="J72" s="133"/>
      <c r="K72" s="133">
        <f t="shared" si="2"/>
        <v>0</v>
      </c>
    </row>
    <row r="73" spans="3:11">
      <c r="C73" s="319">
        <v>7.1</v>
      </c>
      <c r="D73" s="130" t="s">
        <v>344</v>
      </c>
      <c r="E73" s="130"/>
      <c r="F73" s="130"/>
      <c r="G73" s="376" t="s">
        <v>151</v>
      </c>
      <c r="H73" s="130" t="s">
        <v>102</v>
      </c>
      <c r="I73" s="132">
        <v>3</v>
      </c>
      <c r="J73" s="133"/>
      <c r="K73" s="133">
        <f t="shared" si="2"/>
        <v>0</v>
      </c>
    </row>
    <row r="74" spans="3:11">
      <c r="C74" s="319">
        <v>7.11</v>
      </c>
      <c r="D74" s="130" t="s">
        <v>345</v>
      </c>
      <c r="E74" s="130"/>
      <c r="F74" s="130"/>
      <c r="G74" s="376" t="s">
        <v>152</v>
      </c>
      <c r="H74" s="130" t="s">
        <v>103</v>
      </c>
      <c r="I74" s="132">
        <v>42.46</v>
      </c>
      <c r="J74" s="133"/>
      <c r="K74" s="133">
        <f t="shared" si="2"/>
        <v>0</v>
      </c>
    </row>
    <row r="75" spans="3:11" ht="28.5">
      <c r="C75" s="319">
        <v>7.12</v>
      </c>
      <c r="D75" s="130" t="s">
        <v>346</v>
      </c>
      <c r="E75" s="130"/>
      <c r="F75" s="130"/>
      <c r="G75" s="376" t="s">
        <v>153</v>
      </c>
      <c r="H75" s="130" t="s">
        <v>103</v>
      </c>
      <c r="I75" s="132">
        <v>198.86</v>
      </c>
      <c r="J75" s="133"/>
      <c r="K75" s="133">
        <f t="shared" si="2"/>
        <v>0</v>
      </c>
    </row>
    <row r="76" spans="3:11">
      <c r="C76" s="319">
        <v>7.13</v>
      </c>
      <c r="D76" s="130" t="s">
        <v>347</v>
      </c>
      <c r="E76" s="130"/>
      <c r="F76" s="130"/>
      <c r="G76" s="376" t="s">
        <v>154</v>
      </c>
      <c r="H76" s="130" t="s">
        <v>102</v>
      </c>
      <c r="I76" s="132">
        <v>1</v>
      </c>
      <c r="J76" s="133"/>
      <c r="K76" s="133">
        <f t="shared" si="2"/>
        <v>0</v>
      </c>
    </row>
    <row r="77" spans="3:11">
      <c r="C77" s="319">
        <v>7.14</v>
      </c>
      <c r="D77" s="130" t="s">
        <v>348</v>
      </c>
      <c r="E77" s="130"/>
      <c r="F77" s="130"/>
      <c r="G77" s="376" t="s">
        <v>155</v>
      </c>
      <c r="H77" s="130" t="s">
        <v>102</v>
      </c>
      <c r="I77" s="132">
        <v>2</v>
      </c>
      <c r="J77" s="133"/>
      <c r="K77" s="133">
        <f t="shared" si="2"/>
        <v>0</v>
      </c>
    </row>
    <row r="78" spans="3:11">
      <c r="C78" s="319">
        <v>7.15</v>
      </c>
      <c r="D78" s="130" t="s">
        <v>349</v>
      </c>
      <c r="E78" s="130"/>
      <c r="F78" s="130"/>
      <c r="G78" s="376" t="s">
        <v>156</v>
      </c>
      <c r="H78" s="130" t="s">
        <v>102</v>
      </c>
      <c r="I78" s="132">
        <v>1</v>
      </c>
      <c r="J78" s="133"/>
      <c r="K78" s="133">
        <f t="shared" si="2"/>
        <v>0</v>
      </c>
    </row>
    <row r="79" spans="3:11">
      <c r="C79" s="319">
        <v>7.16</v>
      </c>
      <c r="D79" s="130" t="s">
        <v>325</v>
      </c>
      <c r="E79" s="130"/>
      <c r="F79" s="130"/>
      <c r="G79" s="376" t="s">
        <v>157</v>
      </c>
      <c r="H79" s="130" t="s">
        <v>103</v>
      </c>
      <c r="I79" s="132">
        <v>60.35</v>
      </c>
      <c r="J79" s="133"/>
      <c r="K79" s="133">
        <f t="shared" si="2"/>
        <v>0</v>
      </c>
    </row>
    <row r="80" spans="3:11">
      <c r="C80" s="319">
        <v>7.17</v>
      </c>
      <c r="D80" s="130" t="s">
        <v>325</v>
      </c>
      <c r="E80" s="130"/>
      <c r="F80" s="130"/>
      <c r="G80" s="376" t="s">
        <v>158</v>
      </c>
      <c r="H80" s="130" t="s">
        <v>102</v>
      </c>
      <c r="I80" s="132">
        <v>1</v>
      </c>
      <c r="J80" s="133"/>
      <c r="K80" s="133">
        <f t="shared" si="2"/>
        <v>0</v>
      </c>
    </row>
    <row r="81" spans="3:11">
      <c r="C81" s="319">
        <v>7.1800000000000104</v>
      </c>
      <c r="D81" s="130" t="s">
        <v>350</v>
      </c>
      <c r="E81" s="130"/>
      <c r="F81" s="130"/>
      <c r="G81" s="376" t="s">
        <v>159</v>
      </c>
      <c r="H81" s="130" t="s">
        <v>103</v>
      </c>
      <c r="I81" s="132">
        <v>86.62</v>
      </c>
      <c r="J81" s="133"/>
      <c r="K81" s="133">
        <f t="shared" si="2"/>
        <v>0</v>
      </c>
    </row>
    <row r="82" spans="3:11">
      <c r="C82" s="319">
        <v>7.1900000000000102</v>
      </c>
      <c r="D82" s="130" t="s">
        <v>325</v>
      </c>
      <c r="E82" s="130"/>
      <c r="F82" s="130"/>
      <c r="G82" s="376" t="s">
        <v>160</v>
      </c>
      <c r="H82" s="130" t="s">
        <v>103</v>
      </c>
      <c r="I82" s="132">
        <v>58.62</v>
      </c>
      <c r="J82" s="133"/>
      <c r="K82" s="133">
        <f t="shared" si="2"/>
        <v>0</v>
      </c>
    </row>
    <row r="83" spans="3:11">
      <c r="C83" s="319">
        <v>7.2000000000000099</v>
      </c>
      <c r="D83" s="130" t="s">
        <v>351</v>
      </c>
      <c r="E83" s="130"/>
      <c r="F83" s="130"/>
      <c r="G83" s="376" t="s">
        <v>161</v>
      </c>
      <c r="H83" s="130" t="s">
        <v>103</v>
      </c>
      <c r="I83" s="132">
        <v>114.35</v>
      </c>
      <c r="J83" s="133"/>
      <c r="K83" s="133">
        <f t="shared" si="2"/>
        <v>0</v>
      </c>
    </row>
    <row r="84" spans="3:11">
      <c r="C84" s="319">
        <v>7.2100000000000097</v>
      </c>
      <c r="D84" s="130" t="s">
        <v>352</v>
      </c>
      <c r="E84" s="130"/>
      <c r="F84" s="130"/>
      <c r="G84" s="376" t="s">
        <v>162</v>
      </c>
      <c r="H84" s="130" t="s">
        <v>103</v>
      </c>
      <c r="I84" s="132">
        <v>78.94</v>
      </c>
      <c r="J84" s="133"/>
      <c r="K84" s="133">
        <f t="shared" si="2"/>
        <v>0</v>
      </c>
    </row>
    <row r="85" spans="3:11">
      <c r="C85" s="319">
        <v>7.2200000000000104</v>
      </c>
      <c r="D85" s="130" t="s">
        <v>325</v>
      </c>
      <c r="E85" s="130"/>
      <c r="F85" s="130"/>
      <c r="G85" s="376" t="s">
        <v>163</v>
      </c>
      <c r="H85" s="130" t="s">
        <v>306</v>
      </c>
      <c r="I85" s="132">
        <v>21.04</v>
      </c>
      <c r="J85" s="133"/>
      <c r="K85" s="133">
        <f t="shared" si="2"/>
        <v>0</v>
      </c>
    </row>
    <row r="86" spans="3:11">
      <c r="C86" s="319">
        <v>7.2300000000000102</v>
      </c>
      <c r="D86" s="130" t="s">
        <v>353</v>
      </c>
      <c r="E86" s="130"/>
      <c r="F86" s="130"/>
      <c r="G86" s="376" t="s">
        <v>164</v>
      </c>
      <c r="H86" s="130" t="s">
        <v>103</v>
      </c>
      <c r="I86" s="132">
        <v>5.16</v>
      </c>
      <c r="J86" s="133"/>
      <c r="K86" s="133">
        <f t="shared" si="2"/>
        <v>0</v>
      </c>
    </row>
    <row r="87" spans="3:11">
      <c r="C87" s="319">
        <v>7.24000000000001</v>
      </c>
      <c r="D87" s="130" t="s">
        <v>354</v>
      </c>
      <c r="E87" s="130"/>
      <c r="F87" s="130"/>
      <c r="G87" s="376" t="s">
        <v>165</v>
      </c>
      <c r="H87" s="130" t="s">
        <v>102</v>
      </c>
      <c r="I87" s="132">
        <v>18</v>
      </c>
      <c r="J87" s="133"/>
      <c r="K87" s="133">
        <f t="shared" si="2"/>
        <v>0</v>
      </c>
    </row>
    <row r="88" spans="3:11">
      <c r="C88" s="319">
        <v>7.2500000000000098</v>
      </c>
      <c r="D88" s="130" t="s">
        <v>355</v>
      </c>
      <c r="E88" s="130"/>
      <c r="F88" s="130"/>
      <c r="G88" s="376" t="s">
        <v>166</v>
      </c>
      <c r="H88" s="130" t="s">
        <v>102</v>
      </c>
      <c r="I88" s="132">
        <v>11</v>
      </c>
      <c r="J88" s="133"/>
      <c r="K88" s="133">
        <f t="shared" si="2"/>
        <v>0</v>
      </c>
    </row>
    <row r="89" spans="3:11">
      <c r="C89" s="319">
        <v>7.2600000000000096</v>
      </c>
      <c r="D89" s="130" t="s">
        <v>325</v>
      </c>
      <c r="E89" s="130"/>
      <c r="F89" s="130"/>
      <c r="G89" s="376" t="s">
        <v>167</v>
      </c>
      <c r="H89" s="130" t="s">
        <v>102</v>
      </c>
      <c r="I89" s="132">
        <v>11</v>
      </c>
      <c r="J89" s="133"/>
      <c r="K89" s="133">
        <f t="shared" ref="K89:K152" si="3">+I89*J89</f>
        <v>0</v>
      </c>
    </row>
    <row r="90" spans="3:11">
      <c r="C90" s="319">
        <v>7.2700000000000102</v>
      </c>
      <c r="D90" s="130" t="s">
        <v>325</v>
      </c>
      <c r="E90" s="130"/>
      <c r="F90" s="130"/>
      <c r="G90" s="376" t="s">
        <v>168</v>
      </c>
      <c r="H90" s="130" t="s">
        <v>102</v>
      </c>
      <c r="I90" s="132">
        <v>66</v>
      </c>
      <c r="J90" s="133"/>
      <c r="K90" s="133">
        <f t="shared" si="3"/>
        <v>0</v>
      </c>
    </row>
    <row r="91" spans="3:11">
      <c r="C91" s="319">
        <v>7.28000000000001</v>
      </c>
      <c r="D91" s="130" t="s">
        <v>325</v>
      </c>
      <c r="E91" s="130"/>
      <c r="F91" s="130"/>
      <c r="G91" s="376" t="s">
        <v>169</v>
      </c>
      <c r="H91" s="130" t="s">
        <v>102</v>
      </c>
      <c r="I91" s="132">
        <v>31</v>
      </c>
      <c r="J91" s="133"/>
      <c r="K91" s="133">
        <f t="shared" si="3"/>
        <v>0</v>
      </c>
    </row>
    <row r="92" spans="3:11">
      <c r="C92" s="319">
        <v>7.2900000000000098</v>
      </c>
      <c r="D92" s="130" t="s">
        <v>325</v>
      </c>
      <c r="E92" s="130"/>
      <c r="F92" s="130"/>
      <c r="G92" s="376" t="s">
        <v>170</v>
      </c>
      <c r="H92" s="130" t="s">
        <v>102</v>
      </c>
      <c r="I92" s="132">
        <v>15</v>
      </c>
      <c r="J92" s="133"/>
      <c r="K92" s="133">
        <f t="shared" si="3"/>
        <v>0</v>
      </c>
    </row>
    <row r="93" spans="3:11">
      <c r="C93" s="319">
        <v>7.3000000000000096</v>
      </c>
      <c r="D93" s="130" t="s">
        <v>356</v>
      </c>
      <c r="E93" s="130"/>
      <c r="F93" s="130"/>
      <c r="G93" s="376" t="s">
        <v>171</v>
      </c>
      <c r="H93" s="130" t="s">
        <v>103</v>
      </c>
      <c r="I93" s="132">
        <v>32.65</v>
      </c>
      <c r="J93" s="133"/>
      <c r="K93" s="133">
        <f t="shared" si="3"/>
        <v>0</v>
      </c>
    </row>
    <row r="94" spans="3:11">
      <c r="C94" s="319">
        <v>7.3100000000000103</v>
      </c>
      <c r="D94" s="130" t="s">
        <v>341</v>
      </c>
      <c r="E94" s="130"/>
      <c r="F94" s="130"/>
      <c r="G94" s="376" t="s">
        <v>148</v>
      </c>
      <c r="H94" s="130" t="s">
        <v>103</v>
      </c>
      <c r="I94" s="132">
        <v>3.39</v>
      </c>
      <c r="J94" s="133"/>
      <c r="K94" s="133">
        <f t="shared" si="3"/>
        <v>0</v>
      </c>
    </row>
    <row r="95" spans="3:11">
      <c r="C95" s="319">
        <v>7.3200000000000101</v>
      </c>
      <c r="D95" s="130" t="s">
        <v>325</v>
      </c>
      <c r="E95" s="130"/>
      <c r="F95" s="130"/>
      <c r="G95" s="376" t="s">
        <v>172</v>
      </c>
      <c r="H95" s="130" t="s">
        <v>103</v>
      </c>
      <c r="I95" s="132">
        <v>62.76</v>
      </c>
      <c r="J95" s="133"/>
      <c r="K95" s="133">
        <f t="shared" si="3"/>
        <v>0</v>
      </c>
    </row>
    <row r="96" spans="3:11">
      <c r="C96" s="319">
        <v>7.3300000000000196</v>
      </c>
      <c r="D96" s="130" t="s">
        <v>325</v>
      </c>
      <c r="E96" s="130"/>
      <c r="F96" s="130"/>
      <c r="G96" s="376" t="s">
        <v>173</v>
      </c>
      <c r="H96" s="130" t="s">
        <v>103</v>
      </c>
      <c r="I96" s="132">
        <v>52.31</v>
      </c>
      <c r="J96" s="133"/>
      <c r="K96" s="133">
        <f t="shared" si="3"/>
        <v>0</v>
      </c>
    </row>
    <row r="97" spans="3:11">
      <c r="C97" s="319">
        <v>7.3400000000000203</v>
      </c>
      <c r="D97" s="130" t="s">
        <v>325</v>
      </c>
      <c r="E97" s="130"/>
      <c r="F97" s="130"/>
      <c r="G97" s="376" t="s">
        <v>174</v>
      </c>
      <c r="H97" s="130" t="s">
        <v>103</v>
      </c>
      <c r="I97" s="132">
        <v>19.39</v>
      </c>
      <c r="J97" s="133"/>
      <c r="K97" s="133">
        <f t="shared" si="3"/>
        <v>0</v>
      </c>
    </row>
    <row r="98" spans="3:11">
      <c r="C98" s="319">
        <v>7.3500000000000201</v>
      </c>
      <c r="D98" s="130" t="s">
        <v>325</v>
      </c>
      <c r="E98" s="130"/>
      <c r="F98" s="130"/>
      <c r="G98" s="376" t="s">
        <v>175</v>
      </c>
      <c r="H98" s="130" t="s">
        <v>103</v>
      </c>
      <c r="I98" s="132">
        <v>21.41</v>
      </c>
      <c r="J98" s="133"/>
      <c r="K98" s="133">
        <f t="shared" si="3"/>
        <v>0</v>
      </c>
    </row>
    <row r="99" spans="3:11">
      <c r="C99" s="319">
        <v>7.3600000000000199</v>
      </c>
      <c r="D99" s="130" t="s">
        <v>354</v>
      </c>
      <c r="E99" s="130"/>
      <c r="F99" s="130"/>
      <c r="G99" s="376" t="s">
        <v>165</v>
      </c>
      <c r="H99" s="130" t="s">
        <v>102</v>
      </c>
      <c r="I99" s="132">
        <v>1</v>
      </c>
      <c r="J99" s="133"/>
      <c r="K99" s="133">
        <f t="shared" si="3"/>
        <v>0</v>
      </c>
    </row>
    <row r="100" spans="3:11">
      <c r="C100" s="319">
        <v>7.3700000000000196</v>
      </c>
      <c r="D100" s="130" t="s">
        <v>344</v>
      </c>
      <c r="E100" s="130"/>
      <c r="F100" s="130"/>
      <c r="G100" s="376" t="s">
        <v>151</v>
      </c>
      <c r="H100" s="130" t="s">
        <v>102</v>
      </c>
      <c r="I100" s="132">
        <v>1</v>
      </c>
      <c r="J100" s="133"/>
      <c r="K100" s="133">
        <f t="shared" si="3"/>
        <v>0</v>
      </c>
    </row>
    <row r="101" spans="3:11">
      <c r="C101" s="319">
        <v>7.3800000000000203</v>
      </c>
      <c r="D101" s="130" t="s">
        <v>355</v>
      </c>
      <c r="E101" s="130"/>
      <c r="F101" s="130"/>
      <c r="G101" s="376" t="s">
        <v>166</v>
      </c>
      <c r="H101" s="130" t="s">
        <v>102</v>
      </c>
      <c r="I101" s="132">
        <v>8</v>
      </c>
      <c r="J101" s="133"/>
      <c r="K101" s="133">
        <f t="shared" si="3"/>
        <v>0</v>
      </c>
    </row>
    <row r="102" spans="3:11">
      <c r="C102" s="319">
        <v>7.3900000000000201</v>
      </c>
      <c r="D102" s="130" t="s">
        <v>325</v>
      </c>
      <c r="E102" s="130"/>
      <c r="F102" s="130"/>
      <c r="G102" s="376" t="s">
        <v>176</v>
      </c>
      <c r="H102" s="130" t="s">
        <v>102</v>
      </c>
      <c r="I102" s="132">
        <v>20</v>
      </c>
      <c r="J102" s="133"/>
      <c r="K102" s="133">
        <f t="shared" si="3"/>
        <v>0</v>
      </c>
    </row>
    <row r="103" spans="3:11">
      <c r="C103" s="319">
        <v>7.4000000000000199</v>
      </c>
      <c r="D103" s="130" t="s">
        <v>325</v>
      </c>
      <c r="E103" s="130"/>
      <c r="F103" s="130"/>
      <c r="G103" s="376" t="s">
        <v>177</v>
      </c>
      <c r="H103" s="130" t="s">
        <v>102</v>
      </c>
      <c r="I103" s="132">
        <v>2</v>
      </c>
      <c r="J103" s="133"/>
      <c r="K103" s="133">
        <f t="shared" si="3"/>
        <v>0</v>
      </c>
    </row>
    <row r="104" spans="3:11">
      <c r="C104" s="319">
        <v>7.4100000000000197</v>
      </c>
      <c r="D104" s="130" t="s">
        <v>357</v>
      </c>
      <c r="E104" s="130"/>
      <c r="F104" s="130"/>
      <c r="G104" s="376" t="s">
        <v>178</v>
      </c>
      <c r="H104" s="130" t="s">
        <v>103</v>
      </c>
      <c r="I104" s="132">
        <v>198.85</v>
      </c>
      <c r="J104" s="133"/>
      <c r="K104" s="133">
        <f t="shared" si="3"/>
        <v>0</v>
      </c>
    </row>
    <row r="105" spans="3:11">
      <c r="C105" s="319">
        <v>7.4200000000000204</v>
      </c>
      <c r="D105" s="130" t="s">
        <v>325</v>
      </c>
      <c r="E105" s="130"/>
      <c r="F105" s="130"/>
      <c r="G105" s="376" t="s">
        <v>179</v>
      </c>
      <c r="H105" s="130" t="s">
        <v>103</v>
      </c>
      <c r="I105" s="132">
        <v>156.52000000000001</v>
      </c>
      <c r="J105" s="133"/>
      <c r="K105" s="133">
        <f t="shared" si="3"/>
        <v>0</v>
      </c>
    </row>
    <row r="106" spans="3:11">
      <c r="C106" s="319">
        <v>7.4300000000000201</v>
      </c>
      <c r="D106" s="130" t="s">
        <v>325</v>
      </c>
      <c r="E106" s="130"/>
      <c r="F106" s="130"/>
      <c r="G106" s="376" t="s">
        <v>180</v>
      </c>
      <c r="H106" s="130" t="s">
        <v>103</v>
      </c>
      <c r="I106" s="132">
        <v>113.76</v>
      </c>
      <c r="J106" s="133"/>
      <c r="K106" s="133">
        <f t="shared" si="3"/>
        <v>0</v>
      </c>
    </row>
    <row r="107" spans="3:11">
      <c r="C107" s="319">
        <v>7.4400000000000199</v>
      </c>
      <c r="D107" s="130" t="s">
        <v>325</v>
      </c>
      <c r="E107" s="130"/>
      <c r="F107" s="130"/>
      <c r="G107" s="376" t="s">
        <v>181</v>
      </c>
      <c r="H107" s="130" t="s">
        <v>102</v>
      </c>
      <c r="I107" s="132">
        <v>27</v>
      </c>
      <c r="J107" s="133"/>
      <c r="K107" s="133">
        <f t="shared" si="3"/>
        <v>0</v>
      </c>
    </row>
    <row r="108" spans="3:11">
      <c r="C108" s="319">
        <v>7.4500000000000197</v>
      </c>
      <c r="D108" s="130" t="s">
        <v>342</v>
      </c>
      <c r="E108" s="130"/>
      <c r="F108" s="130"/>
      <c r="G108" s="376" t="s">
        <v>149</v>
      </c>
      <c r="H108" s="130" t="s">
        <v>103</v>
      </c>
      <c r="I108" s="132">
        <v>83.26</v>
      </c>
      <c r="J108" s="133"/>
      <c r="K108" s="133">
        <f t="shared" si="3"/>
        <v>0</v>
      </c>
    </row>
    <row r="109" spans="3:11">
      <c r="C109" s="319">
        <v>7.4600000000000204</v>
      </c>
      <c r="D109" s="130" t="s">
        <v>325</v>
      </c>
      <c r="E109" s="130"/>
      <c r="F109" s="130"/>
      <c r="G109" s="376" t="s">
        <v>182</v>
      </c>
      <c r="H109" s="130" t="s">
        <v>103</v>
      </c>
      <c r="I109" s="132">
        <v>58</v>
      </c>
      <c r="J109" s="133"/>
      <c r="K109" s="133">
        <f t="shared" si="3"/>
        <v>0</v>
      </c>
    </row>
    <row r="110" spans="3:11" ht="57">
      <c r="C110" s="319">
        <v>7.4700000000000202</v>
      </c>
      <c r="D110" s="130" t="s">
        <v>325</v>
      </c>
      <c r="E110" s="130"/>
      <c r="F110" s="130"/>
      <c r="G110" s="376" t="s">
        <v>183</v>
      </c>
      <c r="H110" s="130" t="s">
        <v>102</v>
      </c>
      <c r="I110" s="132">
        <v>1</v>
      </c>
      <c r="J110" s="133"/>
      <c r="K110" s="133">
        <f t="shared" si="3"/>
        <v>0</v>
      </c>
    </row>
    <row r="111" spans="3:11">
      <c r="C111" s="319">
        <v>7.4800000000000297</v>
      </c>
      <c r="D111" s="130" t="s">
        <v>358</v>
      </c>
      <c r="E111" s="130"/>
      <c r="F111" s="130"/>
      <c r="G111" s="376" t="s">
        <v>184</v>
      </c>
      <c r="H111" s="130" t="s">
        <v>103</v>
      </c>
      <c r="I111" s="132">
        <v>114.64</v>
      </c>
      <c r="J111" s="133"/>
      <c r="K111" s="133">
        <f t="shared" si="3"/>
        <v>0</v>
      </c>
    </row>
    <row r="112" spans="3:11">
      <c r="C112" s="319">
        <v>7.4900000000000304</v>
      </c>
      <c r="D112" s="130" t="s">
        <v>325</v>
      </c>
      <c r="E112" s="130"/>
      <c r="F112" s="130"/>
      <c r="G112" s="376" t="s">
        <v>185</v>
      </c>
      <c r="H112" s="130" t="s">
        <v>103</v>
      </c>
      <c r="I112" s="132">
        <v>32.909999999999997</v>
      </c>
      <c r="J112" s="133"/>
      <c r="K112" s="133">
        <f t="shared" si="3"/>
        <v>0</v>
      </c>
    </row>
    <row r="113" spans="3:11" ht="28.5">
      <c r="C113" s="319">
        <v>7.5000000000000302</v>
      </c>
      <c r="D113" s="130" t="s">
        <v>325</v>
      </c>
      <c r="E113" s="130"/>
      <c r="F113" s="130"/>
      <c r="G113" s="376" t="s">
        <v>186</v>
      </c>
      <c r="H113" s="130" t="s">
        <v>103</v>
      </c>
      <c r="I113" s="132">
        <v>32.909999999999997</v>
      </c>
      <c r="J113" s="133"/>
      <c r="K113" s="133">
        <f t="shared" si="3"/>
        <v>0</v>
      </c>
    </row>
    <row r="114" spans="3:11" ht="28.5">
      <c r="C114" s="319">
        <v>7.51000000000003</v>
      </c>
      <c r="D114" s="130" t="s">
        <v>325</v>
      </c>
      <c r="E114" s="130"/>
      <c r="F114" s="130"/>
      <c r="G114" s="376" t="s">
        <v>187</v>
      </c>
      <c r="H114" s="130" t="s">
        <v>103</v>
      </c>
      <c r="I114" s="132">
        <v>74.45</v>
      </c>
      <c r="J114" s="133"/>
      <c r="K114" s="133">
        <f t="shared" si="3"/>
        <v>0</v>
      </c>
    </row>
    <row r="115" spans="3:11">
      <c r="C115" s="319">
        <v>7.5200000000000298</v>
      </c>
      <c r="D115" s="130" t="s">
        <v>325</v>
      </c>
      <c r="E115" s="130"/>
      <c r="F115" s="130"/>
      <c r="G115" s="376" t="s">
        <v>188</v>
      </c>
      <c r="H115" s="130" t="s">
        <v>103</v>
      </c>
      <c r="I115" s="132">
        <v>10.96</v>
      </c>
      <c r="J115" s="133"/>
      <c r="K115" s="133">
        <f t="shared" si="3"/>
        <v>0</v>
      </c>
    </row>
    <row r="116" spans="3:11">
      <c r="C116" s="319">
        <v>7.5300000000000296</v>
      </c>
      <c r="D116" s="130" t="s">
        <v>359</v>
      </c>
      <c r="E116" s="130"/>
      <c r="F116" s="130"/>
      <c r="G116" s="376" t="s">
        <v>189</v>
      </c>
      <c r="H116" s="130" t="s">
        <v>103</v>
      </c>
      <c r="I116" s="132">
        <v>34.97</v>
      </c>
      <c r="J116" s="133"/>
      <c r="K116" s="133">
        <f t="shared" si="3"/>
        <v>0</v>
      </c>
    </row>
    <row r="117" spans="3:11">
      <c r="C117" s="319">
        <v>7.5400000000000302</v>
      </c>
      <c r="D117" s="130" t="s">
        <v>360</v>
      </c>
      <c r="E117" s="130"/>
      <c r="F117" s="130"/>
      <c r="G117" s="376" t="s">
        <v>190</v>
      </c>
      <c r="H117" s="130" t="s">
        <v>103</v>
      </c>
      <c r="I117" s="132">
        <v>37.229999999999997</v>
      </c>
      <c r="J117" s="133"/>
      <c r="K117" s="133">
        <f t="shared" si="3"/>
        <v>0</v>
      </c>
    </row>
    <row r="118" spans="3:11">
      <c r="C118" s="319">
        <v>7.55000000000003</v>
      </c>
      <c r="D118" s="130" t="s">
        <v>325</v>
      </c>
      <c r="E118" s="130"/>
      <c r="F118" s="130"/>
      <c r="G118" s="376" t="s">
        <v>191</v>
      </c>
      <c r="H118" s="130" t="s">
        <v>103</v>
      </c>
      <c r="I118" s="132">
        <v>58.2</v>
      </c>
      <c r="J118" s="133"/>
      <c r="K118" s="133">
        <f t="shared" si="3"/>
        <v>0</v>
      </c>
    </row>
    <row r="119" spans="3:11" ht="28.5">
      <c r="C119" s="319">
        <v>7.5600000000000298</v>
      </c>
      <c r="D119" s="130" t="s">
        <v>325</v>
      </c>
      <c r="E119" s="130"/>
      <c r="F119" s="130"/>
      <c r="G119" s="376" t="s">
        <v>192</v>
      </c>
      <c r="H119" s="130" t="s">
        <v>103</v>
      </c>
      <c r="I119" s="132">
        <v>148.77000000000001</v>
      </c>
      <c r="J119" s="133"/>
      <c r="K119" s="133">
        <f t="shared" si="3"/>
        <v>0</v>
      </c>
    </row>
    <row r="120" spans="3:11" ht="28.5">
      <c r="C120" s="319">
        <v>7.5700000000000296</v>
      </c>
      <c r="D120" s="130" t="s">
        <v>325</v>
      </c>
      <c r="E120" s="130"/>
      <c r="F120" s="130"/>
      <c r="G120" s="376" t="s">
        <v>193</v>
      </c>
      <c r="H120" s="130" t="s">
        <v>103</v>
      </c>
      <c r="I120" s="132">
        <v>14.49</v>
      </c>
      <c r="J120" s="133"/>
      <c r="K120" s="133">
        <f t="shared" si="3"/>
        <v>0</v>
      </c>
    </row>
    <row r="121" spans="3:11" ht="28.5">
      <c r="C121" s="319">
        <v>7.5800000000000303</v>
      </c>
      <c r="D121" s="130" t="s">
        <v>325</v>
      </c>
      <c r="E121" s="130"/>
      <c r="F121" s="130"/>
      <c r="G121" s="376" t="s">
        <v>194</v>
      </c>
      <c r="H121" s="130" t="s">
        <v>103</v>
      </c>
      <c r="I121" s="132">
        <v>27.69</v>
      </c>
      <c r="J121" s="133"/>
      <c r="K121" s="133">
        <f t="shared" si="3"/>
        <v>0</v>
      </c>
    </row>
    <row r="122" spans="3:11" ht="28.5">
      <c r="C122" s="319">
        <v>7.5900000000000301</v>
      </c>
      <c r="D122" s="130" t="s">
        <v>325</v>
      </c>
      <c r="E122" s="130"/>
      <c r="F122" s="130"/>
      <c r="G122" s="376" t="s">
        <v>195</v>
      </c>
      <c r="H122" s="130" t="s">
        <v>103</v>
      </c>
      <c r="I122" s="132">
        <v>7.91</v>
      </c>
      <c r="J122" s="133"/>
      <c r="K122" s="133">
        <f t="shared" si="3"/>
        <v>0</v>
      </c>
    </row>
    <row r="123" spans="3:11" ht="28.5">
      <c r="C123" s="319">
        <v>7.6000000000000298</v>
      </c>
      <c r="D123" s="130" t="s">
        <v>325</v>
      </c>
      <c r="E123" s="130"/>
      <c r="F123" s="130"/>
      <c r="G123" s="376" t="s">
        <v>196</v>
      </c>
      <c r="H123" s="130" t="s">
        <v>103</v>
      </c>
      <c r="I123" s="132">
        <v>8.27</v>
      </c>
      <c r="J123" s="133"/>
      <c r="K123" s="133">
        <f t="shared" si="3"/>
        <v>0</v>
      </c>
    </row>
    <row r="124" spans="3:11" ht="28.5">
      <c r="C124" s="319">
        <v>7.6100000000000296</v>
      </c>
      <c r="D124" s="130" t="s">
        <v>325</v>
      </c>
      <c r="E124" s="130"/>
      <c r="F124" s="130"/>
      <c r="G124" s="376" t="s">
        <v>197</v>
      </c>
      <c r="H124" s="130" t="s">
        <v>103</v>
      </c>
      <c r="I124" s="132">
        <v>76.930000000000007</v>
      </c>
      <c r="J124" s="133"/>
      <c r="K124" s="133">
        <f t="shared" si="3"/>
        <v>0</v>
      </c>
    </row>
    <row r="125" spans="3:11" ht="28.5">
      <c r="C125" s="319">
        <v>7.6200000000000303</v>
      </c>
      <c r="D125" s="130" t="s">
        <v>325</v>
      </c>
      <c r="E125" s="130"/>
      <c r="F125" s="130"/>
      <c r="G125" s="376" t="s">
        <v>198</v>
      </c>
      <c r="H125" s="130" t="s">
        <v>103</v>
      </c>
      <c r="I125" s="132">
        <v>69.72</v>
      </c>
      <c r="J125" s="133"/>
      <c r="K125" s="133">
        <f t="shared" si="3"/>
        <v>0</v>
      </c>
    </row>
    <row r="126" spans="3:11">
      <c r="C126" s="319">
        <v>7.6300000000000399</v>
      </c>
      <c r="D126" s="130" t="s">
        <v>361</v>
      </c>
      <c r="E126" s="130"/>
      <c r="F126" s="130"/>
      <c r="G126" s="376" t="s">
        <v>199</v>
      </c>
      <c r="H126" s="130" t="s">
        <v>102</v>
      </c>
      <c r="I126" s="132">
        <v>72</v>
      </c>
      <c r="J126" s="133"/>
      <c r="K126" s="133">
        <f t="shared" si="3"/>
        <v>0</v>
      </c>
    </row>
    <row r="127" spans="3:11">
      <c r="C127" s="319">
        <v>7.6400000000000396</v>
      </c>
      <c r="D127" s="130" t="s">
        <v>362</v>
      </c>
      <c r="E127" s="130"/>
      <c r="F127" s="130"/>
      <c r="G127" s="376" t="s">
        <v>200</v>
      </c>
      <c r="H127" s="130" t="s">
        <v>102</v>
      </c>
      <c r="I127" s="132">
        <v>72</v>
      </c>
      <c r="J127" s="133"/>
      <c r="K127" s="133">
        <f t="shared" si="3"/>
        <v>0</v>
      </c>
    </row>
    <row r="128" spans="3:11">
      <c r="C128" s="319">
        <v>7.6500000000000403</v>
      </c>
      <c r="D128" s="130" t="s">
        <v>325</v>
      </c>
      <c r="E128" s="130"/>
      <c r="F128" s="130"/>
      <c r="G128" s="376" t="s">
        <v>201</v>
      </c>
      <c r="H128" s="130" t="s">
        <v>102</v>
      </c>
      <c r="I128" s="132">
        <v>1</v>
      </c>
      <c r="J128" s="133"/>
      <c r="K128" s="133">
        <f t="shared" si="3"/>
        <v>0</v>
      </c>
    </row>
    <row r="129" spans="3:11" ht="28.5">
      <c r="C129" s="319">
        <v>7.6600000000000401</v>
      </c>
      <c r="D129" s="130" t="s">
        <v>363</v>
      </c>
      <c r="E129" s="130"/>
      <c r="F129" s="130"/>
      <c r="G129" s="376" t="s">
        <v>202</v>
      </c>
      <c r="H129" s="130" t="s">
        <v>103</v>
      </c>
      <c r="I129" s="132">
        <v>154.91999999999999</v>
      </c>
      <c r="J129" s="133"/>
      <c r="K129" s="133">
        <f t="shared" si="3"/>
        <v>0</v>
      </c>
    </row>
    <row r="130" spans="3:11">
      <c r="C130" s="319">
        <v>7.6700000000000399</v>
      </c>
      <c r="D130" s="130" t="s">
        <v>325</v>
      </c>
      <c r="E130" s="130"/>
      <c r="F130" s="130"/>
      <c r="G130" s="376" t="s">
        <v>203</v>
      </c>
      <c r="H130" s="130" t="s">
        <v>102</v>
      </c>
      <c r="I130" s="132">
        <v>2</v>
      </c>
      <c r="J130" s="133"/>
      <c r="K130" s="133">
        <f t="shared" si="3"/>
        <v>0</v>
      </c>
    </row>
    <row r="131" spans="3:11">
      <c r="C131" s="319">
        <v>7.6800000000000397</v>
      </c>
      <c r="D131" s="130" t="s">
        <v>325</v>
      </c>
      <c r="E131" s="130"/>
      <c r="F131" s="130"/>
      <c r="G131" s="376" t="s">
        <v>204</v>
      </c>
      <c r="H131" s="130" t="s">
        <v>102</v>
      </c>
      <c r="I131" s="132">
        <v>1</v>
      </c>
      <c r="J131" s="133"/>
      <c r="K131" s="133">
        <f t="shared" si="3"/>
        <v>0</v>
      </c>
    </row>
    <row r="132" spans="3:11">
      <c r="C132" s="319">
        <v>7.6900000000000404</v>
      </c>
      <c r="D132" s="130" t="s">
        <v>325</v>
      </c>
      <c r="E132" s="130"/>
      <c r="F132" s="130"/>
      <c r="G132" s="376" t="s">
        <v>205</v>
      </c>
      <c r="H132" s="130" t="s">
        <v>102</v>
      </c>
      <c r="I132" s="132">
        <v>5</v>
      </c>
      <c r="J132" s="133"/>
      <c r="K132" s="133">
        <f t="shared" si="3"/>
        <v>0</v>
      </c>
    </row>
    <row r="133" spans="3:11">
      <c r="C133" s="319">
        <v>7.7000000000000401</v>
      </c>
      <c r="D133" s="130" t="s">
        <v>364</v>
      </c>
      <c r="E133" s="130"/>
      <c r="F133" s="130"/>
      <c r="G133" s="376" t="s">
        <v>206</v>
      </c>
      <c r="H133" s="130" t="s">
        <v>102</v>
      </c>
      <c r="I133" s="132">
        <v>2</v>
      </c>
      <c r="J133" s="133"/>
      <c r="K133" s="133">
        <f t="shared" si="3"/>
        <v>0</v>
      </c>
    </row>
    <row r="134" spans="3:11">
      <c r="C134" s="319">
        <v>7.7100000000000399</v>
      </c>
      <c r="D134" s="130" t="s">
        <v>365</v>
      </c>
      <c r="E134" s="130"/>
      <c r="F134" s="130"/>
      <c r="G134" s="376" t="s">
        <v>207</v>
      </c>
      <c r="H134" s="130" t="s">
        <v>102</v>
      </c>
      <c r="I134" s="132">
        <v>5</v>
      </c>
      <c r="J134" s="133"/>
      <c r="K134" s="133">
        <f t="shared" si="3"/>
        <v>0</v>
      </c>
    </row>
    <row r="135" spans="3:11">
      <c r="C135" s="319">
        <v>7.7200000000000397</v>
      </c>
      <c r="D135" s="130" t="s">
        <v>366</v>
      </c>
      <c r="E135" s="130"/>
      <c r="F135" s="130"/>
      <c r="G135" s="376" t="s">
        <v>208</v>
      </c>
      <c r="H135" s="130" t="s">
        <v>102</v>
      </c>
      <c r="I135" s="132">
        <v>2</v>
      </c>
      <c r="J135" s="133"/>
      <c r="K135" s="133">
        <f t="shared" si="3"/>
        <v>0</v>
      </c>
    </row>
    <row r="136" spans="3:11">
      <c r="C136" s="319">
        <v>7.7300000000000404</v>
      </c>
      <c r="D136" s="130" t="s">
        <v>367</v>
      </c>
      <c r="E136" s="130"/>
      <c r="F136" s="130"/>
      <c r="G136" s="376" t="s">
        <v>209</v>
      </c>
      <c r="H136" s="130" t="s">
        <v>102</v>
      </c>
      <c r="I136" s="132">
        <v>1</v>
      </c>
      <c r="J136" s="133"/>
      <c r="K136" s="133">
        <f t="shared" si="3"/>
        <v>0</v>
      </c>
    </row>
    <row r="137" spans="3:11" ht="28.5">
      <c r="C137" s="319">
        <v>7.7400000000000402</v>
      </c>
      <c r="D137" s="130" t="s">
        <v>368</v>
      </c>
      <c r="E137" s="130"/>
      <c r="F137" s="130"/>
      <c r="G137" s="376" t="s">
        <v>210</v>
      </c>
      <c r="H137" s="130" t="s">
        <v>103</v>
      </c>
      <c r="I137" s="132">
        <v>15.17</v>
      </c>
      <c r="J137" s="133"/>
      <c r="K137" s="133">
        <f t="shared" si="3"/>
        <v>0</v>
      </c>
    </row>
    <row r="138" spans="3:11" ht="85.5">
      <c r="C138" s="319">
        <v>7.75000000000004</v>
      </c>
      <c r="D138" s="130" t="s">
        <v>325</v>
      </c>
      <c r="E138" s="130"/>
      <c r="F138" s="130"/>
      <c r="G138" s="376" t="s">
        <v>211</v>
      </c>
      <c r="H138" s="130" t="s">
        <v>102</v>
      </c>
      <c r="I138" s="132">
        <v>1</v>
      </c>
      <c r="J138" s="133"/>
      <c r="K138" s="133">
        <f t="shared" si="3"/>
        <v>0</v>
      </c>
    </row>
    <row r="139" spans="3:11">
      <c r="C139" s="335" t="s">
        <v>14</v>
      </c>
      <c r="D139" s="130"/>
      <c r="E139" s="130"/>
      <c r="F139" s="130"/>
      <c r="G139" s="131"/>
      <c r="H139" s="130"/>
      <c r="I139" s="132"/>
      <c r="J139" s="133"/>
      <c r="K139" s="370">
        <f>SUM(K64:K138)</f>
        <v>0</v>
      </c>
    </row>
    <row r="140" spans="3:11">
      <c r="C140" s="334"/>
      <c r="D140" s="334"/>
      <c r="E140" s="334"/>
      <c r="F140" s="334"/>
      <c r="G140" s="372" t="s">
        <v>439</v>
      </c>
      <c r="H140" s="334"/>
      <c r="I140" s="334"/>
      <c r="J140" s="334"/>
      <c r="K140" s="334"/>
    </row>
    <row r="141" spans="3:11" ht="57">
      <c r="C141" s="136">
        <v>8.1</v>
      </c>
      <c r="D141" s="130" t="s">
        <v>325</v>
      </c>
      <c r="E141" s="130"/>
      <c r="F141" s="130"/>
      <c r="G141" s="376" t="s">
        <v>212</v>
      </c>
      <c r="H141" s="130" t="s">
        <v>102</v>
      </c>
      <c r="I141" s="132">
        <v>10</v>
      </c>
      <c r="J141" s="133"/>
      <c r="K141" s="133">
        <f t="shared" si="3"/>
        <v>0</v>
      </c>
    </row>
    <row r="142" spans="3:11">
      <c r="C142" s="136">
        <v>8.1999999999999993</v>
      </c>
      <c r="D142" s="130" t="s">
        <v>325</v>
      </c>
      <c r="E142" s="130"/>
      <c r="F142" s="130"/>
      <c r="G142" s="376" t="s">
        <v>213</v>
      </c>
      <c r="H142" s="130" t="s">
        <v>102</v>
      </c>
      <c r="I142" s="132">
        <v>1</v>
      </c>
      <c r="J142" s="133"/>
      <c r="K142" s="133">
        <f t="shared" si="3"/>
        <v>0</v>
      </c>
    </row>
    <row r="143" spans="3:11" ht="42.75">
      <c r="C143" s="136">
        <v>8.3000000000000007</v>
      </c>
      <c r="D143" s="130" t="s">
        <v>325</v>
      </c>
      <c r="E143" s="130"/>
      <c r="F143" s="130"/>
      <c r="G143" s="376" t="s">
        <v>214</v>
      </c>
      <c r="H143" s="130" t="s">
        <v>102</v>
      </c>
      <c r="I143" s="132">
        <v>3</v>
      </c>
      <c r="J143" s="133"/>
      <c r="K143" s="133">
        <f t="shared" si="3"/>
        <v>0</v>
      </c>
    </row>
    <row r="144" spans="3:11" ht="28.5">
      <c r="C144" s="136">
        <v>8.4</v>
      </c>
      <c r="D144" s="130" t="s">
        <v>325</v>
      </c>
      <c r="E144" s="130"/>
      <c r="F144" s="130"/>
      <c r="G144" s="376" t="s">
        <v>215</v>
      </c>
      <c r="H144" s="130" t="s">
        <v>102</v>
      </c>
      <c r="I144" s="132">
        <v>2</v>
      </c>
      <c r="J144" s="133"/>
      <c r="K144" s="133">
        <f t="shared" si="3"/>
        <v>0</v>
      </c>
    </row>
    <row r="145" spans="3:11">
      <c r="C145" s="136">
        <v>8.5</v>
      </c>
      <c r="D145" s="130" t="s">
        <v>369</v>
      </c>
      <c r="E145" s="130"/>
      <c r="F145" s="130"/>
      <c r="G145" s="376" t="s">
        <v>216</v>
      </c>
      <c r="H145" s="130" t="s">
        <v>102</v>
      </c>
      <c r="I145" s="132">
        <v>450</v>
      </c>
      <c r="J145" s="133"/>
      <c r="K145" s="133">
        <f t="shared" si="3"/>
        <v>0</v>
      </c>
    </row>
    <row r="146" spans="3:11">
      <c r="C146" s="136">
        <v>8.6</v>
      </c>
      <c r="D146" s="130" t="s">
        <v>370</v>
      </c>
      <c r="E146" s="130"/>
      <c r="F146" s="130"/>
      <c r="G146" s="376" t="s">
        <v>217</v>
      </c>
      <c r="H146" s="130" t="s">
        <v>102</v>
      </c>
      <c r="I146" s="132">
        <v>15</v>
      </c>
      <c r="J146" s="133"/>
      <c r="K146" s="133">
        <f t="shared" si="3"/>
        <v>0</v>
      </c>
    </row>
    <row r="147" spans="3:11">
      <c r="C147" s="136">
        <v>8.6999999999999993</v>
      </c>
      <c r="D147" s="130" t="s">
        <v>371</v>
      </c>
      <c r="E147" s="130"/>
      <c r="F147" s="130"/>
      <c r="G147" s="376" t="s">
        <v>218</v>
      </c>
      <c r="H147" s="130" t="s">
        <v>102</v>
      </c>
      <c r="I147" s="132">
        <v>2</v>
      </c>
      <c r="J147" s="133"/>
      <c r="K147" s="133">
        <f t="shared" si="3"/>
        <v>0</v>
      </c>
    </row>
    <row r="148" spans="3:11">
      <c r="C148" s="136">
        <v>8.8000000000000007</v>
      </c>
      <c r="D148" s="130" t="s">
        <v>372</v>
      </c>
      <c r="E148" s="130"/>
      <c r="F148" s="130"/>
      <c r="G148" s="376" t="s">
        <v>219</v>
      </c>
      <c r="H148" s="130" t="s">
        <v>102</v>
      </c>
      <c r="I148" s="132">
        <v>153</v>
      </c>
      <c r="J148" s="133"/>
      <c r="K148" s="133">
        <f t="shared" si="3"/>
        <v>0</v>
      </c>
    </row>
    <row r="149" spans="3:11" ht="57">
      <c r="C149" s="136">
        <v>8.9</v>
      </c>
      <c r="D149" s="130" t="s">
        <v>325</v>
      </c>
      <c r="E149" s="130"/>
      <c r="F149" s="130"/>
      <c r="G149" s="376" t="s">
        <v>220</v>
      </c>
      <c r="H149" s="130" t="s">
        <v>102</v>
      </c>
      <c r="I149" s="132">
        <v>66</v>
      </c>
      <c r="J149" s="133"/>
      <c r="K149" s="133">
        <f t="shared" si="3"/>
        <v>0</v>
      </c>
    </row>
    <row r="150" spans="3:11">
      <c r="C150" s="319">
        <v>8.1</v>
      </c>
      <c r="D150" s="130" t="s">
        <v>325</v>
      </c>
      <c r="E150" s="130"/>
      <c r="F150" s="130"/>
      <c r="G150" s="376" t="s">
        <v>221</v>
      </c>
      <c r="H150" s="130" t="s">
        <v>102</v>
      </c>
      <c r="I150" s="132">
        <v>0</v>
      </c>
      <c r="J150" s="133"/>
      <c r="K150" s="133">
        <f t="shared" si="3"/>
        <v>0</v>
      </c>
    </row>
    <row r="151" spans="3:11">
      <c r="C151" s="319">
        <v>8.11</v>
      </c>
      <c r="D151" s="130" t="s">
        <v>325</v>
      </c>
      <c r="E151" s="130"/>
      <c r="F151" s="130"/>
      <c r="G151" s="376" t="s">
        <v>222</v>
      </c>
      <c r="H151" s="130" t="s">
        <v>102</v>
      </c>
      <c r="I151" s="132">
        <v>317</v>
      </c>
      <c r="J151" s="133"/>
      <c r="K151" s="133">
        <f t="shared" si="3"/>
        <v>0</v>
      </c>
    </row>
    <row r="152" spans="3:11">
      <c r="C152" s="319">
        <v>8.1199999999999992</v>
      </c>
      <c r="D152" s="130" t="s">
        <v>325</v>
      </c>
      <c r="E152" s="130"/>
      <c r="F152" s="130"/>
      <c r="G152" s="376" t="s">
        <v>223</v>
      </c>
      <c r="H152" s="130" t="s">
        <v>102</v>
      </c>
      <c r="I152" s="132">
        <v>17</v>
      </c>
      <c r="J152" s="133"/>
      <c r="K152" s="133">
        <f t="shared" si="3"/>
        <v>0</v>
      </c>
    </row>
    <row r="153" spans="3:11" ht="42.75">
      <c r="C153" s="319">
        <v>8.1300000000000008</v>
      </c>
      <c r="D153" s="130" t="s">
        <v>325</v>
      </c>
      <c r="E153" s="130"/>
      <c r="F153" s="130"/>
      <c r="G153" s="376" t="s">
        <v>224</v>
      </c>
      <c r="H153" s="130" t="s">
        <v>102</v>
      </c>
      <c r="I153" s="132">
        <v>1</v>
      </c>
      <c r="J153" s="133"/>
      <c r="K153" s="133">
        <f t="shared" ref="K153:K215" si="4">+I153*J153</f>
        <v>0</v>
      </c>
    </row>
    <row r="154" spans="3:11" ht="28.5">
      <c r="C154" s="319">
        <v>8.14</v>
      </c>
      <c r="D154" s="130" t="s">
        <v>325</v>
      </c>
      <c r="E154" s="130"/>
      <c r="F154" s="130"/>
      <c r="G154" s="376" t="s">
        <v>225</v>
      </c>
      <c r="H154" s="130" t="s">
        <v>102</v>
      </c>
      <c r="I154" s="132">
        <v>1</v>
      </c>
      <c r="J154" s="133"/>
      <c r="K154" s="133">
        <f t="shared" si="4"/>
        <v>0</v>
      </c>
    </row>
    <row r="155" spans="3:11" ht="28.5">
      <c r="C155" s="319">
        <v>8.15</v>
      </c>
      <c r="D155" s="130" t="s">
        <v>325</v>
      </c>
      <c r="E155" s="130"/>
      <c r="F155" s="130"/>
      <c r="G155" s="376" t="s">
        <v>226</v>
      </c>
      <c r="H155" s="130" t="s">
        <v>103</v>
      </c>
      <c r="I155" s="132">
        <v>132</v>
      </c>
      <c r="J155" s="133"/>
      <c r="K155" s="133">
        <f t="shared" si="4"/>
        <v>0</v>
      </c>
    </row>
    <row r="156" spans="3:11" ht="57">
      <c r="C156" s="319">
        <v>8.16</v>
      </c>
      <c r="D156" s="130" t="s">
        <v>325</v>
      </c>
      <c r="E156" s="130"/>
      <c r="F156" s="130"/>
      <c r="G156" s="376" t="s">
        <v>227</v>
      </c>
      <c r="H156" s="130" t="s">
        <v>103</v>
      </c>
      <c r="I156" s="132">
        <v>10</v>
      </c>
      <c r="J156" s="133"/>
      <c r="K156" s="133">
        <f t="shared" si="4"/>
        <v>0</v>
      </c>
    </row>
    <row r="157" spans="3:11" ht="28.5">
      <c r="C157" s="319">
        <v>8.17</v>
      </c>
      <c r="D157" s="130" t="s">
        <v>325</v>
      </c>
      <c r="E157" s="130"/>
      <c r="F157" s="130"/>
      <c r="G157" s="376" t="s">
        <v>228</v>
      </c>
      <c r="H157" s="130" t="s">
        <v>102</v>
      </c>
      <c r="I157" s="132">
        <v>40</v>
      </c>
      <c r="J157" s="133"/>
      <c r="K157" s="133">
        <f t="shared" si="4"/>
        <v>0</v>
      </c>
    </row>
    <row r="158" spans="3:11">
      <c r="C158" s="319">
        <v>8.18</v>
      </c>
      <c r="D158" s="130" t="s">
        <v>325</v>
      </c>
      <c r="E158" s="130"/>
      <c r="F158" s="130"/>
      <c r="G158" s="376" t="s">
        <v>229</v>
      </c>
      <c r="H158" s="130" t="s">
        <v>103</v>
      </c>
      <c r="I158" s="132">
        <v>90</v>
      </c>
      <c r="J158" s="133"/>
      <c r="K158" s="133">
        <f t="shared" si="4"/>
        <v>0</v>
      </c>
    </row>
    <row r="159" spans="3:11">
      <c r="C159" s="319">
        <v>8.19</v>
      </c>
      <c r="D159" s="130" t="s">
        <v>325</v>
      </c>
      <c r="E159" s="130"/>
      <c r="F159" s="130"/>
      <c r="G159" s="376" t="s">
        <v>230</v>
      </c>
      <c r="H159" s="130" t="s">
        <v>102</v>
      </c>
      <c r="I159" s="132">
        <v>4</v>
      </c>
      <c r="J159" s="133"/>
      <c r="K159" s="133">
        <f t="shared" si="4"/>
        <v>0</v>
      </c>
    </row>
    <row r="160" spans="3:11">
      <c r="C160" s="335" t="s">
        <v>14</v>
      </c>
      <c r="D160" s="130"/>
      <c r="E160" s="130"/>
      <c r="F160" s="130"/>
      <c r="G160" s="131"/>
      <c r="H160" s="130"/>
      <c r="I160" s="132"/>
      <c r="J160" s="133"/>
      <c r="K160" s="370">
        <f>SUM(K141:K159)</f>
        <v>0</v>
      </c>
    </row>
    <row r="161" spans="3:11">
      <c r="C161" s="334"/>
      <c r="D161" s="334"/>
      <c r="E161" s="334"/>
      <c r="F161" s="334"/>
      <c r="G161" s="372" t="s">
        <v>440</v>
      </c>
      <c r="H161" s="334"/>
      <c r="I161" s="334"/>
      <c r="J161" s="334"/>
      <c r="K161" s="334"/>
    </row>
    <row r="162" spans="3:11">
      <c r="C162" s="136"/>
      <c r="D162" s="130" t="s">
        <v>373</v>
      </c>
      <c r="E162" s="130"/>
      <c r="F162" s="130"/>
      <c r="G162" s="376" t="s">
        <v>231</v>
      </c>
      <c r="H162" s="130" t="s">
        <v>104</v>
      </c>
      <c r="I162" s="132">
        <v>1384.22</v>
      </c>
      <c r="J162" s="133"/>
      <c r="K162" s="133">
        <f t="shared" si="4"/>
        <v>0</v>
      </c>
    </row>
    <row r="163" spans="3:11">
      <c r="C163" s="335" t="s">
        <v>14</v>
      </c>
      <c r="D163" s="130"/>
      <c r="E163" s="130"/>
      <c r="F163" s="130"/>
      <c r="G163" s="131"/>
      <c r="H163" s="130"/>
      <c r="I163" s="132"/>
      <c r="J163" s="133"/>
      <c r="K163" s="370">
        <f>SUM(K162)</f>
        <v>0</v>
      </c>
    </row>
    <row r="164" spans="3:11">
      <c r="C164" s="334"/>
      <c r="D164" s="334"/>
      <c r="E164" s="334"/>
      <c r="F164" s="334"/>
      <c r="G164" s="372" t="s">
        <v>441</v>
      </c>
      <c r="H164" s="334"/>
      <c r="I164" s="334"/>
      <c r="J164" s="334"/>
      <c r="K164" s="334"/>
    </row>
    <row r="165" spans="3:11">
      <c r="C165" s="136">
        <v>10.1</v>
      </c>
      <c r="D165" s="130" t="s">
        <v>374</v>
      </c>
      <c r="E165" s="130"/>
      <c r="F165" s="130"/>
      <c r="G165" s="376" t="s">
        <v>232</v>
      </c>
      <c r="H165" s="130" t="s">
        <v>104</v>
      </c>
      <c r="I165" s="132">
        <v>167.18</v>
      </c>
      <c r="J165" s="133"/>
      <c r="K165" s="133">
        <f t="shared" si="4"/>
        <v>0</v>
      </c>
    </row>
    <row r="166" spans="3:11" ht="42.75">
      <c r="C166" s="136">
        <v>10.199999999999999</v>
      </c>
      <c r="D166" s="130" t="s">
        <v>375</v>
      </c>
      <c r="E166" s="130"/>
      <c r="F166" s="130"/>
      <c r="G166" s="376" t="s">
        <v>233</v>
      </c>
      <c r="H166" s="130" t="s">
        <v>104</v>
      </c>
      <c r="I166" s="132">
        <v>1384.22</v>
      </c>
      <c r="J166" s="133"/>
      <c r="K166" s="133">
        <f t="shared" si="4"/>
        <v>0</v>
      </c>
    </row>
    <row r="167" spans="3:11">
      <c r="C167" s="136">
        <v>10.3</v>
      </c>
      <c r="D167" s="130" t="s">
        <v>376</v>
      </c>
      <c r="E167" s="130"/>
      <c r="F167" s="130"/>
      <c r="G167" s="376" t="s">
        <v>234</v>
      </c>
      <c r="H167" s="130" t="s">
        <v>103</v>
      </c>
      <c r="I167" s="132">
        <v>564.16999999999996</v>
      </c>
      <c r="J167" s="133"/>
      <c r="K167" s="133">
        <f t="shared" si="4"/>
        <v>0</v>
      </c>
    </row>
    <row r="168" spans="3:11">
      <c r="C168" s="136">
        <v>10.4</v>
      </c>
      <c r="D168" s="130" t="s">
        <v>377</v>
      </c>
      <c r="E168" s="130"/>
      <c r="F168" s="130"/>
      <c r="G168" s="376" t="s">
        <v>235</v>
      </c>
      <c r="H168" s="130" t="s">
        <v>103</v>
      </c>
      <c r="I168" s="132">
        <v>900.5</v>
      </c>
      <c r="J168" s="133"/>
      <c r="K168" s="133">
        <f t="shared" si="4"/>
        <v>0</v>
      </c>
    </row>
    <row r="169" spans="3:11" ht="28.5">
      <c r="C169" s="136">
        <v>10.5</v>
      </c>
      <c r="D169" s="130" t="s">
        <v>378</v>
      </c>
      <c r="E169" s="130"/>
      <c r="F169" s="130"/>
      <c r="G169" s="376" t="s">
        <v>236</v>
      </c>
      <c r="H169" s="130" t="s">
        <v>104</v>
      </c>
      <c r="I169" s="132">
        <v>1384.22</v>
      </c>
      <c r="J169" s="133"/>
      <c r="K169" s="133">
        <f t="shared" si="4"/>
        <v>0</v>
      </c>
    </row>
    <row r="170" spans="3:11">
      <c r="C170" s="136">
        <v>10.6</v>
      </c>
      <c r="D170" s="130" t="s">
        <v>325</v>
      </c>
      <c r="E170" s="130"/>
      <c r="F170" s="130"/>
      <c r="G170" s="376" t="s">
        <v>237</v>
      </c>
      <c r="H170" s="130" t="s">
        <v>103</v>
      </c>
      <c r="I170" s="132">
        <v>900.5</v>
      </c>
      <c r="J170" s="133"/>
      <c r="K170" s="133">
        <f t="shared" si="4"/>
        <v>0</v>
      </c>
    </row>
    <row r="171" spans="3:11" ht="28.5">
      <c r="C171" s="136">
        <v>10.7</v>
      </c>
      <c r="D171" s="130" t="s">
        <v>325</v>
      </c>
      <c r="E171" s="130"/>
      <c r="F171" s="130"/>
      <c r="G171" s="376" t="s">
        <v>238</v>
      </c>
      <c r="H171" s="130" t="s">
        <v>103</v>
      </c>
      <c r="I171" s="132">
        <v>33.25</v>
      </c>
      <c r="J171" s="133"/>
      <c r="K171" s="133">
        <f t="shared" si="4"/>
        <v>0</v>
      </c>
    </row>
    <row r="172" spans="3:11">
      <c r="C172" s="136">
        <v>10.8</v>
      </c>
      <c r="D172" s="130" t="s">
        <v>325</v>
      </c>
      <c r="E172" s="130"/>
      <c r="F172" s="130"/>
      <c r="G172" s="376" t="s">
        <v>239</v>
      </c>
      <c r="H172" s="130" t="s">
        <v>103</v>
      </c>
      <c r="I172" s="132">
        <v>35.15</v>
      </c>
      <c r="J172" s="133"/>
      <c r="K172" s="133">
        <f t="shared" si="4"/>
        <v>0</v>
      </c>
    </row>
    <row r="173" spans="3:11">
      <c r="C173" s="136">
        <v>10.9</v>
      </c>
      <c r="D173" s="130" t="s">
        <v>379</v>
      </c>
      <c r="E173" s="130"/>
      <c r="F173" s="130"/>
      <c r="G173" s="376" t="s">
        <v>240</v>
      </c>
      <c r="H173" s="130" t="s">
        <v>104</v>
      </c>
      <c r="I173" s="132">
        <v>38.74</v>
      </c>
      <c r="J173" s="133"/>
      <c r="K173" s="133">
        <f t="shared" si="4"/>
        <v>0</v>
      </c>
    </row>
    <row r="174" spans="3:11">
      <c r="C174" s="319">
        <v>10.1</v>
      </c>
      <c r="D174" s="130" t="s">
        <v>325</v>
      </c>
      <c r="E174" s="130"/>
      <c r="F174" s="130"/>
      <c r="G174" s="376" t="s">
        <v>241</v>
      </c>
      <c r="H174" s="130" t="s">
        <v>103</v>
      </c>
      <c r="I174" s="132">
        <v>83.63</v>
      </c>
      <c r="J174" s="133"/>
      <c r="K174" s="133">
        <f t="shared" si="4"/>
        <v>0</v>
      </c>
    </row>
    <row r="175" spans="3:11" ht="42.75">
      <c r="C175" s="319">
        <v>10.11</v>
      </c>
      <c r="D175" s="130" t="s">
        <v>325</v>
      </c>
      <c r="E175" s="130"/>
      <c r="F175" s="130"/>
      <c r="G175" s="376" t="s">
        <v>242</v>
      </c>
      <c r="H175" s="130" t="s">
        <v>103</v>
      </c>
      <c r="I175" s="132">
        <v>55.2</v>
      </c>
      <c r="J175" s="133"/>
      <c r="K175" s="133">
        <f t="shared" si="4"/>
        <v>0</v>
      </c>
    </row>
    <row r="176" spans="3:11">
      <c r="C176" s="335" t="s">
        <v>14</v>
      </c>
      <c r="D176" s="130"/>
      <c r="E176" s="130"/>
      <c r="F176" s="130"/>
      <c r="G176" s="131"/>
      <c r="H176" s="130"/>
      <c r="I176" s="132"/>
      <c r="J176" s="133"/>
      <c r="K176" s="370">
        <f>SUM(K165:K175)</f>
        <v>0</v>
      </c>
    </row>
    <row r="177" spans="3:11">
      <c r="C177" s="334"/>
      <c r="D177" s="334"/>
      <c r="E177" s="334"/>
      <c r="F177" s="334"/>
      <c r="G177" s="372" t="s">
        <v>442</v>
      </c>
      <c r="H177" s="334"/>
      <c r="I177" s="334"/>
      <c r="J177" s="334"/>
      <c r="K177" s="334"/>
    </row>
    <row r="178" spans="3:11">
      <c r="C178" s="136">
        <v>11.1</v>
      </c>
      <c r="D178" s="130" t="s">
        <v>380</v>
      </c>
      <c r="E178" s="130"/>
      <c r="F178" s="130"/>
      <c r="G178" s="376" t="s">
        <v>243</v>
      </c>
      <c r="H178" s="130" t="s">
        <v>104</v>
      </c>
      <c r="I178" s="132">
        <v>1348.49</v>
      </c>
      <c r="J178" s="133"/>
      <c r="K178" s="133">
        <f t="shared" si="4"/>
        <v>0</v>
      </c>
    </row>
    <row r="179" spans="3:11">
      <c r="C179" s="136">
        <v>11.2</v>
      </c>
      <c r="D179" s="130" t="s">
        <v>381</v>
      </c>
      <c r="E179" s="130"/>
      <c r="F179" s="130"/>
      <c r="G179" s="376" t="s">
        <v>244</v>
      </c>
      <c r="H179" s="130" t="s">
        <v>104</v>
      </c>
      <c r="I179" s="132">
        <v>43</v>
      </c>
      <c r="J179" s="133"/>
      <c r="K179" s="133">
        <f t="shared" si="4"/>
        <v>0</v>
      </c>
    </row>
    <row r="180" spans="3:11">
      <c r="C180" s="335" t="s">
        <v>14</v>
      </c>
      <c r="D180" s="130"/>
      <c r="E180" s="130"/>
      <c r="F180" s="130"/>
      <c r="G180" s="131"/>
      <c r="H180" s="130"/>
      <c r="I180" s="132"/>
      <c r="J180" s="133"/>
      <c r="K180" s="370">
        <f>SUM(K178:K179)</f>
        <v>0</v>
      </c>
    </row>
    <row r="181" spans="3:11">
      <c r="C181" s="334"/>
      <c r="D181" s="334"/>
      <c r="E181" s="334"/>
      <c r="F181" s="334"/>
      <c r="G181" s="372" t="s">
        <v>443</v>
      </c>
      <c r="H181" s="334"/>
      <c r="I181" s="334"/>
      <c r="J181" s="334"/>
      <c r="K181" s="334"/>
    </row>
    <row r="182" spans="3:11" ht="28.5">
      <c r="C182" s="136">
        <v>12.1</v>
      </c>
      <c r="D182" s="130" t="s">
        <v>382</v>
      </c>
      <c r="E182" s="130"/>
      <c r="F182" s="130"/>
      <c r="G182" s="371" t="s">
        <v>245</v>
      </c>
      <c r="H182" s="130" t="s">
        <v>307</v>
      </c>
      <c r="I182" s="132">
        <v>15</v>
      </c>
      <c r="J182" s="133"/>
      <c r="K182" s="133">
        <f t="shared" si="4"/>
        <v>0</v>
      </c>
    </row>
    <row r="183" spans="3:11" ht="28.5">
      <c r="C183" s="136">
        <v>12.2</v>
      </c>
      <c r="D183" s="130" t="s">
        <v>383</v>
      </c>
      <c r="E183" s="130"/>
      <c r="F183" s="130"/>
      <c r="G183" s="371" t="s">
        <v>246</v>
      </c>
      <c r="H183" s="130" t="s">
        <v>307</v>
      </c>
      <c r="I183" s="132">
        <v>57</v>
      </c>
      <c r="J183" s="133"/>
      <c r="K183" s="133">
        <f t="shared" si="4"/>
        <v>0</v>
      </c>
    </row>
    <row r="184" spans="3:11" ht="28.5">
      <c r="C184" s="136">
        <v>12.3</v>
      </c>
      <c r="D184" s="130" t="s">
        <v>384</v>
      </c>
      <c r="E184" s="130"/>
      <c r="F184" s="130"/>
      <c r="G184" s="371" t="s">
        <v>247</v>
      </c>
      <c r="H184" s="130" t="s">
        <v>307</v>
      </c>
      <c r="I184" s="132">
        <v>15</v>
      </c>
      <c r="J184" s="133"/>
      <c r="K184" s="133">
        <f t="shared" si="4"/>
        <v>0</v>
      </c>
    </row>
    <row r="185" spans="3:11">
      <c r="C185" s="136">
        <v>12.4</v>
      </c>
      <c r="D185" s="130" t="s">
        <v>385</v>
      </c>
      <c r="E185" s="130"/>
      <c r="F185" s="130"/>
      <c r="G185" s="371" t="s">
        <v>248</v>
      </c>
      <c r="H185" s="130" t="s">
        <v>307</v>
      </c>
      <c r="I185" s="132">
        <v>1</v>
      </c>
      <c r="J185" s="133"/>
      <c r="K185" s="133">
        <f t="shared" si="4"/>
        <v>0</v>
      </c>
    </row>
    <row r="186" spans="3:11" ht="57">
      <c r="C186" s="136">
        <v>12.5</v>
      </c>
      <c r="D186" s="130" t="s">
        <v>386</v>
      </c>
      <c r="E186" s="130"/>
      <c r="F186" s="130"/>
      <c r="G186" s="371" t="s">
        <v>249</v>
      </c>
      <c r="H186" s="130" t="s">
        <v>307</v>
      </c>
      <c r="I186" s="132">
        <v>3</v>
      </c>
      <c r="J186" s="133"/>
      <c r="K186" s="133">
        <f t="shared" si="4"/>
        <v>0</v>
      </c>
    </row>
    <row r="187" spans="3:11">
      <c r="C187" s="335" t="s">
        <v>14</v>
      </c>
      <c r="D187" s="130"/>
      <c r="E187" s="130"/>
      <c r="F187" s="130"/>
      <c r="G187" s="131"/>
      <c r="H187" s="130"/>
      <c r="I187" s="132"/>
      <c r="J187" s="133"/>
      <c r="K187" s="370">
        <f>SUM(K182:K186)</f>
        <v>0</v>
      </c>
    </row>
    <row r="188" spans="3:11">
      <c r="C188" s="334"/>
      <c r="D188" s="334"/>
      <c r="E188" s="334"/>
      <c r="F188" s="334"/>
      <c r="G188" s="372" t="s">
        <v>444</v>
      </c>
      <c r="H188" s="334"/>
      <c r="I188" s="334"/>
      <c r="J188" s="334"/>
      <c r="K188" s="334"/>
    </row>
    <row r="189" spans="3:11">
      <c r="C189" s="136">
        <v>13.1</v>
      </c>
      <c r="D189" s="130" t="s">
        <v>387</v>
      </c>
      <c r="E189" s="130"/>
      <c r="F189" s="130"/>
      <c r="G189" s="371" t="s">
        <v>250</v>
      </c>
      <c r="H189" s="130" t="s">
        <v>104</v>
      </c>
      <c r="I189" s="132">
        <v>145</v>
      </c>
      <c r="J189" s="133"/>
      <c r="K189" s="133">
        <f t="shared" si="4"/>
        <v>0</v>
      </c>
    </row>
    <row r="190" spans="3:11">
      <c r="C190" s="136">
        <v>13.2</v>
      </c>
      <c r="D190" s="130" t="s">
        <v>388</v>
      </c>
      <c r="E190" s="130"/>
      <c r="F190" s="130"/>
      <c r="G190" s="371" t="s">
        <v>251</v>
      </c>
      <c r="H190" s="130" t="s">
        <v>104</v>
      </c>
      <c r="I190" s="132">
        <v>108.44</v>
      </c>
      <c r="J190" s="133"/>
      <c r="K190" s="133">
        <f t="shared" si="4"/>
        <v>0</v>
      </c>
    </row>
    <row r="191" spans="3:11">
      <c r="C191" s="136">
        <v>13.3</v>
      </c>
      <c r="D191" s="130" t="s">
        <v>389</v>
      </c>
      <c r="E191" s="130"/>
      <c r="F191" s="130"/>
      <c r="G191" s="371" t="s">
        <v>252</v>
      </c>
      <c r="H191" s="130" t="s">
        <v>104</v>
      </c>
      <c r="I191" s="132">
        <v>5290.6</v>
      </c>
      <c r="J191" s="133"/>
      <c r="K191" s="133">
        <f t="shared" si="4"/>
        <v>0</v>
      </c>
    </row>
    <row r="192" spans="3:11">
      <c r="C192" s="136">
        <v>13.4</v>
      </c>
      <c r="D192" s="130" t="s">
        <v>390</v>
      </c>
      <c r="E192" s="130"/>
      <c r="F192" s="130"/>
      <c r="G192" s="371" t="s">
        <v>253</v>
      </c>
      <c r="H192" s="130" t="s">
        <v>103</v>
      </c>
      <c r="I192" s="132">
        <v>1875</v>
      </c>
      <c r="J192" s="133"/>
      <c r="K192" s="133">
        <f t="shared" si="4"/>
        <v>0</v>
      </c>
    </row>
    <row r="193" spans="3:11">
      <c r="C193" s="136">
        <v>13.5</v>
      </c>
      <c r="D193" s="130" t="s">
        <v>391</v>
      </c>
      <c r="E193" s="130"/>
      <c r="F193" s="130"/>
      <c r="G193" s="371" t="s">
        <v>254</v>
      </c>
      <c r="H193" s="130" t="s">
        <v>104</v>
      </c>
      <c r="I193" s="132">
        <v>2262.7600000000002</v>
      </c>
      <c r="J193" s="133"/>
      <c r="K193" s="133">
        <f t="shared" si="4"/>
        <v>0</v>
      </c>
    </row>
    <row r="194" spans="3:11">
      <c r="C194" s="136">
        <v>13.6</v>
      </c>
      <c r="D194" s="130" t="s">
        <v>392</v>
      </c>
      <c r="E194" s="130"/>
      <c r="F194" s="130"/>
      <c r="G194" s="371" t="s">
        <v>255</v>
      </c>
      <c r="H194" s="130" t="s">
        <v>103</v>
      </c>
      <c r="I194" s="132">
        <v>250</v>
      </c>
      <c r="J194" s="133"/>
      <c r="K194" s="133">
        <f t="shared" si="4"/>
        <v>0</v>
      </c>
    </row>
    <row r="195" spans="3:11">
      <c r="C195" s="136">
        <v>13.7</v>
      </c>
      <c r="D195" s="130" t="s">
        <v>393</v>
      </c>
      <c r="E195" s="130"/>
      <c r="F195" s="130"/>
      <c r="G195" s="371" t="s">
        <v>256</v>
      </c>
      <c r="H195" s="130" t="s">
        <v>104</v>
      </c>
      <c r="I195" s="132">
        <v>262.76</v>
      </c>
      <c r="J195" s="133"/>
      <c r="K195" s="133">
        <f t="shared" si="4"/>
        <v>0</v>
      </c>
    </row>
    <row r="196" spans="3:11">
      <c r="C196" s="335" t="s">
        <v>14</v>
      </c>
      <c r="D196" s="130"/>
      <c r="E196" s="130"/>
      <c r="F196" s="130"/>
      <c r="G196" s="131"/>
      <c r="H196" s="130"/>
      <c r="I196" s="132"/>
      <c r="J196" s="133"/>
      <c r="K196" s="370">
        <f>SUM(K189:K195)</f>
        <v>0</v>
      </c>
    </row>
    <row r="197" spans="3:11">
      <c r="C197" s="334"/>
      <c r="D197" s="334"/>
      <c r="E197" s="334"/>
      <c r="F197" s="334"/>
      <c r="G197" s="372" t="s">
        <v>445</v>
      </c>
      <c r="H197" s="334"/>
      <c r="I197" s="334"/>
      <c r="J197" s="334"/>
      <c r="K197" s="334"/>
    </row>
    <row r="198" spans="3:11">
      <c r="C198" s="136">
        <v>14.1</v>
      </c>
      <c r="D198" s="130" t="s">
        <v>394</v>
      </c>
      <c r="E198" s="130"/>
      <c r="F198" s="130"/>
      <c r="G198" s="371" t="s">
        <v>257</v>
      </c>
      <c r="H198" s="130" t="s">
        <v>307</v>
      </c>
      <c r="I198" s="132">
        <v>2</v>
      </c>
      <c r="J198" s="133"/>
      <c r="K198" s="133">
        <f t="shared" si="4"/>
        <v>0</v>
      </c>
    </row>
    <row r="199" spans="3:11">
      <c r="C199" s="136">
        <v>14.2</v>
      </c>
      <c r="D199" s="130" t="s">
        <v>395</v>
      </c>
      <c r="E199" s="130"/>
      <c r="F199" s="130"/>
      <c r="G199" s="371" t="s">
        <v>258</v>
      </c>
      <c r="H199" s="130" t="s">
        <v>307</v>
      </c>
      <c r="I199" s="132">
        <v>70</v>
      </c>
      <c r="J199" s="133"/>
      <c r="K199" s="133">
        <f t="shared" si="4"/>
        <v>0</v>
      </c>
    </row>
    <row r="200" spans="3:11">
      <c r="C200" s="136">
        <v>14.3</v>
      </c>
      <c r="D200" s="130" t="s">
        <v>396</v>
      </c>
      <c r="E200" s="130"/>
      <c r="F200" s="130"/>
      <c r="G200" s="371" t="s">
        <v>259</v>
      </c>
      <c r="H200" s="130" t="s">
        <v>103</v>
      </c>
      <c r="I200" s="132">
        <v>70</v>
      </c>
      <c r="J200" s="133"/>
      <c r="K200" s="133">
        <f t="shared" si="4"/>
        <v>0</v>
      </c>
    </row>
    <row r="201" spans="3:11" ht="28.5">
      <c r="C201" s="136">
        <v>14.4</v>
      </c>
      <c r="D201" s="130" t="s">
        <v>397</v>
      </c>
      <c r="E201" s="130"/>
      <c r="F201" s="130"/>
      <c r="G201" s="371" t="s">
        <v>260</v>
      </c>
      <c r="H201" s="130" t="s">
        <v>307</v>
      </c>
      <c r="I201" s="132">
        <v>32</v>
      </c>
      <c r="J201" s="133"/>
      <c r="K201" s="133">
        <f t="shared" si="4"/>
        <v>0</v>
      </c>
    </row>
    <row r="202" spans="3:11">
      <c r="C202" s="136">
        <v>14.5</v>
      </c>
      <c r="D202" s="130" t="s">
        <v>398</v>
      </c>
      <c r="E202" s="130"/>
      <c r="F202" s="130"/>
      <c r="G202" s="371" t="s">
        <v>261</v>
      </c>
      <c r="H202" s="130" t="s">
        <v>103</v>
      </c>
      <c r="I202" s="132">
        <v>300</v>
      </c>
      <c r="J202" s="133"/>
      <c r="K202" s="133">
        <f t="shared" si="4"/>
        <v>0</v>
      </c>
    </row>
    <row r="203" spans="3:11">
      <c r="C203" s="136">
        <v>14.6</v>
      </c>
      <c r="D203" s="130" t="s">
        <v>399</v>
      </c>
      <c r="E203" s="130"/>
      <c r="F203" s="130"/>
      <c r="G203" s="371" t="s">
        <v>262</v>
      </c>
      <c r="H203" s="130" t="s">
        <v>307</v>
      </c>
      <c r="I203" s="132">
        <v>30</v>
      </c>
      <c r="J203" s="133"/>
      <c r="K203" s="133">
        <f t="shared" si="4"/>
        <v>0</v>
      </c>
    </row>
    <row r="204" spans="3:11" ht="42.75">
      <c r="C204" s="136">
        <v>14.7</v>
      </c>
      <c r="D204" s="130" t="s">
        <v>400</v>
      </c>
      <c r="E204" s="130"/>
      <c r="F204" s="130"/>
      <c r="G204" s="371" t="s">
        <v>449</v>
      </c>
      <c r="H204" s="130" t="s">
        <v>307</v>
      </c>
      <c r="I204" s="132">
        <v>20</v>
      </c>
      <c r="J204" s="133"/>
      <c r="K204" s="133">
        <f t="shared" si="4"/>
        <v>0</v>
      </c>
    </row>
    <row r="205" spans="3:11" ht="28.5">
      <c r="C205" s="136">
        <v>14.8</v>
      </c>
      <c r="D205" s="130" t="s">
        <v>401</v>
      </c>
      <c r="E205" s="130"/>
      <c r="F205" s="130"/>
      <c r="G205" s="371" t="s">
        <v>263</v>
      </c>
      <c r="H205" s="130" t="s">
        <v>307</v>
      </c>
      <c r="I205" s="132">
        <v>1</v>
      </c>
      <c r="J205" s="133"/>
      <c r="K205" s="133">
        <f t="shared" si="4"/>
        <v>0</v>
      </c>
    </row>
    <row r="206" spans="3:11">
      <c r="C206" s="335" t="s">
        <v>14</v>
      </c>
      <c r="D206" s="130"/>
      <c r="E206" s="130"/>
      <c r="F206" s="130"/>
      <c r="G206" s="131"/>
      <c r="H206" s="130"/>
      <c r="I206" s="132"/>
      <c r="J206" s="133"/>
      <c r="K206" s="370">
        <f>SUM(K198:K205)</f>
        <v>0</v>
      </c>
    </row>
    <row r="207" spans="3:11">
      <c r="C207" s="334"/>
      <c r="D207" s="334"/>
      <c r="E207" s="334"/>
      <c r="F207" s="334"/>
      <c r="G207" s="372" t="s">
        <v>446</v>
      </c>
      <c r="H207" s="334"/>
      <c r="I207" s="334"/>
      <c r="J207" s="334"/>
      <c r="K207" s="334"/>
    </row>
    <row r="208" spans="3:11" ht="85.5">
      <c r="C208" s="136">
        <v>15.1</v>
      </c>
      <c r="D208" s="130" t="s">
        <v>402</v>
      </c>
      <c r="E208" s="130"/>
      <c r="F208" s="130"/>
      <c r="G208" s="371" t="s">
        <v>264</v>
      </c>
      <c r="H208" s="130" t="s">
        <v>104</v>
      </c>
      <c r="I208" s="132">
        <v>9.2100000000000009</v>
      </c>
      <c r="J208" s="133"/>
      <c r="K208" s="133">
        <f t="shared" si="4"/>
        <v>0</v>
      </c>
    </row>
    <row r="209" spans="3:11" ht="99.75">
      <c r="C209" s="136">
        <v>15.2</v>
      </c>
      <c r="D209" s="130" t="s">
        <v>403</v>
      </c>
      <c r="E209" s="130"/>
      <c r="F209" s="130"/>
      <c r="G209" s="371" t="s">
        <v>265</v>
      </c>
      <c r="H209" s="130" t="s">
        <v>104</v>
      </c>
      <c r="I209" s="132">
        <v>186.58</v>
      </c>
      <c r="J209" s="133"/>
      <c r="K209" s="133">
        <f t="shared" si="4"/>
        <v>0</v>
      </c>
    </row>
    <row r="210" spans="3:11" ht="128.25">
      <c r="C210" s="136">
        <v>15.3</v>
      </c>
      <c r="D210" s="130" t="s">
        <v>404</v>
      </c>
      <c r="E210" s="130"/>
      <c r="F210" s="130"/>
      <c r="G210" s="371" t="s">
        <v>266</v>
      </c>
      <c r="H210" s="130" t="s">
        <v>104</v>
      </c>
      <c r="I210" s="132">
        <v>32.28</v>
      </c>
      <c r="J210" s="133"/>
      <c r="K210" s="133">
        <f t="shared" si="4"/>
        <v>0</v>
      </c>
    </row>
    <row r="211" spans="3:11" ht="85.5">
      <c r="C211" s="136">
        <v>15.4</v>
      </c>
      <c r="D211" s="130" t="s">
        <v>405</v>
      </c>
      <c r="E211" s="130"/>
      <c r="F211" s="130"/>
      <c r="G211" s="371" t="s">
        <v>267</v>
      </c>
      <c r="H211" s="130" t="s">
        <v>104</v>
      </c>
      <c r="I211" s="132">
        <v>72.69</v>
      </c>
      <c r="J211" s="133"/>
      <c r="K211" s="133">
        <f t="shared" si="4"/>
        <v>0</v>
      </c>
    </row>
    <row r="212" spans="3:11" ht="71.25">
      <c r="C212" s="136">
        <v>15.5</v>
      </c>
      <c r="D212" s="130" t="s">
        <v>406</v>
      </c>
      <c r="E212" s="130"/>
      <c r="F212" s="130"/>
      <c r="G212" s="371" t="s">
        <v>268</v>
      </c>
      <c r="H212" s="130" t="s">
        <v>103</v>
      </c>
      <c r="I212" s="132">
        <v>47.6</v>
      </c>
      <c r="J212" s="133"/>
      <c r="K212" s="133">
        <f t="shared" si="4"/>
        <v>0</v>
      </c>
    </row>
    <row r="213" spans="3:11" ht="57">
      <c r="C213" s="136">
        <v>15.6</v>
      </c>
      <c r="D213" s="130" t="s">
        <v>407</v>
      </c>
      <c r="E213" s="130"/>
      <c r="F213" s="130"/>
      <c r="G213" s="371" t="s">
        <v>269</v>
      </c>
      <c r="H213" s="130" t="s">
        <v>103</v>
      </c>
      <c r="I213" s="132">
        <v>85.55</v>
      </c>
      <c r="J213" s="133"/>
      <c r="K213" s="133">
        <f t="shared" si="4"/>
        <v>0</v>
      </c>
    </row>
    <row r="214" spans="3:11" ht="28.5">
      <c r="C214" s="136">
        <v>15.7</v>
      </c>
      <c r="D214" s="130" t="s">
        <v>408</v>
      </c>
      <c r="E214" s="130"/>
      <c r="F214" s="130"/>
      <c r="G214" s="371" t="s">
        <v>448</v>
      </c>
      <c r="H214" s="130" t="s">
        <v>104</v>
      </c>
      <c r="I214" s="132">
        <v>16.04</v>
      </c>
      <c r="J214" s="133"/>
      <c r="K214" s="133">
        <f t="shared" si="4"/>
        <v>0</v>
      </c>
    </row>
    <row r="215" spans="3:11" ht="57">
      <c r="C215" s="136">
        <v>15.8</v>
      </c>
      <c r="D215" s="130" t="s">
        <v>409</v>
      </c>
      <c r="E215" s="130"/>
      <c r="F215" s="130"/>
      <c r="G215" s="371" t="s">
        <v>447</v>
      </c>
      <c r="H215" s="130" t="s">
        <v>305</v>
      </c>
      <c r="I215" s="132">
        <v>55959.522170253942</v>
      </c>
      <c r="J215" s="133"/>
      <c r="K215" s="133">
        <f t="shared" si="4"/>
        <v>0</v>
      </c>
    </row>
    <row r="216" spans="3:11">
      <c r="C216" s="335" t="s">
        <v>14</v>
      </c>
      <c r="D216" s="130"/>
      <c r="E216" s="130"/>
      <c r="F216" s="130"/>
      <c r="G216" s="131"/>
      <c r="H216" s="130"/>
      <c r="I216" s="132"/>
      <c r="J216" s="133"/>
      <c r="K216" s="370">
        <f>SUM(K208:K215)</f>
        <v>0</v>
      </c>
    </row>
    <row r="217" spans="3:11">
      <c r="C217" s="334"/>
      <c r="D217" s="334"/>
      <c r="E217" s="334"/>
      <c r="F217" s="334"/>
      <c r="G217" s="372" t="s">
        <v>451</v>
      </c>
      <c r="H217" s="334"/>
      <c r="I217" s="334"/>
      <c r="J217" s="334"/>
      <c r="K217" s="334"/>
    </row>
    <row r="218" spans="3:11" ht="28.5">
      <c r="C218" s="136">
        <v>16.100000000000001</v>
      </c>
      <c r="D218" s="130" t="s">
        <v>410</v>
      </c>
      <c r="E218" s="130"/>
      <c r="F218" s="130"/>
      <c r="G218" s="371" t="s">
        <v>270</v>
      </c>
      <c r="H218" s="130" t="s">
        <v>104</v>
      </c>
      <c r="I218" s="132">
        <v>66.36</v>
      </c>
      <c r="J218" s="133"/>
      <c r="K218" s="133">
        <f t="shared" ref="K218:K263" si="5">+I218*J218</f>
        <v>0</v>
      </c>
    </row>
    <row r="219" spans="3:11" ht="114">
      <c r="C219" s="136">
        <v>16.2</v>
      </c>
      <c r="D219" s="130" t="s">
        <v>411</v>
      </c>
      <c r="E219" s="130"/>
      <c r="F219" s="130"/>
      <c r="G219" s="371" t="s">
        <v>271</v>
      </c>
      <c r="H219" s="130" t="s">
        <v>103</v>
      </c>
      <c r="I219" s="132">
        <v>1.1000000000000001</v>
      </c>
      <c r="J219" s="133"/>
      <c r="K219" s="133">
        <f t="shared" si="5"/>
        <v>0</v>
      </c>
    </row>
    <row r="220" spans="3:11" ht="42.75">
      <c r="C220" s="136">
        <v>16.3</v>
      </c>
      <c r="D220" s="130" t="s">
        <v>412</v>
      </c>
      <c r="E220" s="130"/>
      <c r="F220" s="130"/>
      <c r="G220" s="371" t="s">
        <v>272</v>
      </c>
      <c r="H220" s="130" t="s">
        <v>103</v>
      </c>
      <c r="I220" s="132">
        <v>30.71</v>
      </c>
      <c r="J220" s="133"/>
      <c r="K220" s="133">
        <f t="shared" si="5"/>
        <v>0</v>
      </c>
    </row>
    <row r="221" spans="3:11">
      <c r="C221" s="335" t="s">
        <v>14</v>
      </c>
      <c r="D221" s="130"/>
      <c r="E221" s="130"/>
      <c r="F221" s="130"/>
      <c r="G221" s="131"/>
      <c r="H221" s="130"/>
      <c r="I221" s="132"/>
      <c r="J221" s="133"/>
      <c r="K221" s="370">
        <f>SUM(K218:K220)</f>
        <v>0</v>
      </c>
    </row>
    <row r="222" spans="3:11">
      <c r="C222" s="334"/>
      <c r="D222" s="334"/>
      <c r="E222" s="334"/>
      <c r="F222" s="334"/>
      <c r="G222" s="372" t="s">
        <v>452</v>
      </c>
      <c r="H222" s="334"/>
      <c r="I222" s="334"/>
      <c r="J222" s="334"/>
      <c r="K222" s="334"/>
    </row>
    <row r="223" spans="3:11" ht="28.5">
      <c r="C223" s="136">
        <v>17.100000000000001</v>
      </c>
      <c r="D223" s="130" t="s">
        <v>325</v>
      </c>
      <c r="E223" s="130"/>
      <c r="F223" s="130"/>
      <c r="G223" s="371" t="s">
        <v>273</v>
      </c>
      <c r="H223" s="130" t="s">
        <v>307</v>
      </c>
      <c r="I223" s="132">
        <v>3</v>
      </c>
      <c r="J223" s="133"/>
      <c r="K223" s="133">
        <f t="shared" si="5"/>
        <v>0</v>
      </c>
    </row>
    <row r="224" spans="3:11">
      <c r="C224" s="136">
        <v>17.2</v>
      </c>
      <c r="D224" s="130" t="s">
        <v>325</v>
      </c>
      <c r="E224" s="130"/>
      <c r="F224" s="130"/>
      <c r="G224" s="371" t="s">
        <v>274</v>
      </c>
      <c r="H224" s="130" t="s">
        <v>307</v>
      </c>
      <c r="I224" s="132">
        <v>117</v>
      </c>
      <c r="J224" s="133"/>
      <c r="K224" s="133">
        <f t="shared" si="5"/>
        <v>0</v>
      </c>
    </row>
    <row r="225" spans="3:11" ht="99.75">
      <c r="C225" s="136">
        <v>17.3</v>
      </c>
      <c r="D225" s="130" t="s">
        <v>325</v>
      </c>
      <c r="E225" s="130"/>
      <c r="F225" s="130"/>
      <c r="G225" s="371" t="s">
        <v>453</v>
      </c>
      <c r="H225" s="130" t="s">
        <v>307</v>
      </c>
      <c r="I225" s="132">
        <v>1</v>
      </c>
      <c r="J225" s="133"/>
      <c r="K225" s="133">
        <f t="shared" si="5"/>
        <v>0</v>
      </c>
    </row>
    <row r="226" spans="3:11" ht="28.5">
      <c r="C226" s="136">
        <v>17.399999999999999</v>
      </c>
      <c r="D226" s="130" t="s">
        <v>325</v>
      </c>
      <c r="E226" s="130"/>
      <c r="F226" s="130"/>
      <c r="G226" s="371" t="s">
        <v>275</v>
      </c>
      <c r="H226" s="130" t="s">
        <v>307</v>
      </c>
      <c r="I226" s="132">
        <v>3</v>
      </c>
      <c r="J226" s="133"/>
      <c r="K226" s="133">
        <f t="shared" si="5"/>
        <v>0</v>
      </c>
    </row>
    <row r="227" spans="3:11" ht="28.5">
      <c r="C227" s="136">
        <v>17.5</v>
      </c>
      <c r="D227" s="130" t="s">
        <v>325</v>
      </c>
      <c r="E227" s="130"/>
      <c r="F227" s="130"/>
      <c r="G227" s="371" t="s">
        <v>276</v>
      </c>
      <c r="H227" s="130" t="s">
        <v>307</v>
      </c>
      <c r="I227" s="132">
        <v>3</v>
      </c>
      <c r="J227" s="133"/>
      <c r="K227" s="133">
        <f t="shared" si="5"/>
        <v>0</v>
      </c>
    </row>
    <row r="228" spans="3:11">
      <c r="C228" s="136">
        <v>17.600000000000001</v>
      </c>
      <c r="D228" s="130" t="s">
        <v>325</v>
      </c>
      <c r="E228" s="130"/>
      <c r="F228" s="130"/>
      <c r="G228" s="371" t="s">
        <v>277</v>
      </c>
      <c r="H228" s="130" t="s">
        <v>307</v>
      </c>
      <c r="I228" s="132">
        <v>26</v>
      </c>
      <c r="J228" s="133"/>
      <c r="K228" s="133">
        <f t="shared" si="5"/>
        <v>0</v>
      </c>
    </row>
    <row r="229" spans="3:11" ht="28.5">
      <c r="C229" s="136">
        <v>17.7</v>
      </c>
      <c r="D229" s="130" t="s">
        <v>325</v>
      </c>
      <c r="E229" s="130"/>
      <c r="F229" s="130"/>
      <c r="G229" s="371" t="s">
        <v>278</v>
      </c>
      <c r="H229" s="130" t="s">
        <v>307</v>
      </c>
      <c r="I229" s="132">
        <v>10</v>
      </c>
      <c r="J229" s="133"/>
      <c r="K229" s="133">
        <f t="shared" si="5"/>
        <v>0</v>
      </c>
    </row>
    <row r="230" spans="3:11" ht="128.25">
      <c r="C230" s="136">
        <v>17.8</v>
      </c>
      <c r="D230" s="130" t="s">
        <v>325</v>
      </c>
      <c r="E230" s="130"/>
      <c r="F230" s="130"/>
      <c r="G230" s="371" t="s">
        <v>450</v>
      </c>
      <c r="H230" s="130" t="s">
        <v>307</v>
      </c>
      <c r="I230" s="132">
        <v>3</v>
      </c>
      <c r="J230" s="133"/>
      <c r="K230" s="133">
        <f t="shared" si="5"/>
        <v>0</v>
      </c>
    </row>
    <row r="231" spans="3:11">
      <c r="C231" s="335" t="s">
        <v>14</v>
      </c>
      <c r="D231" s="130"/>
      <c r="E231" s="130"/>
      <c r="F231" s="130"/>
      <c r="G231" s="131"/>
      <c r="H231" s="130"/>
      <c r="I231" s="132"/>
      <c r="J231" s="133"/>
      <c r="K231" s="370">
        <f>SUM(K223:K230)</f>
        <v>0</v>
      </c>
    </row>
    <row r="232" spans="3:11">
      <c r="C232" s="334"/>
      <c r="D232" s="334"/>
      <c r="E232" s="334"/>
      <c r="F232" s="334"/>
      <c r="G232" s="372" t="s">
        <v>454</v>
      </c>
      <c r="H232" s="334"/>
      <c r="I232" s="334"/>
      <c r="J232" s="334"/>
      <c r="K232" s="334"/>
    </row>
    <row r="233" spans="3:11" ht="28.5">
      <c r="C233" s="136">
        <v>18.100000000000001</v>
      </c>
      <c r="D233" s="130" t="s">
        <v>413</v>
      </c>
      <c r="E233" s="130"/>
      <c r="F233" s="130"/>
      <c r="G233" s="374" t="s">
        <v>279</v>
      </c>
      <c r="H233" s="130" t="s">
        <v>103</v>
      </c>
      <c r="I233" s="132">
        <v>72.48</v>
      </c>
      <c r="J233" s="133"/>
      <c r="K233" s="133">
        <f t="shared" si="5"/>
        <v>0</v>
      </c>
    </row>
    <row r="234" spans="3:11">
      <c r="C234" s="136">
        <v>18.2</v>
      </c>
      <c r="D234" s="130" t="s">
        <v>414</v>
      </c>
      <c r="E234" s="130"/>
      <c r="F234" s="130"/>
      <c r="G234" s="374" t="s">
        <v>280</v>
      </c>
      <c r="H234" s="130" t="s">
        <v>307</v>
      </c>
      <c r="I234" s="132">
        <v>1</v>
      </c>
      <c r="J234" s="133"/>
      <c r="K234" s="133">
        <f t="shared" si="5"/>
        <v>0</v>
      </c>
    </row>
    <row r="235" spans="3:11" ht="71.25">
      <c r="C235" s="136">
        <v>18.3</v>
      </c>
      <c r="D235" s="130" t="s">
        <v>415</v>
      </c>
      <c r="E235" s="130"/>
      <c r="F235" s="130"/>
      <c r="G235" s="374" t="s">
        <v>281</v>
      </c>
      <c r="H235" s="130" t="s">
        <v>307</v>
      </c>
      <c r="I235" s="132">
        <v>1</v>
      </c>
      <c r="J235" s="133"/>
      <c r="K235" s="133">
        <f t="shared" si="5"/>
        <v>0</v>
      </c>
    </row>
    <row r="236" spans="3:11" ht="42.75">
      <c r="C236" s="136">
        <v>18.399999999999999</v>
      </c>
      <c r="D236" s="130" t="s">
        <v>416</v>
      </c>
      <c r="E236" s="130"/>
      <c r="F236" s="130"/>
      <c r="G236" s="374" t="s">
        <v>282</v>
      </c>
      <c r="H236" s="130" t="s">
        <v>307</v>
      </c>
      <c r="I236" s="132">
        <v>1</v>
      </c>
      <c r="J236" s="133"/>
      <c r="K236" s="133">
        <f t="shared" si="5"/>
        <v>0</v>
      </c>
    </row>
    <row r="237" spans="3:11" ht="28.5">
      <c r="C237" s="136">
        <v>18.5</v>
      </c>
      <c r="D237" s="130" t="s">
        <v>417</v>
      </c>
      <c r="E237" s="130"/>
      <c r="F237" s="130"/>
      <c r="G237" s="374" t="s">
        <v>283</v>
      </c>
      <c r="H237" s="130" t="s">
        <v>307</v>
      </c>
      <c r="I237" s="132">
        <v>1</v>
      </c>
      <c r="J237" s="133"/>
      <c r="K237" s="133">
        <f t="shared" si="5"/>
        <v>0</v>
      </c>
    </row>
    <row r="238" spans="3:11">
      <c r="C238" s="136">
        <v>18.600000000000001</v>
      </c>
      <c r="D238" s="130" t="s">
        <v>418</v>
      </c>
      <c r="E238" s="130"/>
      <c r="F238" s="130"/>
      <c r="G238" s="374" t="s">
        <v>284</v>
      </c>
      <c r="H238" s="130" t="s">
        <v>103</v>
      </c>
      <c r="I238" s="132">
        <v>1.1299999999999999</v>
      </c>
      <c r="J238" s="133"/>
      <c r="K238" s="133">
        <f t="shared" si="5"/>
        <v>0</v>
      </c>
    </row>
    <row r="239" spans="3:11">
      <c r="C239" s="335" t="s">
        <v>14</v>
      </c>
      <c r="D239" s="130"/>
      <c r="E239" s="130"/>
      <c r="F239" s="130"/>
      <c r="G239" s="131"/>
      <c r="H239" s="130"/>
      <c r="I239" s="132"/>
      <c r="J239" s="133"/>
      <c r="K239" s="370">
        <f>SUM(K233:K238)</f>
        <v>0</v>
      </c>
    </row>
    <row r="240" spans="3:11">
      <c r="C240" s="334"/>
      <c r="D240" s="334"/>
      <c r="E240" s="334"/>
      <c r="F240" s="334"/>
      <c r="G240" s="372" t="s">
        <v>455</v>
      </c>
      <c r="H240" s="334"/>
      <c r="I240" s="334"/>
      <c r="J240" s="334"/>
      <c r="K240" s="334"/>
    </row>
    <row r="241" spans="3:11">
      <c r="C241" s="136">
        <v>19.100000000000001</v>
      </c>
      <c r="D241" s="130" t="s">
        <v>419</v>
      </c>
      <c r="E241" s="130"/>
      <c r="F241" s="130"/>
      <c r="G241" s="371" t="s">
        <v>285</v>
      </c>
      <c r="H241" s="130" t="s">
        <v>103</v>
      </c>
      <c r="I241" s="132">
        <v>63.76</v>
      </c>
      <c r="J241" s="133"/>
      <c r="K241" s="133">
        <f t="shared" si="5"/>
        <v>0</v>
      </c>
    </row>
    <row r="242" spans="3:11" ht="28.5">
      <c r="C242" s="136">
        <v>19.2</v>
      </c>
      <c r="D242" s="130" t="s">
        <v>420</v>
      </c>
      <c r="E242" s="130"/>
      <c r="F242" s="130"/>
      <c r="G242" s="371" t="s">
        <v>286</v>
      </c>
      <c r="H242" s="130" t="s">
        <v>102</v>
      </c>
      <c r="I242" s="132">
        <v>1</v>
      </c>
      <c r="J242" s="133"/>
      <c r="K242" s="133">
        <f t="shared" si="5"/>
        <v>0</v>
      </c>
    </row>
    <row r="243" spans="3:11">
      <c r="C243" s="335" t="s">
        <v>14</v>
      </c>
      <c r="D243" s="130"/>
      <c r="E243" s="130"/>
      <c r="F243" s="130"/>
      <c r="G243" s="131"/>
      <c r="H243" s="130"/>
      <c r="I243" s="132"/>
      <c r="J243" s="133"/>
      <c r="K243" s="370">
        <f>SUM(K241:K242)</f>
        <v>0</v>
      </c>
    </row>
    <row r="244" spans="3:11">
      <c r="C244" s="334"/>
      <c r="D244" s="334"/>
      <c r="E244" s="334"/>
      <c r="F244" s="334"/>
      <c r="G244" s="372" t="s">
        <v>456</v>
      </c>
      <c r="H244" s="334"/>
      <c r="I244" s="334"/>
      <c r="J244" s="334"/>
      <c r="K244" s="334"/>
    </row>
    <row r="245" spans="3:11">
      <c r="C245" s="136">
        <v>20.100000000000001</v>
      </c>
      <c r="D245" s="130" t="s">
        <v>325</v>
      </c>
      <c r="E245" s="130"/>
      <c r="F245" s="130"/>
      <c r="G245" s="371" t="s">
        <v>287</v>
      </c>
      <c r="H245" s="130" t="s">
        <v>104</v>
      </c>
      <c r="I245" s="132">
        <v>1.34</v>
      </c>
      <c r="J245" s="133"/>
      <c r="K245" s="133">
        <f t="shared" si="5"/>
        <v>0</v>
      </c>
    </row>
    <row r="246" spans="3:11">
      <c r="C246" s="136">
        <v>20.2</v>
      </c>
      <c r="D246" s="130" t="s">
        <v>325</v>
      </c>
      <c r="E246" s="130"/>
      <c r="F246" s="130"/>
      <c r="G246" s="371" t="s">
        <v>288</v>
      </c>
      <c r="H246" s="130" t="s">
        <v>104</v>
      </c>
      <c r="I246" s="132">
        <v>0.12</v>
      </c>
      <c r="J246" s="133"/>
      <c r="K246" s="133">
        <f t="shared" si="5"/>
        <v>0</v>
      </c>
    </row>
    <row r="247" spans="3:11">
      <c r="C247" s="335" t="s">
        <v>14</v>
      </c>
      <c r="D247" s="130"/>
      <c r="E247" s="130"/>
      <c r="F247" s="130"/>
      <c r="G247" s="131"/>
      <c r="H247" s="130"/>
      <c r="I247" s="132"/>
      <c r="J247" s="133"/>
      <c r="K247" s="370">
        <f>SUM(K245:K246)</f>
        <v>0</v>
      </c>
    </row>
    <row r="248" spans="3:11">
      <c r="C248" s="334"/>
      <c r="D248" s="334"/>
      <c r="E248" s="334"/>
      <c r="F248" s="334"/>
      <c r="G248" s="372" t="s">
        <v>457</v>
      </c>
      <c r="H248" s="334"/>
      <c r="I248" s="334"/>
      <c r="J248" s="334"/>
      <c r="K248" s="334"/>
    </row>
    <row r="249" spans="3:11">
      <c r="C249" s="136">
        <v>21.1</v>
      </c>
      <c r="D249" s="130" t="s">
        <v>421</v>
      </c>
      <c r="E249" s="130"/>
      <c r="F249" s="130"/>
      <c r="G249" s="374" t="s">
        <v>289</v>
      </c>
      <c r="H249" s="130" t="s">
        <v>104</v>
      </c>
      <c r="I249" s="132">
        <v>702.64</v>
      </c>
      <c r="J249" s="133"/>
      <c r="K249" s="133">
        <f t="shared" si="5"/>
        <v>0</v>
      </c>
    </row>
    <row r="250" spans="3:11" ht="28.5">
      <c r="C250" s="136">
        <v>21.2</v>
      </c>
      <c r="D250" s="130" t="s">
        <v>422</v>
      </c>
      <c r="E250" s="130"/>
      <c r="F250" s="130"/>
      <c r="G250" s="374" t="s">
        <v>290</v>
      </c>
      <c r="H250" s="130" t="s">
        <v>304</v>
      </c>
      <c r="I250" s="132">
        <v>140.53</v>
      </c>
      <c r="J250" s="133"/>
      <c r="K250" s="133">
        <f t="shared" si="5"/>
        <v>0</v>
      </c>
    </row>
    <row r="251" spans="3:11" ht="42.75">
      <c r="C251" s="136">
        <v>21.3</v>
      </c>
      <c r="D251" s="130" t="s">
        <v>423</v>
      </c>
      <c r="E251" s="130"/>
      <c r="F251" s="130"/>
      <c r="G251" s="374" t="s">
        <v>291</v>
      </c>
      <c r="H251" s="130" t="s">
        <v>304</v>
      </c>
      <c r="I251" s="132">
        <v>115.74</v>
      </c>
      <c r="J251" s="133"/>
      <c r="K251" s="133">
        <f t="shared" si="5"/>
        <v>0</v>
      </c>
    </row>
    <row r="252" spans="3:11">
      <c r="C252" s="136">
        <v>21.4</v>
      </c>
      <c r="D252" s="130" t="s">
        <v>424</v>
      </c>
      <c r="E252" s="130"/>
      <c r="F252" s="130"/>
      <c r="G252" s="374" t="s">
        <v>292</v>
      </c>
      <c r="H252" s="130" t="s">
        <v>304</v>
      </c>
      <c r="I252" s="132">
        <v>95.43</v>
      </c>
      <c r="J252" s="133"/>
      <c r="K252" s="133">
        <f t="shared" si="5"/>
        <v>0</v>
      </c>
    </row>
    <row r="253" spans="3:11">
      <c r="C253" s="136">
        <v>21.5</v>
      </c>
      <c r="D253" s="130" t="s">
        <v>425</v>
      </c>
      <c r="E253" s="130"/>
      <c r="F253" s="130"/>
      <c r="G253" s="374" t="s">
        <v>293</v>
      </c>
      <c r="H253" s="130" t="s">
        <v>304</v>
      </c>
      <c r="I253" s="132">
        <v>450</v>
      </c>
      <c r="J253" s="133"/>
      <c r="K253" s="133">
        <f t="shared" si="5"/>
        <v>0</v>
      </c>
    </row>
    <row r="254" spans="3:11">
      <c r="C254" s="136">
        <v>21.6</v>
      </c>
      <c r="D254" s="130" t="s">
        <v>426</v>
      </c>
      <c r="E254" s="130"/>
      <c r="F254" s="130"/>
      <c r="G254" s="374" t="s">
        <v>294</v>
      </c>
      <c r="H254" s="130" t="s">
        <v>304</v>
      </c>
      <c r="I254" s="132">
        <v>260</v>
      </c>
      <c r="J254" s="133"/>
      <c r="K254" s="133">
        <f t="shared" si="5"/>
        <v>0</v>
      </c>
    </row>
    <row r="255" spans="3:11">
      <c r="C255" s="136">
        <v>21.7</v>
      </c>
      <c r="D255" s="130" t="s">
        <v>427</v>
      </c>
      <c r="E255" s="130"/>
      <c r="F255" s="130"/>
      <c r="G255" s="374" t="s">
        <v>295</v>
      </c>
      <c r="H255" s="130" t="s">
        <v>304</v>
      </c>
      <c r="I255" s="132">
        <v>10</v>
      </c>
      <c r="J255" s="133"/>
      <c r="K255" s="133">
        <f t="shared" si="5"/>
        <v>0</v>
      </c>
    </row>
    <row r="256" spans="3:11">
      <c r="C256" s="136">
        <v>21.8</v>
      </c>
      <c r="D256" s="130" t="s">
        <v>311</v>
      </c>
      <c r="E256" s="130"/>
      <c r="F256" s="130"/>
      <c r="G256" s="374" t="s">
        <v>114</v>
      </c>
      <c r="H256" s="130" t="s">
        <v>305</v>
      </c>
      <c r="I256" s="132">
        <v>40.479999999999997</v>
      </c>
      <c r="J256" s="133"/>
      <c r="K256" s="133">
        <f t="shared" si="5"/>
        <v>0</v>
      </c>
    </row>
    <row r="257" spans="3:11" ht="42.75">
      <c r="C257" s="136">
        <v>21.9</v>
      </c>
      <c r="D257" s="130" t="s">
        <v>428</v>
      </c>
      <c r="E257" s="130"/>
      <c r="F257" s="130"/>
      <c r="G257" s="374" t="s">
        <v>296</v>
      </c>
      <c r="H257" s="130" t="s">
        <v>102</v>
      </c>
      <c r="I257" s="132">
        <v>2</v>
      </c>
      <c r="J257" s="133"/>
      <c r="K257" s="133">
        <f t="shared" si="5"/>
        <v>0</v>
      </c>
    </row>
    <row r="258" spans="3:11" ht="42.75">
      <c r="C258" s="136">
        <v>21.1</v>
      </c>
      <c r="D258" s="130" t="s">
        <v>429</v>
      </c>
      <c r="E258" s="130"/>
      <c r="F258" s="130"/>
      <c r="G258" s="374" t="s">
        <v>297</v>
      </c>
      <c r="H258" s="130" t="s">
        <v>103</v>
      </c>
      <c r="I258" s="132">
        <v>4</v>
      </c>
      <c r="J258" s="133"/>
      <c r="K258" s="133">
        <f t="shared" si="5"/>
        <v>0</v>
      </c>
    </row>
    <row r="259" spans="3:11" ht="42.75">
      <c r="C259" s="136">
        <v>21.11</v>
      </c>
      <c r="D259" s="130" t="s">
        <v>430</v>
      </c>
      <c r="E259" s="130"/>
      <c r="F259" s="130"/>
      <c r="G259" s="374" t="s">
        <v>298</v>
      </c>
      <c r="H259" s="130" t="s">
        <v>102</v>
      </c>
      <c r="I259" s="132">
        <v>2</v>
      </c>
      <c r="J259" s="133"/>
      <c r="K259" s="133">
        <f t="shared" si="5"/>
        <v>0</v>
      </c>
    </row>
    <row r="260" spans="3:11">
      <c r="C260" s="136">
        <v>21.12</v>
      </c>
      <c r="D260" s="130" t="s">
        <v>431</v>
      </c>
      <c r="E260" s="130"/>
      <c r="F260" s="130"/>
      <c r="G260" s="374" t="s">
        <v>299</v>
      </c>
      <c r="H260" s="130" t="s">
        <v>104</v>
      </c>
      <c r="I260" s="132">
        <v>1300</v>
      </c>
      <c r="J260" s="133"/>
      <c r="K260" s="133">
        <f t="shared" si="5"/>
        <v>0</v>
      </c>
    </row>
    <row r="261" spans="3:11">
      <c r="C261" s="136">
        <v>21.13</v>
      </c>
      <c r="D261" s="130" t="s">
        <v>432</v>
      </c>
      <c r="E261" s="130"/>
      <c r="F261" s="130"/>
      <c r="G261" s="374" t="s">
        <v>300</v>
      </c>
      <c r="H261" s="130" t="s">
        <v>103</v>
      </c>
      <c r="I261" s="132">
        <v>90.55</v>
      </c>
      <c r="J261" s="133"/>
      <c r="K261" s="133">
        <f t="shared" si="5"/>
        <v>0</v>
      </c>
    </row>
    <row r="262" spans="3:11">
      <c r="C262" s="136">
        <v>21.14</v>
      </c>
      <c r="D262" s="130" t="s">
        <v>433</v>
      </c>
      <c r="E262" s="130"/>
      <c r="F262" s="130"/>
      <c r="G262" s="374" t="s">
        <v>301</v>
      </c>
      <c r="H262" s="130" t="s">
        <v>103</v>
      </c>
      <c r="I262" s="132">
        <v>156</v>
      </c>
      <c r="J262" s="133"/>
      <c r="K262" s="133">
        <f t="shared" si="5"/>
        <v>0</v>
      </c>
    </row>
    <row r="263" spans="3:11">
      <c r="C263" s="136">
        <v>21.15</v>
      </c>
      <c r="D263" s="130" t="s">
        <v>434</v>
      </c>
      <c r="E263" s="130"/>
      <c r="F263" s="130"/>
      <c r="G263" s="374" t="s">
        <v>302</v>
      </c>
      <c r="H263" s="130" t="s">
        <v>104</v>
      </c>
      <c r="I263" s="132">
        <v>10</v>
      </c>
      <c r="J263" s="133"/>
      <c r="K263" s="133">
        <f t="shared" si="5"/>
        <v>0</v>
      </c>
    </row>
    <row r="264" spans="3:11">
      <c r="C264" s="335" t="s">
        <v>14</v>
      </c>
      <c r="D264" s="130"/>
      <c r="E264" s="130"/>
      <c r="F264" s="130"/>
      <c r="G264" s="131"/>
      <c r="H264" s="130"/>
      <c r="I264" s="132"/>
      <c r="J264" s="133"/>
      <c r="K264" s="370">
        <f>SUM(K249:K263)</f>
        <v>0</v>
      </c>
    </row>
    <row r="265" spans="3:11">
      <c r="C265" s="337" t="s">
        <v>15</v>
      </c>
      <c r="D265" s="337"/>
      <c r="E265" s="337"/>
      <c r="F265" s="337"/>
      <c r="G265" s="337"/>
      <c r="H265" s="337"/>
      <c r="I265" s="337"/>
      <c r="J265" s="337"/>
      <c r="K265" s="326">
        <f>+K264+K247+K243+K239+K231+K221+K216+K206+K196+K187+K180+K176+K163+K160+K139+K62+K55+K48+K35+K23+K19</f>
        <v>0</v>
      </c>
    </row>
    <row r="266" spans="3:11">
      <c r="C266" s="141"/>
      <c r="D266" s="141"/>
      <c r="E266" s="141"/>
      <c r="F266" s="141"/>
      <c r="G266" s="141"/>
      <c r="H266" s="141"/>
      <c r="I266" s="141"/>
      <c r="J266" s="141"/>
      <c r="K266" s="142"/>
    </row>
    <row r="267" spans="3:11">
      <c r="C267" s="143"/>
      <c r="D267" s="144"/>
      <c r="E267" s="143"/>
      <c r="F267" s="143"/>
      <c r="G267" s="377" t="s">
        <v>461</v>
      </c>
      <c r="H267" s="378"/>
      <c r="I267" s="378"/>
      <c r="J267" s="379"/>
      <c r="K267" s="321"/>
    </row>
    <row r="268" spans="3:11">
      <c r="C268" s="143"/>
      <c r="D268" s="144"/>
      <c r="E268" s="143"/>
      <c r="F268" s="143"/>
      <c r="G268" s="377" t="s">
        <v>458</v>
      </c>
      <c r="H268" s="378"/>
      <c r="I268" s="378"/>
      <c r="J268" s="379"/>
      <c r="K268" s="342"/>
    </row>
    <row r="269" spans="3:11">
      <c r="C269" s="143"/>
      <c r="D269" s="144"/>
      <c r="E269" s="143"/>
      <c r="F269" s="143"/>
      <c r="G269" s="377" t="s">
        <v>459</v>
      </c>
      <c r="H269" s="378" t="s">
        <v>459</v>
      </c>
      <c r="I269" s="378" t="s">
        <v>459</v>
      </c>
      <c r="J269" s="379" t="s">
        <v>459</v>
      </c>
      <c r="K269" s="342"/>
    </row>
    <row r="270" spans="3:11">
      <c r="C270" s="143"/>
      <c r="D270" s="145"/>
      <c r="E270" s="145"/>
      <c r="F270" s="145"/>
      <c r="G270" s="380" t="s">
        <v>462</v>
      </c>
      <c r="H270" s="380" t="s">
        <v>102</v>
      </c>
      <c r="I270" s="380">
        <v>35</v>
      </c>
      <c r="J270" s="381"/>
      <c r="K270" s="342">
        <f>+I270*J270</f>
        <v>0</v>
      </c>
    </row>
    <row r="271" spans="3:11">
      <c r="C271" s="143"/>
      <c r="D271" s="144"/>
      <c r="E271" s="143"/>
      <c r="F271" s="143"/>
      <c r="G271" s="380" t="s">
        <v>463</v>
      </c>
      <c r="H271" s="380" t="s">
        <v>102</v>
      </c>
      <c r="I271" s="380">
        <v>25</v>
      </c>
      <c r="J271" s="381"/>
      <c r="K271" s="342">
        <f>+I271*J271</f>
        <v>0</v>
      </c>
    </row>
    <row r="272" spans="3:11">
      <c r="C272" s="143"/>
      <c r="D272" s="144"/>
      <c r="E272" s="143"/>
      <c r="F272" s="143"/>
      <c r="G272" s="377" t="s">
        <v>460</v>
      </c>
      <c r="H272" s="378" t="s">
        <v>460</v>
      </c>
      <c r="I272" s="378" t="s">
        <v>460</v>
      </c>
      <c r="J272" s="379" t="s">
        <v>460</v>
      </c>
      <c r="K272" s="342"/>
    </row>
    <row r="273" spans="3:11">
      <c r="C273" s="143"/>
      <c r="D273" s="145"/>
      <c r="E273" s="145"/>
      <c r="F273" s="145"/>
      <c r="G273" s="322" t="s">
        <v>16</v>
      </c>
      <c r="H273" s="323"/>
      <c r="I273" s="321"/>
      <c r="J273" s="324"/>
      <c r="K273" s="325">
        <f>+K265+K268+K269+K270+K271+K272</f>
        <v>0</v>
      </c>
    </row>
    <row r="274" spans="3:11">
      <c r="C274" s="143"/>
      <c r="D274" s="145"/>
      <c r="E274" s="145"/>
      <c r="F274" s="145"/>
      <c r="G274" s="382" t="s">
        <v>464</v>
      </c>
      <c r="H274" s="383" t="s">
        <v>102</v>
      </c>
      <c r="I274" s="384">
        <v>2</v>
      </c>
      <c r="J274" s="348"/>
      <c r="K274" s="342">
        <f>+I274*J274</f>
        <v>0</v>
      </c>
    </row>
    <row r="275" spans="3:11" ht="63.75">
      <c r="C275" s="143"/>
      <c r="D275" s="145"/>
      <c r="E275" s="145"/>
      <c r="F275" s="145"/>
      <c r="G275" s="382" t="s">
        <v>465</v>
      </c>
      <c r="H275" s="383" t="s">
        <v>102</v>
      </c>
      <c r="I275" s="384">
        <v>1</v>
      </c>
      <c r="J275" s="348"/>
      <c r="K275" s="342">
        <f t="shared" ref="K275:K289" si="6">+I275*J275</f>
        <v>0</v>
      </c>
    </row>
    <row r="276" spans="3:11" ht="25.5">
      <c r="C276" s="143"/>
      <c r="D276" s="145"/>
      <c r="E276" s="145"/>
      <c r="F276" s="145"/>
      <c r="G276" s="382" t="s">
        <v>466</v>
      </c>
      <c r="H276" s="383" t="s">
        <v>102</v>
      </c>
      <c r="I276" s="384">
        <v>1</v>
      </c>
      <c r="J276" s="348"/>
      <c r="K276" s="342">
        <f t="shared" si="6"/>
        <v>0</v>
      </c>
    </row>
    <row r="277" spans="3:11" ht="25.5">
      <c r="C277" s="143"/>
      <c r="D277" s="145"/>
      <c r="E277" s="145"/>
      <c r="F277" s="145"/>
      <c r="G277" s="382" t="s">
        <v>467</v>
      </c>
      <c r="H277" s="383" t="s">
        <v>102</v>
      </c>
      <c r="I277" s="384">
        <v>1</v>
      </c>
      <c r="J277" s="348"/>
      <c r="K277" s="342">
        <f t="shared" si="6"/>
        <v>0</v>
      </c>
    </row>
    <row r="278" spans="3:11" ht="25.5">
      <c r="C278" s="143"/>
      <c r="D278" s="145"/>
      <c r="E278" s="145"/>
      <c r="F278" s="145"/>
      <c r="G278" s="382" t="s">
        <v>468</v>
      </c>
      <c r="H278" s="383" t="s">
        <v>102</v>
      </c>
      <c r="I278" s="384">
        <v>2</v>
      </c>
      <c r="J278" s="348"/>
      <c r="K278" s="342">
        <f t="shared" si="6"/>
        <v>0</v>
      </c>
    </row>
    <row r="279" spans="3:11" ht="63.75">
      <c r="C279" s="143"/>
      <c r="D279" s="145"/>
      <c r="E279" s="145"/>
      <c r="F279" s="145"/>
      <c r="G279" s="382" t="s">
        <v>469</v>
      </c>
      <c r="H279" s="383" t="s">
        <v>102</v>
      </c>
      <c r="I279" s="384">
        <v>1</v>
      </c>
      <c r="J279" s="348"/>
      <c r="K279" s="342">
        <f t="shared" si="6"/>
        <v>0</v>
      </c>
    </row>
    <row r="280" spans="3:11">
      <c r="C280" s="143"/>
      <c r="D280" s="145"/>
      <c r="E280" s="145"/>
      <c r="F280" s="145"/>
      <c r="G280" s="382" t="s">
        <v>470</v>
      </c>
      <c r="H280" s="385" t="s">
        <v>102</v>
      </c>
      <c r="I280" s="386">
        <v>1</v>
      </c>
      <c r="J280" s="348"/>
      <c r="K280" s="342">
        <f t="shared" si="6"/>
        <v>0</v>
      </c>
    </row>
    <row r="281" spans="3:11" ht="25.5">
      <c r="C281" s="143"/>
      <c r="D281" s="145"/>
      <c r="E281" s="145"/>
      <c r="F281" s="145"/>
      <c r="G281" s="382" t="s">
        <v>471</v>
      </c>
      <c r="H281" s="385" t="s">
        <v>102</v>
      </c>
      <c r="I281" s="386">
        <v>1</v>
      </c>
      <c r="J281" s="348"/>
      <c r="K281" s="342">
        <f t="shared" si="6"/>
        <v>0</v>
      </c>
    </row>
    <row r="282" spans="3:11" ht="25.5">
      <c r="C282" s="143"/>
      <c r="D282" s="145"/>
      <c r="E282" s="145"/>
      <c r="F282" s="145"/>
      <c r="G282" s="382" t="s">
        <v>472</v>
      </c>
      <c r="H282" s="383" t="s">
        <v>102</v>
      </c>
      <c r="I282" s="384">
        <v>1</v>
      </c>
      <c r="J282" s="348"/>
      <c r="K282" s="342">
        <f t="shared" si="6"/>
        <v>0</v>
      </c>
    </row>
    <row r="283" spans="3:11">
      <c r="C283" s="143"/>
      <c r="D283" s="145"/>
      <c r="E283" s="145"/>
      <c r="F283" s="145"/>
      <c r="G283" s="387" t="s">
        <v>473</v>
      </c>
      <c r="H283" s="383" t="s">
        <v>307</v>
      </c>
      <c r="I283" s="384">
        <v>13</v>
      </c>
      <c r="J283" s="348"/>
      <c r="K283" s="342">
        <f t="shared" si="6"/>
        <v>0</v>
      </c>
    </row>
    <row r="284" spans="3:11">
      <c r="C284" s="143"/>
      <c r="D284" s="145"/>
      <c r="E284" s="145"/>
      <c r="F284" s="145"/>
      <c r="G284" s="387" t="s">
        <v>474</v>
      </c>
      <c r="H284" s="383" t="s">
        <v>307</v>
      </c>
      <c r="I284" s="384">
        <v>7</v>
      </c>
      <c r="J284" s="348"/>
      <c r="K284" s="342">
        <f t="shared" si="6"/>
        <v>0</v>
      </c>
    </row>
    <row r="285" spans="3:11">
      <c r="C285" s="143"/>
      <c r="D285" s="145"/>
      <c r="E285" s="145"/>
      <c r="F285" s="145"/>
      <c r="G285" s="387" t="s">
        <v>475</v>
      </c>
      <c r="H285" s="383" t="s">
        <v>307</v>
      </c>
      <c r="I285" s="384">
        <v>16</v>
      </c>
      <c r="J285" s="348"/>
      <c r="K285" s="342">
        <f t="shared" si="6"/>
        <v>0</v>
      </c>
    </row>
    <row r="286" spans="3:11">
      <c r="C286" s="143"/>
      <c r="D286" s="145"/>
      <c r="E286" s="145"/>
      <c r="F286" s="145"/>
      <c r="G286" s="387" t="s">
        <v>476</v>
      </c>
      <c r="H286" s="383" t="s">
        <v>307</v>
      </c>
      <c r="I286" s="384">
        <v>10</v>
      </c>
      <c r="J286" s="348"/>
      <c r="K286" s="342">
        <f t="shared" si="6"/>
        <v>0</v>
      </c>
    </row>
    <row r="287" spans="3:11">
      <c r="C287" s="143"/>
      <c r="D287" s="145"/>
      <c r="E287" s="145"/>
      <c r="F287" s="145"/>
      <c r="G287" s="387" t="s">
        <v>477</v>
      </c>
      <c r="H287" s="383" t="s">
        <v>307</v>
      </c>
      <c r="I287" s="384">
        <v>1</v>
      </c>
      <c r="J287" s="348"/>
      <c r="K287" s="342">
        <f t="shared" si="6"/>
        <v>0</v>
      </c>
    </row>
    <row r="288" spans="3:11">
      <c r="C288" s="143"/>
      <c r="D288" s="145"/>
      <c r="E288" s="145"/>
      <c r="F288" s="145"/>
      <c r="G288" s="387" t="s">
        <v>478</v>
      </c>
      <c r="H288" s="383" t="s">
        <v>307</v>
      </c>
      <c r="I288" s="384">
        <v>2</v>
      </c>
      <c r="J288" s="348"/>
      <c r="K288" s="342">
        <f t="shared" si="6"/>
        <v>0</v>
      </c>
    </row>
    <row r="289" spans="3:11" ht="76.5">
      <c r="C289" s="143"/>
      <c r="D289" s="145"/>
      <c r="E289" s="145"/>
      <c r="F289" s="145"/>
      <c r="G289" s="388" t="s">
        <v>479</v>
      </c>
      <c r="H289" s="383" t="s">
        <v>307</v>
      </c>
      <c r="I289" s="384">
        <v>1</v>
      </c>
      <c r="J289" s="348"/>
      <c r="K289" s="342">
        <f t="shared" si="6"/>
        <v>0</v>
      </c>
    </row>
    <row r="290" spans="3:11">
      <c r="C290" s="143"/>
      <c r="D290" s="144"/>
      <c r="E290" s="143"/>
      <c r="F290" s="143"/>
      <c r="G290" s="322" t="s">
        <v>17</v>
      </c>
      <c r="H290" s="323"/>
      <c r="I290" s="325"/>
      <c r="J290" s="324"/>
      <c r="K290" s="370">
        <f>SUM(K273:K289)</f>
        <v>0</v>
      </c>
    </row>
    <row r="291" spans="3:11" ht="15" thickBot="1">
      <c r="C291" s="143"/>
      <c r="D291" s="144"/>
      <c r="E291" s="144"/>
      <c r="F291" s="144"/>
      <c r="G291" s="143"/>
      <c r="H291" s="143"/>
      <c r="I291" s="146"/>
      <c r="J291" s="147"/>
      <c r="K291" s="148"/>
    </row>
    <row r="292" spans="3:11">
      <c r="C292" s="149"/>
      <c r="D292" s="296"/>
      <c r="E292" s="296"/>
      <c r="F292" s="296"/>
      <c r="G292" s="296"/>
      <c r="H292" s="296"/>
      <c r="I292" s="296"/>
      <c r="J292" s="296"/>
      <c r="K292" s="297"/>
    </row>
    <row r="293" spans="3:11">
      <c r="C293" s="277" t="s">
        <v>18</v>
      </c>
      <c r="D293" s="278"/>
      <c r="E293" s="278"/>
      <c r="F293" s="278"/>
      <c r="G293" s="278"/>
      <c r="H293" s="310" t="s">
        <v>19</v>
      </c>
      <c r="I293" s="311"/>
      <c r="J293" s="312"/>
      <c r="K293" s="151" t="s">
        <v>20</v>
      </c>
    </row>
    <row r="294" spans="3:11">
      <c r="C294" s="277" t="s">
        <v>21</v>
      </c>
      <c r="D294" s="278"/>
      <c r="E294" s="278"/>
      <c r="F294" s="278"/>
      <c r="G294" s="278"/>
      <c r="H294" s="282" t="s">
        <v>22</v>
      </c>
      <c r="I294" s="282"/>
      <c r="J294" s="153" t="s">
        <v>23</v>
      </c>
      <c r="K294" s="350"/>
    </row>
    <row r="295" spans="3:11">
      <c r="C295" s="277" t="s">
        <v>24</v>
      </c>
      <c r="D295" s="278"/>
      <c r="E295" s="278"/>
      <c r="F295" s="278"/>
      <c r="G295" s="278"/>
      <c r="H295" s="279" t="s">
        <v>25</v>
      </c>
      <c r="I295" s="280"/>
      <c r="J295" s="153" t="s">
        <v>26</v>
      </c>
      <c r="K295" s="350"/>
    </row>
    <row r="296" spans="3:11">
      <c r="C296" s="155"/>
      <c r="D296" s="156"/>
      <c r="E296" s="157"/>
      <c r="F296" s="157"/>
      <c r="G296" s="158"/>
      <c r="H296" s="281" t="s">
        <v>27</v>
      </c>
      <c r="I296" s="282"/>
      <c r="J296" s="153" t="s">
        <v>28</v>
      </c>
      <c r="K296" s="350"/>
    </row>
    <row r="297" spans="3:11">
      <c r="C297" s="159"/>
      <c r="D297" s="160"/>
      <c r="E297" s="160"/>
      <c r="F297" s="160"/>
      <c r="G297" s="161"/>
      <c r="H297" s="282" t="s">
        <v>29</v>
      </c>
      <c r="I297" s="282"/>
      <c r="J297" s="153" t="s">
        <v>30</v>
      </c>
      <c r="K297" s="154">
        <f>+K294+K295+K296</f>
        <v>0</v>
      </c>
    </row>
  </sheetData>
  <mergeCells count="28">
    <mergeCell ref="C295:G295"/>
    <mergeCell ref="H295:I295"/>
    <mergeCell ref="H296:I296"/>
    <mergeCell ref="H297:I297"/>
    <mergeCell ref="D292:K292"/>
    <mergeCell ref="C293:G293"/>
    <mergeCell ref="H293:J293"/>
    <mergeCell ref="C294:G294"/>
    <mergeCell ref="H294:I294"/>
    <mergeCell ref="C265:J265"/>
    <mergeCell ref="G267:J267"/>
    <mergeCell ref="G268:J268"/>
    <mergeCell ref="G269:J269"/>
    <mergeCell ref="G272:J272"/>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3" zoomScale="80" zoomScaleNormal="80" zoomScaleSheetLayoutView="80" workbookViewId="0">
      <selection activeCell="D9" sqref="D9:K9"/>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174" t="s">
        <v>34</v>
      </c>
      <c r="D3" s="175"/>
      <c r="E3" s="175"/>
      <c r="F3" s="175"/>
      <c r="P3" s="5"/>
    </row>
    <row r="4" spans="2:16">
      <c r="B4" s="4"/>
      <c r="C4" s="110"/>
      <c r="D4" s="119" t="s">
        <v>35</v>
      </c>
      <c r="E4" s="110"/>
      <c r="F4" s="111"/>
      <c r="P4" s="5"/>
    </row>
    <row r="5" spans="2:16">
      <c r="B5" s="4"/>
      <c r="C5" s="106"/>
      <c r="D5" s="107"/>
      <c r="E5" s="106"/>
      <c r="F5" s="107"/>
      <c r="P5" s="5"/>
    </row>
    <row r="6" spans="2:16" ht="48" customHeight="1">
      <c r="B6" s="4"/>
      <c r="C6" s="176" t="s">
        <v>36</v>
      </c>
      <c r="D6" s="176"/>
      <c r="E6" s="176"/>
      <c r="F6" s="176"/>
      <c r="G6" s="176"/>
      <c r="H6" s="176"/>
      <c r="I6" s="176"/>
      <c r="J6" s="176"/>
      <c r="K6" s="176"/>
      <c r="L6" s="176"/>
      <c r="M6" s="176"/>
      <c r="N6" s="176"/>
      <c r="O6" s="176"/>
      <c r="P6" s="6"/>
    </row>
    <row r="7" spans="2:16" ht="15" thickBot="1">
      <c r="B7" s="4"/>
      <c r="C7" s="31"/>
      <c r="D7" s="31"/>
      <c r="E7" s="31"/>
      <c r="F7" s="31"/>
      <c r="G7" s="31"/>
      <c r="H7" s="31"/>
      <c r="I7" s="31"/>
      <c r="J7" s="31"/>
      <c r="K7" s="31"/>
      <c r="L7" s="31"/>
      <c r="M7" s="31"/>
      <c r="N7" s="31"/>
      <c r="O7" s="31"/>
      <c r="P7" s="5"/>
    </row>
    <row r="8" spans="2:16" ht="15">
      <c r="B8" s="4"/>
      <c r="C8" s="222"/>
      <c r="D8" s="224"/>
      <c r="E8" s="225"/>
      <c r="F8" s="225"/>
      <c r="G8" s="225"/>
      <c r="H8" s="225"/>
      <c r="I8" s="225"/>
      <c r="J8" s="225"/>
      <c r="K8" s="226"/>
      <c r="L8" s="233"/>
      <c r="M8" s="234"/>
      <c r="N8" s="234"/>
      <c r="O8" s="235"/>
      <c r="P8" s="7"/>
    </row>
    <row r="9" spans="2:16" ht="15">
      <c r="B9" s="4"/>
      <c r="C9" s="223"/>
      <c r="D9" s="179" t="s">
        <v>37</v>
      </c>
      <c r="E9" s="180"/>
      <c r="F9" s="180"/>
      <c r="G9" s="180"/>
      <c r="H9" s="180"/>
      <c r="I9" s="180"/>
      <c r="J9" s="180"/>
      <c r="K9" s="181"/>
      <c r="L9" s="236"/>
      <c r="M9" s="237"/>
      <c r="N9" s="237"/>
      <c r="O9" s="238"/>
      <c r="P9" s="7"/>
    </row>
    <row r="10" spans="2:16" ht="15">
      <c r="B10" s="4"/>
      <c r="C10" s="223"/>
      <c r="D10" s="179"/>
      <c r="E10" s="180"/>
      <c r="F10" s="180"/>
      <c r="G10" s="180"/>
      <c r="H10" s="180"/>
      <c r="I10" s="180"/>
      <c r="J10" s="180"/>
      <c r="K10" s="181"/>
      <c r="L10" s="177" t="s">
        <v>38</v>
      </c>
      <c r="M10" s="239"/>
      <c r="N10" s="240"/>
      <c r="O10" s="241"/>
      <c r="P10" s="7"/>
    </row>
    <row r="11" spans="2:16" ht="15">
      <c r="B11" s="4"/>
      <c r="C11" s="223"/>
      <c r="D11" s="179" t="s">
        <v>39</v>
      </c>
      <c r="E11" s="180"/>
      <c r="F11" s="180"/>
      <c r="G11" s="180"/>
      <c r="H11" s="180"/>
      <c r="I11" s="180"/>
      <c r="J11" s="180"/>
      <c r="K11" s="181"/>
      <c r="L11" s="227"/>
      <c r="M11" s="242"/>
      <c r="N11" s="243"/>
      <c r="O11" s="244"/>
      <c r="P11" s="8"/>
    </row>
    <row r="12" spans="2:16" ht="12.75" customHeight="1">
      <c r="B12" s="4"/>
      <c r="C12" s="223"/>
      <c r="D12" s="182"/>
      <c r="E12" s="183"/>
      <c r="F12" s="183"/>
      <c r="G12" s="183"/>
      <c r="H12" s="183"/>
      <c r="I12" s="183"/>
      <c r="J12" s="183"/>
      <c r="K12" s="184"/>
      <c r="L12" s="177" t="s">
        <v>40</v>
      </c>
      <c r="M12" s="177">
        <v>1</v>
      </c>
      <c r="N12" s="177" t="s">
        <v>41</v>
      </c>
      <c r="O12" s="231">
        <v>1</v>
      </c>
      <c r="P12" s="7"/>
    </row>
    <row r="13" spans="2:16" ht="13.5">
      <c r="B13" s="4"/>
      <c r="C13" s="223"/>
      <c r="D13" s="182"/>
      <c r="E13" s="183"/>
      <c r="F13" s="183"/>
      <c r="G13" s="183"/>
      <c r="H13" s="183"/>
      <c r="I13" s="183"/>
      <c r="J13" s="183"/>
      <c r="K13" s="184"/>
      <c r="L13" s="178"/>
      <c r="M13" s="178"/>
      <c r="N13" s="178"/>
      <c r="O13" s="232"/>
      <c r="P13" s="7"/>
    </row>
    <row r="14" spans="2:16" ht="15">
      <c r="B14" s="4"/>
      <c r="C14" s="223"/>
      <c r="D14" s="179" t="s">
        <v>42</v>
      </c>
      <c r="E14" s="180"/>
      <c r="F14" s="180"/>
      <c r="G14" s="180"/>
      <c r="H14" s="180"/>
      <c r="I14" s="180"/>
      <c r="J14" s="180"/>
      <c r="K14" s="181"/>
      <c r="L14" s="178"/>
      <c r="M14" s="178"/>
      <c r="N14" s="178"/>
      <c r="O14" s="232"/>
      <c r="P14" s="7"/>
    </row>
    <row r="15" spans="2:16" ht="15.75" thickBot="1">
      <c r="B15" s="4"/>
      <c r="C15" s="32"/>
      <c r="D15" s="33"/>
      <c r="E15" s="33"/>
      <c r="F15" s="33"/>
      <c r="G15" s="33"/>
      <c r="H15" s="33"/>
      <c r="I15" s="33"/>
      <c r="J15" s="33"/>
      <c r="K15" s="33"/>
      <c r="L15" s="33"/>
      <c r="M15" s="34"/>
      <c r="N15" s="34"/>
      <c r="O15" s="35"/>
      <c r="P15" s="9"/>
    </row>
    <row r="16" spans="2:16" ht="15">
      <c r="B16" s="4"/>
      <c r="C16" s="36"/>
      <c r="D16" s="114"/>
      <c r="E16" s="114"/>
      <c r="F16" s="114"/>
      <c r="G16" s="114"/>
      <c r="H16" s="114"/>
      <c r="I16" s="114"/>
      <c r="J16" s="114"/>
      <c r="K16" s="114"/>
      <c r="L16" s="37" t="s">
        <v>43</v>
      </c>
      <c r="M16" s="38" t="s">
        <v>44</v>
      </c>
      <c r="N16" s="38" t="s">
        <v>45</v>
      </c>
      <c r="O16" s="39" t="s">
        <v>46</v>
      </c>
      <c r="P16" s="8"/>
    </row>
    <row r="17" spans="2:16" ht="15">
      <c r="B17" s="4"/>
      <c r="C17" s="40"/>
      <c r="D17" s="112"/>
      <c r="E17" s="112"/>
      <c r="F17" s="112"/>
      <c r="G17" s="112"/>
      <c r="H17" s="112"/>
      <c r="I17" s="112"/>
      <c r="J17" s="112"/>
      <c r="K17" s="112"/>
      <c r="L17" s="41"/>
      <c r="M17" s="42"/>
      <c r="N17" s="42"/>
      <c r="O17" s="43"/>
      <c r="P17" s="10"/>
    </row>
    <row r="18" spans="2:16" ht="18" customHeight="1">
      <c r="B18" s="4"/>
      <c r="C18" s="265" t="s">
        <v>47</v>
      </c>
      <c r="D18" s="266"/>
      <c r="E18" s="266"/>
      <c r="F18" s="266"/>
      <c r="G18" s="112"/>
      <c r="H18" s="112"/>
      <c r="I18" s="112" t="s">
        <v>48</v>
      </c>
      <c r="J18" s="31"/>
      <c r="K18" s="112"/>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192" t="s">
        <v>49</v>
      </c>
      <c r="D22" s="193"/>
      <c r="E22" s="193"/>
      <c r="F22" s="193"/>
      <c r="G22" s="193"/>
      <c r="H22" s="193"/>
      <c r="I22" s="193"/>
      <c r="J22" s="193"/>
      <c r="K22" s="193"/>
      <c r="L22" s="193"/>
      <c r="M22" s="193"/>
      <c r="N22" s="193"/>
      <c r="O22" s="194"/>
      <c r="P22" s="12"/>
    </row>
    <row r="23" spans="2:16" ht="15" thickBot="1">
      <c r="B23" s="4"/>
      <c r="C23" s="54"/>
      <c r="D23" s="31"/>
      <c r="E23" s="31"/>
      <c r="F23" s="31"/>
      <c r="G23" s="31"/>
      <c r="H23" s="31"/>
      <c r="I23" s="31"/>
      <c r="J23" s="31"/>
      <c r="K23" s="31"/>
      <c r="L23" s="31"/>
      <c r="M23" s="31"/>
      <c r="N23" s="31"/>
      <c r="O23" s="55"/>
      <c r="P23" s="5"/>
    </row>
    <row r="24" spans="2:16" ht="15">
      <c r="B24" s="4"/>
      <c r="C24" s="56" t="s">
        <v>50</v>
      </c>
      <c r="D24" s="228" t="s">
        <v>7</v>
      </c>
      <c r="E24" s="229"/>
      <c r="F24" s="229"/>
      <c r="G24" s="229"/>
      <c r="H24" s="229"/>
      <c r="I24" s="229"/>
      <c r="J24" s="229"/>
      <c r="K24" s="229"/>
      <c r="L24" s="230"/>
      <c r="M24" s="190" t="s">
        <v>51</v>
      </c>
      <c r="N24" s="191"/>
      <c r="O24" s="56" t="s">
        <v>9</v>
      </c>
      <c r="P24" s="13"/>
    </row>
    <row r="25" spans="2:16" ht="15" thickBot="1">
      <c r="B25" s="4"/>
      <c r="C25" s="57"/>
      <c r="D25" s="208"/>
      <c r="E25" s="248"/>
      <c r="F25" s="248"/>
      <c r="G25" s="248"/>
      <c r="H25" s="248"/>
      <c r="I25" s="248"/>
      <c r="J25" s="248"/>
      <c r="K25" s="248"/>
      <c r="L25" s="209"/>
      <c r="M25" s="208"/>
      <c r="N25" s="209"/>
      <c r="O25" s="58"/>
      <c r="P25" s="14"/>
    </row>
    <row r="26" spans="2:16">
      <c r="B26" s="4"/>
      <c r="C26" s="213" t="s">
        <v>52</v>
      </c>
      <c r="D26" s="214"/>
      <c r="E26" s="214"/>
      <c r="F26" s="214"/>
      <c r="G26" s="214"/>
      <c r="H26" s="214"/>
      <c r="I26" s="214"/>
      <c r="J26" s="214"/>
      <c r="K26" s="214"/>
      <c r="L26" s="214"/>
      <c r="M26" s="214"/>
      <c r="N26" s="214"/>
      <c r="O26" s="215"/>
      <c r="P26" s="15"/>
    </row>
    <row r="27" spans="2:16">
      <c r="B27" s="4"/>
      <c r="C27" s="216"/>
      <c r="D27" s="217"/>
      <c r="E27" s="217"/>
      <c r="F27" s="217"/>
      <c r="G27" s="217"/>
      <c r="H27" s="217"/>
      <c r="I27" s="217"/>
      <c r="J27" s="217"/>
      <c r="K27" s="217"/>
      <c r="L27" s="217"/>
      <c r="M27" s="217"/>
      <c r="N27" s="217"/>
      <c r="O27" s="218"/>
      <c r="P27" s="15"/>
    </row>
    <row r="28" spans="2:16" ht="13.5" thickBot="1">
      <c r="B28" s="4"/>
      <c r="C28" s="219"/>
      <c r="D28" s="220"/>
      <c r="E28" s="220"/>
      <c r="F28" s="220"/>
      <c r="G28" s="220"/>
      <c r="H28" s="220"/>
      <c r="I28" s="220"/>
      <c r="J28" s="220"/>
      <c r="K28" s="220"/>
      <c r="L28" s="220"/>
      <c r="M28" s="220"/>
      <c r="N28" s="220"/>
      <c r="O28" s="221"/>
      <c r="P28" s="15"/>
    </row>
    <row r="29" spans="2:16" ht="15">
      <c r="B29" s="4"/>
      <c r="C29" s="210" t="s">
        <v>7</v>
      </c>
      <c r="D29" s="211"/>
      <c r="E29" s="211"/>
      <c r="F29" s="211"/>
      <c r="G29" s="212"/>
      <c r="H29" s="188" t="s">
        <v>53</v>
      </c>
      <c r="I29" s="211"/>
      <c r="J29" s="246" t="s">
        <v>54</v>
      </c>
      <c r="K29" s="247"/>
      <c r="L29" s="59" t="s">
        <v>55</v>
      </c>
      <c r="M29" s="188" t="s">
        <v>56</v>
      </c>
      <c r="N29" s="189"/>
      <c r="O29" s="60" t="s">
        <v>57</v>
      </c>
      <c r="P29" s="16"/>
    </row>
    <row r="30" spans="2:16" ht="14.25">
      <c r="B30" s="4"/>
      <c r="C30" s="195"/>
      <c r="D30" s="196"/>
      <c r="E30" s="196"/>
      <c r="F30" s="196"/>
      <c r="G30" s="197"/>
      <c r="H30" s="198"/>
      <c r="I30" s="197"/>
      <c r="J30" s="198"/>
      <c r="K30" s="197"/>
      <c r="L30" s="61"/>
      <c r="M30" s="199"/>
      <c r="N30" s="200"/>
      <c r="O30" s="62"/>
      <c r="P30" s="17"/>
    </row>
    <row r="31" spans="2:16" ht="14.25">
      <c r="B31" s="4"/>
      <c r="C31" s="63"/>
      <c r="D31" s="64"/>
      <c r="E31" s="64"/>
      <c r="F31" s="64"/>
      <c r="G31" s="65"/>
      <c r="H31" s="66"/>
      <c r="I31" s="65"/>
      <c r="J31" s="66"/>
      <c r="K31" s="65"/>
      <c r="L31" s="61"/>
      <c r="M31" s="199"/>
      <c r="N31" s="200"/>
      <c r="O31" s="62"/>
      <c r="P31" s="17"/>
    </row>
    <row r="32" spans="2:16" ht="15" thickBot="1">
      <c r="B32" s="4"/>
      <c r="C32" s="201"/>
      <c r="D32" s="202"/>
      <c r="E32" s="202"/>
      <c r="F32" s="202"/>
      <c r="G32" s="203"/>
      <c r="H32" s="249"/>
      <c r="I32" s="203"/>
      <c r="J32" s="249"/>
      <c r="K32" s="203"/>
      <c r="L32" s="67"/>
      <c r="M32" s="250"/>
      <c r="N32" s="251"/>
      <c r="O32" s="62"/>
      <c r="P32" s="17"/>
    </row>
    <row r="33" spans="2:16" ht="15.75" thickBot="1">
      <c r="B33" s="4"/>
      <c r="C33" s="185" t="s">
        <v>58</v>
      </c>
      <c r="D33" s="186"/>
      <c r="E33" s="186"/>
      <c r="F33" s="186"/>
      <c r="G33" s="186"/>
      <c r="H33" s="186"/>
      <c r="I33" s="186"/>
      <c r="J33" s="186"/>
      <c r="K33" s="186"/>
      <c r="L33" s="186"/>
      <c r="M33" s="186"/>
      <c r="N33" s="187"/>
      <c r="O33" s="68"/>
      <c r="P33" s="18"/>
    </row>
    <row r="34" spans="2:16" ht="13.5" customHeight="1">
      <c r="B34" s="4"/>
      <c r="C34" s="213" t="s">
        <v>59</v>
      </c>
      <c r="D34" s="214"/>
      <c r="E34" s="214"/>
      <c r="F34" s="214"/>
      <c r="G34" s="214"/>
      <c r="H34" s="214"/>
      <c r="I34" s="214"/>
      <c r="J34" s="214"/>
      <c r="K34" s="214"/>
      <c r="L34" s="214"/>
      <c r="M34" s="214"/>
      <c r="N34" s="214"/>
      <c r="O34" s="215"/>
      <c r="P34" s="15"/>
    </row>
    <row r="35" spans="2:16">
      <c r="B35" s="4"/>
      <c r="C35" s="216"/>
      <c r="D35" s="217"/>
      <c r="E35" s="217"/>
      <c r="F35" s="217"/>
      <c r="G35" s="217"/>
      <c r="H35" s="217"/>
      <c r="I35" s="217"/>
      <c r="J35" s="217"/>
      <c r="K35" s="217"/>
      <c r="L35" s="217"/>
      <c r="M35" s="217"/>
      <c r="N35" s="217"/>
      <c r="O35" s="218"/>
      <c r="P35" s="15"/>
    </row>
    <row r="36" spans="2:16" ht="13.5" thickBot="1">
      <c r="B36" s="4"/>
      <c r="C36" s="219"/>
      <c r="D36" s="220"/>
      <c r="E36" s="220"/>
      <c r="F36" s="220"/>
      <c r="G36" s="220"/>
      <c r="H36" s="220"/>
      <c r="I36" s="220"/>
      <c r="J36" s="220"/>
      <c r="K36" s="220"/>
      <c r="L36" s="220"/>
      <c r="M36" s="220"/>
      <c r="N36" s="220"/>
      <c r="O36" s="221"/>
      <c r="P36" s="15"/>
    </row>
    <row r="37" spans="2:16" ht="15">
      <c r="B37" s="4"/>
      <c r="C37" s="210" t="s">
        <v>7</v>
      </c>
      <c r="D37" s="245"/>
      <c r="E37" s="245"/>
      <c r="F37" s="245"/>
      <c r="G37" s="245"/>
      <c r="H37" s="245"/>
      <c r="I37" s="245"/>
      <c r="J37" s="189"/>
      <c r="K37" s="113" t="s">
        <v>51</v>
      </c>
      <c r="L37" s="59" t="s">
        <v>9</v>
      </c>
      <c r="M37" s="188" t="s">
        <v>60</v>
      </c>
      <c r="N37" s="189"/>
      <c r="O37" s="60" t="s">
        <v>57</v>
      </c>
      <c r="P37" s="16"/>
    </row>
    <row r="38" spans="2:16" ht="14.25">
      <c r="B38" s="4"/>
      <c r="C38" s="195"/>
      <c r="D38" s="196"/>
      <c r="E38" s="196"/>
      <c r="F38" s="196"/>
      <c r="G38" s="196"/>
      <c r="H38" s="196"/>
      <c r="I38" s="196"/>
      <c r="J38" s="197"/>
      <c r="K38" s="117"/>
      <c r="L38" s="69"/>
      <c r="M38" s="206"/>
      <c r="N38" s="207"/>
      <c r="O38" s="62"/>
      <c r="P38" s="17"/>
    </row>
    <row r="39" spans="2:16" ht="15" thickBot="1">
      <c r="B39" s="4"/>
      <c r="C39" s="201"/>
      <c r="D39" s="202"/>
      <c r="E39" s="202"/>
      <c r="F39" s="202"/>
      <c r="G39" s="202"/>
      <c r="H39" s="202"/>
      <c r="I39" s="202"/>
      <c r="J39" s="203"/>
      <c r="K39" s="64"/>
      <c r="L39" s="70"/>
      <c r="M39" s="204"/>
      <c r="N39" s="205"/>
      <c r="O39" s="71"/>
      <c r="P39" s="17"/>
    </row>
    <row r="40" spans="2:16" ht="15.75" thickBot="1">
      <c r="B40" s="4"/>
      <c r="C40" s="185" t="s">
        <v>58</v>
      </c>
      <c r="D40" s="186"/>
      <c r="E40" s="186"/>
      <c r="F40" s="186"/>
      <c r="G40" s="186"/>
      <c r="H40" s="186"/>
      <c r="I40" s="186"/>
      <c r="J40" s="186"/>
      <c r="K40" s="186"/>
      <c r="L40" s="186"/>
      <c r="M40" s="186"/>
      <c r="N40" s="187"/>
      <c r="O40" s="72">
        <v>0</v>
      </c>
      <c r="P40" s="17"/>
    </row>
    <row r="41" spans="2:16">
      <c r="B41" s="4"/>
      <c r="C41" s="213" t="s">
        <v>61</v>
      </c>
      <c r="D41" s="214"/>
      <c r="E41" s="214"/>
      <c r="F41" s="214"/>
      <c r="G41" s="214"/>
      <c r="H41" s="214"/>
      <c r="I41" s="214"/>
      <c r="J41" s="214"/>
      <c r="K41" s="214"/>
      <c r="L41" s="214"/>
      <c r="M41" s="214"/>
      <c r="N41" s="214"/>
      <c r="O41" s="215"/>
      <c r="P41" s="15"/>
    </row>
    <row r="42" spans="2:16">
      <c r="B42" s="4"/>
      <c r="C42" s="216"/>
      <c r="D42" s="217"/>
      <c r="E42" s="217"/>
      <c r="F42" s="217"/>
      <c r="G42" s="217"/>
      <c r="H42" s="217"/>
      <c r="I42" s="217"/>
      <c r="J42" s="217"/>
      <c r="K42" s="217"/>
      <c r="L42" s="217"/>
      <c r="M42" s="217"/>
      <c r="N42" s="217"/>
      <c r="O42" s="218"/>
      <c r="P42" s="15"/>
    </row>
    <row r="43" spans="2:16" ht="13.5" thickBot="1">
      <c r="B43" s="4"/>
      <c r="C43" s="219"/>
      <c r="D43" s="220"/>
      <c r="E43" s="220"/>
      <c r="F43" s="220"/>
      <c r="G43" s="220"/>
      <c r="H43" s="220"/>
      <c r="I43" s="220"/>
      <c r="J43" s="220"/>
      <c r="K43" s="220"/>
      <c r="L43" s="220"/>
      <c r="M43" s="220"/>
      <c r="N43" s="220"/>
      <c r="O43" s="221"/>
      <c r="P43" s="15"/>
    </row>
    <row r="44" spans="2:16" ht="17.25">
      <c r="B44" s="4"/>
      <c r="C44" s="210" t="s">
        <v>62</v>
      </c>
      <c r="D44" s="245"/>
      <c r="E44" s="245"/>
      <c r="F44" s="245"/>
      <c r="G44" s="245"/>
      <c r="H44" s="245"/>
      <c r="I44" s="245"/>
      <c r="J44" s="59" t="s">
        <v>63</v>
      </c>
      <c r="K44" s="115" t="s">
        <v>64</v>
      </c>
      <c r="L44" s="73" t="s">
        <v>65</v>
      </c>
      <c r="M44" s="188" t="s">
        <v>66</v>
      </c>
      <c r="N44" s="189"/>
      <c r="O44" s="60" t="s">
        <v>57</v>
      </c>
      <c r="P44" s="16"/>
    </row>
    <row r="45" spans="2:16" ht="14.25">
      <c r="B45" s="4"/>
      <c r="C45" s="195"/>
      <c r="D45" s="196"/>
      <c r="E45" s="196"/>
      <c r="F45" s="196"/>
      <c r="G45" s="196"/>
      <c r="H45" s="196"/>
      <c r="I45" s="196"/>
      <c r="J45" s="74"/>
      <c r="K45" s="75"/>
      <c r="L45" s="74"/>
      <c r="M45" s="257"/>
      <c r="N45" s="258"/>
      <c r="O45" s="62"/>
      <c r="P45" s="17"/>
    </row>
    <row r="46" spans="2:16" ht="15" thickBot="1">
      <c r="B46" s="4"/>
      <c r="C46" s="201"/>
      <c r="D46" s="202"/>
      <c r="E46" s="202"/>
      <c r="F46" s="202"/>
      <c r="G46" s="202"/>
      <c r="H46" s="202"/>
      <c r="I46" s="202"/>
      <c r="J46" s="76"/>
      <c r="K46" s="77"/>
      <c r="L46" s="76"/>
      <c r="M46" s="204"/>
      <c r="N46" s="205"/>
      <c r="O46" s="78"/>
      <c r="P46" s="17"/>
    </row>
    <row r="47" spans="2:16" ht="15.75" thickBot="1">
      <c r="B47" s="4"/>
      <c r="C47" s="185" t="s">
        <v>58</v>
      </c>
      <c r="D47" s="186"/>
      <c r="E47" s="186"/>
      <c r="F47" s="186"/>
      <c r="G47" s="186"/>
      <c r="H47" s="186"/>
      <c r="I47" s="186"/>
      <c r="J47" s="186"/>
      <c r="K47" s="186"/>
      <c r="L47" s="186"/>
      <c r="M47" s="186"/>
      <c r="N47" s="187"/>
      <c r="O47" s="68"/>
      <c r="P47" s="18"/>
    </row>
    <row r="48" spans="2:16">
      <c r="B48" s="4"/>
      <c r="C48" s="213" t="s">
        <v>67</v>
      </c>
      <c r="D48" s="214"/>
      <c r="E48" s="214"/>
      <c r="F48" s="214"/>
      <c r="G48" s="214"/>
      <c r="H48" s="214"/>
      <c r="I48" s="214"/>
      <c r="J48" s="214"/>
      <c r="K48" s="214"/>
      <c r="L48" s="214"/>
      <c r="M48" s="214"/>
      <c r="N48" s="214"/>
      <c r="O48" s="215"/>
      <c r="P48" s="15"/>
    </row>
    <row r="49" spans="2:16">
      <c r="B49" s="4"/>
      <c r="C49" s="216"/>
      <c r="D49" s="217"/>
      <c r="E49" s="217"/>
      <c r="F49" s="217"/>
      <c r="G49" s="217"/>
      <c r="H49" s="217"/>
      <c r="I49" s="217"/>
      <c r="J49" s="217"/>
      <c r="K49" s="217"/>
      <c r="L49" s="217"/>
      <c r="M49" s="217"/>
      <c r="N49" s="217"/>
      <c r="O49" s="218"/>
      <c r="P49" s="15"/>
    </row>
    <row r="50" spans="2:16" ht="13.5" thickBot="1">
      <c r="B50" s="4"/>
      <c r="C50" s="219"/>
      <c r="D50" s="220"/>
      <c r="E50" s="220"/>
      <c r="F50" s="220"/>
      <c r="G50" s="220"/>
      <c r="H50" s="220"/>
      <c r="I50" s="220"/>
      <c r="J50" s="220"/>
      <c r="K50" s="220"/>
      <c r="L50" s="220"/>
      <c r="M50" s="220"/>
      <c r="N50" s="220"/>
      <c r="O50" s="221"/>
      <c r="P50" s="15"/>
    </row>
    <row r="51" spans="2:16" ht="30">
      <c r="B51" s="4"/>
      <c r="C51" s="210" t="s">
        <v>68</v>
      </c>
      <c r="D51" s="245"/>
      <c r="E51" s="245"/>
      <c r="F51" s="245"/>
      <c r="G51" s="245"/>
      <c r="H51" s="245"/>
      <c r="I51" s="245"/>
      <c r="J51" s="59" t="s">
        <v>69</v>
      </c>
      <c r="K51" s="79" t="s">
        <v>70</v>
      </c>
      <c r="L51" s="80" t="s">
        <v>71</v>
      </c>
      <c r="M51" s="255" t="s">
        <v>56</v>
      </c>
      <c r="N51" s="256"/>
      <c r="O51" s="81" t="s">
        <v>57</v>
      </c>
      <c r="P51" s="19"/>
    </row>
    <row r="52" spans="2:16" ht="14.25">
      <c r="B52" s="4"/>
      <c r="C52" s="82"/>
      <c r="D52" s="83"/>
      <c r="E52" s="83"/>
      <c r="F52" s="83"/>
      <c r="G52" s="83"/>
      <c r="H52" s="83"/>
      <c r="I52" s="83"/>
      <c r="J52" s="84"/>
      <c r="K52" s="85"/>
      <c r="L52" s="86"/>
      <c r="M52" s="259"/>
      <c r="N52" s="260"/>
      <c r="O52" s="87"/>
      <c r="P52" s="20"/>
    </row>
    <row r="53" spans="2:16" ht="14.25">
      <c r="B53" s="4"/>
      <c r="C53" s="82"/>
      <c r="D53" s="83"/>
      <c r="E53" s="83"/>
      <c r="F53" s="83"/>
      <c r="G53" s="83"/>
      <c r="H53" s="83"/>
      <c r="I53" s="83"/>
      <c r="J53" s="84"/>
      <c r="K53" s="85"/>
      <c r="L53" s="86"/>
      <c r="M53" s="259"/>
      <c r="N53" s="260"/>
      <c r="O53" s="87"/>
      <c r="P53" s="20"/>
    </row>
    <row r="54" spans="2:16" ht="14.25">
      <c r="B54" s="4"/>
      <c r="C54" s="82"/>
      <c r="D54" s="83"/>
      <c r="E54" s="83"/>
      <c r="F54" s="83"/>
      <c r="G54" s="83"/>
      <c r="H54" s="83"/>
      <c r="I54" s="83"/>
      <c r="J54" s="84"/>
      <c r="K54" s="85"/>
      <c r="L54" s="86"/>
      <c r="M54" s="257"/>
      <c r="N54" s="258"/>
      <c r="O54" s="87"/>
      <c r="P54" s="20"/>
    </row>
    <row r="55" spans="2:16" ht="15" thickBot="1">
      <c r="B55" s="4"/>
      <c r="C55" s="201"/>
      <c r="D55" s="202"/>
      <c r="E55" s="202"/>
      <c r="F55" s="202"/>
      <c r="G55" s="202"/>
      <c r="H55" s="202"/>
      <c r="I55" s="202"/>
      <c r="J55" s="76"/>
      <c r="K55" s="77"/>
      <c r="L55" s="76"/>
      <c r="M55" s="204"/>
      <c r="N55" s="205"/>
      <c r="O55" s="78"/>
      <c r="P55" s="17"/>
    </row>
    <row r="56" spans="2:16" ht="15.75" thickBot="1">
      <c r="B56" s="4"/>
      <c r="C56" s="185" t="s">
        <v>58</v>
      </c>
      <c r="D56" s="186"/>
      <c r="E56" s="186"/>
      <c r="F56" s="186"/>
      <c r="G56" s="186"/>
      <c r="H56" s="186"/>
      <c r="I56" s="186"/>
      <c r="J56" s="186"/>
      <c r="K56" s="186"/>
      <c r="L56" s="186"/>
      <c r="M56" s="186"/>
      <c r="N56" s="187"/>
      <c r="O56" s="72"/>
      <c r="P56" s="17"/>
    </row>
    <row r="57" spans="2:16" ht="15" thickBot="1">
      <c r="B57" s="4"/>
      <c r="C57" s="54"/>
      <c r="D57" s="31"/>
      <c r="E57" s="31"/>
      <c r="F57" s="31"/>
      <c r="G57" s="31"/>
      <c r="H57" s="31"/>
      <c r="I57" s="31"/>
      <c r="J57" s="31"/>
      <c r="K57" s="31"/>
      <c r="L57" s="31"/>
      <c r="M57" s="31"/>
      <c r="N57" s="31"/>
      <c r="O57" s="55"/>
      <c r="P57" s="5"/>
    </row>
    <row r="58" spans="2:16" ht="15.75" thickBot="1">
      <c r="B58" s="4"/>
      <c r="C58" s="252" t="s">
        <v>72</v>
      </c>
      <c r="D58" s="253"/>
      <c r="E58" s="253"/>
      <c r="F58" s="253"/>
      <c r="G58" s="253"/>
      <c r="H58" s="253"/>
      <c r="I58" s="253"/>
      <c r="J58" s="253"/>
      <c r="K58" s="253"/>
      <c r="L58" s="253"/>
      <c r="M58" s="253"/>
      <c r="N58" s="254"/>
      <c r="O58" s="88"/>
      <c r="P58" s="21"/>
    </row>
    <row r="59" spans="2:16">
      <c r="B59" s="4"/>
      <c r="C59" s="213" t="s">
        <v>73</v>
      </c>
      <c r="D59" s="214"/>
      <c r="E59" s="214"/>
      <c r="F59" s="214"/>
      <c r="G59" s="214"/>
      <c r="H59" s="214"/>
      <c r="I59" s="214"/>
      <c r="J59" s="214"/>
      <c r="K59" s="214"/>
      <c r="L59" s="214"/>
      <c r="M59" s="214"/>
      <c r="N59" s="214"/>
      <c r="O59" s="215"/>
      <c r="P59" s="15"/>
    </row>
    <row r="60" spans="2:16">
      <c r="B60" s="4"/>
      <c r="C60" s="216"/>
      <c r="D60" s="217"/>
      <c r="E60" s="217"/>
      <c r="F60" s="217"/>
      <c r="G60" s="217"/>
      <c r="H60" s="217"/>
      <c r="I60" s="217"/>
      <c r="J60" s="217"/>
      <c r="K60" s="217"/>
      <c r="L60" s="217"/>
      <c r="M60" s="217"/>
      <c r="N60" s="217"/>
      <c r="O60" s="218"/>
      <c r="P60" s="15"/>
    </row>
    <row r="61" spans="2:16" ht="13.5" thickBot="1">
      <c r="B61" s="4"/>
      <c r="C61" s="219"/>
      <c r="D61" s="220"/>
      <c r="E61" s="220"/>
      <c r="F61" s="220"/>
      <c r="G61" s="220"/>
      <c r="H61" s="220"/>
      <c r="I61" s="220"/>
      <c r="J61" s="220"/>
      <c r="K61" s="220"/>
      <c r="L61" s="220"/>
      <c r="M61" s="220"/>
      <c r="N61" s="220"/>
      <c r="O61" s="221"/>
      <c r="P61" s="15"/>
    </row>
    <row r="62" spans="2:16" ht="15">
      <c r="B62" s="4"/>
      <c r="C62" s="210" t="s">
        <v>74</v>
      </c>
      <c r="D62" s="245"/>
      <c r="E62" s="245"/>
      <c r="F62" s="245"/>
      <c r="G62" s="245"/>
      <c r="H62" s="245"/>
      <c r="I62" s="245"/>
      <c r="J62" s="115"/>
      <c r="K62" s="116"/>
      <c r="L62" s="80" t="s">
        <v>75</v>
      </c>
      <c r="M62" s="255" t="s">
        <v>76</v>
      </c>
      <c r="N62" s="256"/>
      <c r="O62" s="81"/>
      <c r="P62" s="19"/>
    </row>
    <row r="63" spans="2:16" ht="14.25">
      <c r="B63" s="4"/>
      <c r="C63" s="195" t="s">
        <v>77</v>
      </c>
      <c r="D63" s="196"/>
      <c r="E63" s="196"/>
      <c r="F63" s="196"/>
      <c r="G63" s="196"/>
      <c r="H63" s="196"/>
      <c r="I63" s="196"/>
      <c r="J63" s="89"/>
      <c r="K63" s="90"/>
      <c r="L63" s="91"/>
      <c r="M63" s="273"/>
      <c r="N63" s="274"/>
      <c r="O63" s="92"/>
      <c r="P63" s="22"/>
    </row>
    <row r="64" spans="2:16" ht="14.25">
      <c r="B64" s="4"/>
      <c r="C64" s="63" t="s">
        <v>78</v>
      </c>
      <c r="D64" s="64"/>
      <c r="E64" s="64"/>
      <c r="F64" s="64"/>
      <c r="G64" s="64"/>
      <c r="H64" s="64"/>
      <c r="I64" s="64"/>
      <c r="J64" s="89"/>
      <c r="K64" s="90"/>
      <c r="L64" s="91"/>
      <c r="M64" s="273"/>
      <c r="N64" s="274"/>
      <c r="O64" s="92"/>
      <c r="P64" s="22"/>
    </row>
    <row r="65" spans="2:16" ht="15" thickBot="1">
      <c r="B65" s="4"/>
      <c r="C65" s="48" t="s">
        <v>79</v>
      </c>
      <c r="D65" s="49"/>
      <c r="E65" s="49"/>
      <c r="F65" s="49"/>
      <c r="G65" s="49"/>
      <c r="H65" s="49"/>
      <c r="I65" s="49"/>
      <c r="J65" s="93"/>
      <c r="K65" s="94"/>
      <c r="L65" s="91"/>
      <c r="M65" s="275"/>
      <c r="N65" s="276"/>
      <c r="O65" s="92"/>
      <c r="P65" s="22"/>
    </row>
    <row r="66" spans="2:16" ht="15.75" thickBot="1">
      <c r="B66" s="4"/>
      <c r="C66" s="185" t="s">
        <v>58</v>
      </c>
      <c r="D66" s="186"/>
      <c r="E66" s="186"/>
      <c r="F66" s="186"/>
      <c r="G66" s="186"/>
      <c r="H66" s="186"/>
      <c r="I66" s="186"/>
      <c r="J66" s="186"/>
      <c r="K66" s="186"/>
      <c r="L66" s="186"/>
      <c r="M66" s="186"/>
      <c r="N66" s="187"/>
      <c r="O66" s="95"/>
      <c r="P66" s="23"/>
    </row>
    <row r="67" spans="2:16" ht="15" thickBot="1">
      <c r="B67" s="4"/>
      <c r="C67" s="54"/>
      <c r="D67" s="31"/>
      <c r="E67" s="31"/>
      <c r="F67" s="31"/>
      <c r="G67" s="31"/>
      <c r="H67" s="31"/>
      <c r="I67" s="31"/>
      <c r="J67" s="31"/>
      <c r="K67" s="31"/>
      <c r="L67" s="31"/>
      <c r="M67" s="31"/>
      <c r="N67" s="31"/>
      <c r="O67" s="55"/>
      <c r="P67" s="5"/>
    </row>
    <row r="68" spans="2:16" ht="15.75" thickBot="1">
      <c r="B68" s="4"/>
      <c r="C68" s="252" t="s">
        <v>80</v>
      </c>
      <c r="D68" s="253"/>
      <c r="E68" s="253"/>
      <c r="F68" s="253"/>
      <c r="G68" s="253"/>
      <c r="H68" s="253"/>
      <c r="I68" s="253"/>
      <c r="J68" s="253"/>
      <c r="K68" s="253"/>
      <c r="L68" s="253"/>
      <c r="M68" s="253"/>
      <c r="N68" s="254"/>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81</v>
      </c>
      <c r="I70" s="97"/>
      <c r="J70" s="97"/>
      <c r="K70" s="97"/>
      <c r="L70" s="31"/>
      <c r="M70" s="31"/>
      <c r="N70" s="31"/>
      <c r="O70" s="55"/>
      <c r="P70" s="5"/>
    </row>
    <row r="71" spans="2:16" ht="15">
      <c r="B71" s="4"/>
      <c r="C71" s="54"/>
      <c r="D71" s="31"/>
      <c r="E71" s="31"/>
      <c r="F71" s="31"/>
      <c r="G71" s="31"/>
      <c r="H71" s="97" t="s">
        <v>82</v>
      </c>
      <c r="I71" s="31"/>
      <c r="J71" s="31"/>
      <c r="K71" s="31"/>
      <c r="L71" s="31"/>
      <c r="M71" s="31"/>
      <c r="N71" s="31"/>
      <c r="O71" s="55"/>
      <c r="P71" s="24"/>
    </row>
    <row r="72" spans="2:16" ht="15">
      <c r="B72" s="4"/>
      <c r="C72" s="54"/>
      <c r="D72" s="31"/>
      <c r="E72" s="31"/>
      <c r="F72" s="31"/>
      <c r="G72" s="31"/>
      <c r="H72" s="97" t="s">
        <v>83</v>
      </c>
      <c r="I72" s="31"/>
      <c r="J72" s="31"/>
      <c r="K72" s="31"/>
      <c r="L72" s="31"/>
      <c r="M72" s="31"/>
      <c r="N72" s="31"/>
      <c r="O72" s="55"/>
      <c r="P72" s="24"/>
    </row>
    <row r="73" spans="2:16" ht="14.25">
      <c r="B73" s="4"/>
      <c r="C73" s="40"/>
      <c r="D73" s="98"/>
      <c r="E73" s="98"/>
      <c r="F73" s="98"/>
      <c r="G73" s="98"/>
      <c r="H73" s="97" t="s">
        <v>84</v>
      </c>
      <c r="I73" s="98"/>
      <c r="J73" s="98"/>
      <c r="K73" s="98"/>
      <c r="L73" s="98"/>
      <c r="M73" s="98"/>
      <c r="N73" s="98"/>
      <c r="O73" s="99"/>
      <c r="P73" s="25"/>
    </row>
    <row r="74" spans="2:16" ht="14.25">
      <c r="B74" s="4"/>
      <c r="C74" s="54"/>
      <c r="D74" s="31"/>
      <c r="E74" s="31"/>
      <c r="F74" s="31"/>
      <c r="G74" s="31"/>
      <c r="H74" s="31" t="s">
        <v>85</v>
      </c>
      <c r="I74" s="31"/>
      <c r="J74" s="31"/>
      <c r="K74" s="31"/>
      <c r="L74" s="31"/>
      <c r="M74" s="31"/>
      <c r="N74" s="31"/>
      <c r="O74" s="55"/>
      <c r="P74" s="5"/>
    </row>
    <row r="75" spans="2:16" ht="15">
      <c r="B75" s="4"/>
      <c r="C75" s="100" t="s">
        <v>86</v>
      </c>
      <c r="D75" s="101"/>
      <c r="E75" s="101"/>
      <c r="F75" s="101"/>
      <c r="G75" s="101"/>
      <c r="H75" s="101"/>
      <c r="I75" s="101"/>
      <c r="J75" s="101"/>
      <c r="K75" s="101"/>
      <c r="L75" s="101"/>
      <c r="M75" s="101"/>
      <c r="N75" s="101"/>
      <c r="O75" s="102"/>
      <c r="P75" s="5"/>
    </row>
    <row r="76" spans="2:16" ht="14.25">
      <c r="B76" s="4"/>
      <c r="C76" s="270"/>
      <c r="D76" s="271"/>
      <c r="E76" s="271"/>
      <c r="F76" s="271"/>
      <c r="G76" s="271"/>
      <c r="H76" s="271"/>
      <c r="I76" s="271"/>
      <c r="J76" s="271"/>
      <c r="K76" s="271"/>
      <c r="L76" s="271"/>
      <c r="M76" s="271"/>
      <c r="N76" s="271"/>
      <c r="O76" s="272"/>
      <c r="P76" s="25"/>
    </row>
    <row r="77" spans="2:16" ht="14.25">
      <c r="B77" s="4"/>
      <c r="C77" s="270"/>
      <c r="D77" s="271"/>
      <c r="E77" s="271"/>
      <c r="F77" s="271"/>
      <c r="G77" s="271"/>
      <c r="H77" s="271"/>
      <c r="I77" s="271"/>
      <c r="J77" s="271"/>
      <c r="K77" s="271"/>
      <c r="L77" s="271"/>
      <c r="M77" s="271"/>
      <c r="N77" s="271"/>
      <c r="O77" s="272"/>
      <c r="P77" s="25"/>
    </row>
    <row r="78" spans="2:16" ht="14.25">
      <c r="B78" s="4"/>
      <c r="C78" s="40"/>
      <c r="D78" s="98"/>
      <c r="E78" s="98"/>
      <c r="F78" s="98"/>
      <c r="G78" s="98"/>
      <c r="H78" s="98"/>
      <c r="I78" s="98"/>
      <c r="J78" s="98"/>
      <c r="K78" s="98"/>
      <c r="L78" s="98"/>
      <c r="M78" s="98"/>
      <c r="N78" s="98"/>
      <c r="O78" s="99"/>
      <c r="P78" s="25"/>
    </row>
    <row r="79" spans="2:16" ht="15">
      <c r="B79" s="4"/>
      <c r="C79" s="103" t="s">
        <v>87</v>
      </c>
      <c r="D79" s="98"/>
      <c r="E79" s="98"/>
      <c r="F79" s="98"/>
      <c r="G79" s="98"/>
      <c r="H79" s="98"/>
      <c r="I79" s="98"/>
      <c r="J79" s="98"/>
      <c r="K79" s="98"/>
      <c r="L79" s="98"/>
      <c r="M79" s="98"/>
      <c r="N79" s="98"/>
      <c r="O79" s="99"/>
      <c r="P79" s="25"/>
    </row>
    <row r="80" spans="2:16" ht="12.75" customHeight="1">
      <c r="B80" s="4"/>
      <c r="C80" s="267" t="s">
        <v>88</v>
      </c>
      <c r="D80" s="268"/>
      <c r="E80" s="268"/>
      <c r="F80" s="268"/>
      <c r="G80" s="268"/>
      <c r="H80" s="268"/>
      <c r="I80" s="268"/>
      <c r="J80" s="268"/>
      <c r="K80" s="268"/>
      <c r="L80" s="268"/>
      <c r="M80" s="268"/>
      <c r="N80" s="268"/>
      <c r="O80" s="269"/>
      <c r="P80" s="26"/>
    </row>
    <row r="81" spans="2:16" ht="28.5" customHeight="1">
      <c r="B81" s="4"/>
      <c r="C81" s="267"/>
      <c r="D81" s="268"/>
      <c r="E81" s="268"/>
      <c r="F81" s="268"/>
      <c r="G81" s="268"/>
      <c r="H81" s="268"/>
      <c r="I81" s="268"/>
      <c r="J81" s="268"/>
      <c r="K81" s="268"/>
      <c r="L81" s="268"/>
      <c r="M81" s="268"/>
      <c r="N81" s="268"/>
      <c r="O81" s="269"/>
      <c r="P81" s="26"/>
    </row>
    <row r="82" spans="2:16" ht="13.35" customHeight="1">
      <c r="B82" s="4"/>
      <c r="C82" s="267" t="s">
        <v>89</v>
      </c>
      <c r="D82" s="268"/>
      <c r="E82" s="268"/>
      <c r="F82" s="268"/>
      <c r="G82" s="268"/>
      <c r="H82" s="268"/>
      <c r="I82" s="268"/>
      <c r="J82" s="268"/>
      <c r="K82" s="268"/>
      <c r="L82" s="268"/>
      <c r="M82" s="268"/>
      <c r="N82" s="268"/>
      <c r="O82" s="269"/>
      <c r="P82" s="26"/>
    </row>
    <row r="83" spans="2:16" ht="45" customHeight="1">
      <c r="B83" s="4"/>
      <c r="C83" s="267"/>
      <c r="D83" s="268"/>
      <c r="E83" s="268"/>
      <c r="F83" s="268"/>
      <c r="G83" s="268"/>
      <c r="H83" s="268"/>
      <c r="I83" s="268"/>
      <c r="J83" s="268"/>
      <c r="K83" s="268"/>
      <c r="L83" s="268"/>
      <c r="M83" s="268"/>
      <c r="N83" s="268"/>
      <c r="O83" s="269"/>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81</v>
      </c>
      <c r="I85" s="31"/>
      <c r="J85" s="31"/>
      <c r="K85" s="31"/>
      <c r="L85" s="31"/>
      <c r="M85" s="31"/>
      <c r="N85" s="31"/>
      <c r="O85" s="55"/>
      <c r="P85" s="5"/>
    </row>
    <row r="86" spans="2:16" ht="14.25">
      <c r="B86" s="4"/>
      <c r="C86" s="54"/>
      <c r="D86" s="31"/>
      <c r="E86" s="31"/>
      <c r="F86" s="31"/>
      <c r="G86" s="31"/>
      <c r="H86" s="31" t="s">
        <v>82</v>
      </c>
      <c r="I86" s="64"/>
      <c r="J86" s="64"/>
      <c r="K86" s="64"/>
      <c r="L86" s="31"/>
      <c r="M86" s="31"/>
      <c r="N86" s="31"/>
      <c r="O86" s="55"/>
      <c r="P86" s="5"/>
    </row>
    <row r="87" spans="2:16" ht="14.25">
      <c r="B87" s="4"/>
      <c r="C87" s="54"/>
      <c r="D87" s="31"/>
      <c r="E87" s="31"/>
      <c r="F87" s="31"/>
      <c r="G87" s="31"/>
      <c r="H87" s="31" t="s">
        <v>90</v>
      </c>
      <c r="I87" s="104"/>
      <c r="J87" s="104"/>
      <c r="K87" s="104"/>
      <c r="L87" s="31"/>
      <c r="M87" s="31"/>
      <c r="N87" s="31"/>
      <c r="O87" s="55"/>
      <c r="P87" s="5"/>
    </row>
    <row r="88" spans="2:16" ht="14.25">
      <c r="B88" s="4"/>
      <c r="C88" s="105"/>
      <c r="D88" s="98"/>
      <c r="E88" s="98"/>
      <c r="F88" s="98"/>
      <c r="G88" s="98"/>
      <c r="H88" s="31" t="s">
        <v>91</v>
      </c>
      <c r="I88" s="31"/>
      <c r="J88" s="31"/>
      <c r="K88" s="31"/>
      <c r="L88" s="98"/>
      <c r="M88" s="98"/>
      <c r="N88" s="98"/>
      <c r="O88" s="99"/>
      <c r="P88" s="25"/>
    </row>
    <row r="89" spans="2:16" ht="18.75" customHeight="1" thickBot="1">
      <c r="B89" s="4"/>
      <c r="C89" s="263"/>
      <c r="D89" s="264"/>
      <c r="E89" s="264"/>
      <c r="F89" s="77"/>
      <c r="G89" s="77"/>
      <c r="H89" s="77"/>
      <c r="I89" s="77"/>
      <c r="J89" s="77"/>
      <c r="K89" s="261"/>
      <c r="L89" s="261"/>
      <c r="M89" s="261"/>
      <c r="N89" s="261"/>
      <c r="O89" s="262"/>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 Porras</cp:lastModifiedBy>
  <cp:revision/>
  <dcterms:created xsi:type="dcterms:W3CDTF">2006-06-27T16:47:25Z</dcterms:created>
  <dcterms:modified xsi:type="dcterms:W3CDTF">2026-04-15T23:32:29Z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