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JUAN FRANCISCO\OneDrive - Secretaria Distrital de Gobierno\GOBIERNO\3. TECNICA\2. ANTERIO PDD\PROY 1296 G RIESGO\APOYO AL REFUGIO\evaluacion int\"/>
    </mc:Choice>
  </mc:AlternateContent>
  <xr:revisionPtr revIDLastSave="144" documentId="8_{32A1AA6F-2684-4BF4-BA65-EF574E83A0DF}" xr6:coauthVersionLast="45" xr6:coauthVersionMax="45" xr10:uidLastSave="{ED4F5819-4B5D-4DC8-833B-42504CBF1336}"/>
  <bookViews>
    <workbookView xWindow="-120" yWindow="-120" windowWidth="20730" windowHeight="11160" xr2:uid="{00000000-000D-0000-FFFF-FFFF00000000}"/>
  </bookViews>
  <sheets>
    <sheet name="resumen" sheetId="20" r:id="rId1"/>
    <sheet name="1. CONSORCIO BIOPROYECT" sheetId="2" r:id="rId2"/>
    <sheet name="2. 2L PROYECTOS SAS" sheetId="16" r:id="rId3"/>
    <sheet name="3. CONSORCIO ECOD" sheetId="21" r:id="rId4"/>
  </sheets>
  <definedNames>
    <definedName name="_xlnm.Print_Area" localSheetId="1">'1. CONSORCIO BIOPROYECT'!$A$1:$O$35</definedName>
    <definedName name="_xlnm.Print_Area" localSheetId="2">'2. 2L PROYECTOS SAS'!$A$1:$O$35</definedName>
    <definedName name="_xlnm.Print_Area" localSheetId="3">'3. CONSORCIO ECOD'!$A$1:$O$35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3" i="21" l="1"/>
  <c r="L13" i="21"/>
  <c r="M14" i="21"/>
  <c r="M14" i="16"/>
  <c r="D11" i="21"/>
  <c r="H26" i="21"/>
  <c r="F26" i="21"/>
  <c r="E26" i="21"/>
  <c r="D26" i="21"/>
  <c r="C26" i="21"/>
  <c r="B26" i="21"/>
  <c r="C15" i="21"/>
  <c r="M11" i="21"/>
  <c r="H11" i="21"/>
  <c r="A3" i="21"/>
  <c r="A2" i="21"/>
  <c r="A3" i="16"/>
  <c r="A2" i="16"/>
  <c r="A3" i="2"/>
  <c r="A2" i="2"/>
  <c r="D11" i="16"/>
  <c r="M11" i="16"/>
  <c r="L11" i="2"/>
  <c r="L12" i="2" s="1"/>
  <c r="M11" i="2" l="1"/>
  <c r="M12" i="2" s="1"/>
  <c r="L13" i="16"/>
  <c r="H11" i="16" l="1"/>
  <c r="C15" i="16"/>
  <c r="H26" i="16"/>
  <c r="F26" i="16"/>
  <c r="E26" i="16"/>
  <c r="D26" i="16"/>
  <c r="C26" i="16"/>
  <c r="B26" i="16"/>
  <c r="M13" i="16" l="1"/>
  <c r="H25" i="2" l="1"/>
  <c r="C25" i="2"/>
  <c r="D25" i="2"/>
  <c r="E25" i="2"/>
  <c r="F25" i="2"/>
  <c r="B25" i="2"/>
  <c r="C14" i="2"/>
  <c r="M13" i="2"/>
</calcChain>
</file>

<file path=xl/sharedStrings.xml><?xml version="1.0" encoding="utf-8"?>
<sst xmlns="http://schemas.openxmlformats.org/spreadsheetml/2006/main" count="211" uniqueCount="71">
  <si>
    <t>PROPONENTE</t>
  </si>
  <si>
    <t>RESULTADO VERIFICACIÓN</t>
  </si>
  <si>
    <t>CUMPLE</t>
  </si>
  <si>
    <t>Cordialmente: </t>
  </si>
  <si>
    <t> </t>
  </si>
  <si>
    <t>JUAN FRANCISCO ALFONSO PLATA VARGAS </t>
  </si>
  <si>
    <t>Evaluador Técnico y económico </t>
  </si>
  <si>
    <t>COMITE TÉCNICO EVALUADOR</t>
  </si>
  <si>
    <t>RELACIÓN DE CONTRATOS PARA ACREDITAR EXPERIENCIA DEL PROPONENTE</t>
  </si>
  <si>
    <t>No. CONTRATO</t>
  </si>
  <si>
    <t>CONTRATANTE</t>
  </si>
  <si>
    <t>CONTRATISTA</t>
  </si>
  <si>
    <t>OBJETO</t>
  </si>
  <si>
    <t>INTEGRANTES</t>
  </si>
  <si>
    <t>PORCENTAJE PARTICIPACIÓN
%</t>
  </si>
  <si>
    <t>INTEGRANTE DEL CONSORCIO QUE APORTA LA EXPERIENCIA</t>
  </si>
  <si>
    <t>PORCENTAJE DE EXPERIENCIA APORTADO (%)</t>
  </si>
  <si>
    <t>VR. INICIAL CONTRATO</t>
  </si>
  <si>
    <t>ADICIÓN</t>
  </si>
  <si>
    <t>VALOR FINAL EJECUTADO POR EL PROPONENTE</t>
  </si>
  <si>
    <t>VALOR EN SALARIOS MÍNIMOS FECHA DE TERMINACIÓN</t>
  </si>
  <si>
    <t>N/A</t>
  </si>
  <si>
    <t xml:space="preserve">CUMPLE CON EL 100% DEL VALOR DEL PRESUPUESTO OFICIAL  ($321.502.710) Y CON LAS ACTIVIDADES EXIGIDAS </t>
  </si>
  <si>
    <t>TOTAL PROPONENTE</t>
  </si>
  <si>
    <t>PRESUPUESTO OFICIAL</t>
  </si>
  <si>
    <t>GRUPOS RUP</t>
  </si>
  <si>
    <t>CÓDIGO</t>
  </si>
  <si>
    <t>CONSECUTIVO</t>
  </si>
  <si>
    <t>¿CUMPLE?</t>
  </si>
  <si>
    <t>EXPERIENCIA GENERAL CONTRATOS PRESENTADOS RUP</t>
  </si>
  <si>
    <t>CONTRATO</t>
  </si>
  <si>
    <t>CONSECUTIVO
/PÁGINA</t>
  </si>
  <si>
    <t>EXPERIENCIA RUP ACREDITADA POR</t>
  </si>
  <si>
    <t>CUMPLE?</t>
  </si>
  <si>
    <t>OBSERVACIONES</t>
  </si>
  <si>
    <t>EXPERIENCIA PERSONAL MÍNIMO REQUERIDO - HABILITANTE</t>
  </si>
  <si>
    <t xml:space="preserve">FORMACIÓN ACADÉMICA </t>
  </si>
  <si>
    <t xml:space="preserve">EXPERIENCIA </t>
  </si>
  <si>
    <t>RESULTADO</t>
  </si>
  <si>
    <t>RESULTADO TOTAL EXPERIENCIA PERSONAL MÍNIMO REQUERIDO - HABILITANTE</t>
  </si>
  <si>
    <t>CONTRATAR LA INTERVENTORÍA TÉCNICA, ADMINISTRATIVA,
LEGAL, FINANCIERA, SOCIAL Y AMBIENTAL DE LA CONSTRUCCIÓN DE UNA OBRA PARA
LA MITIGACIÓN DE RIESGO EN LA LOCALIDAD DE CHAPINERO</t>
  </si>
  <si>
    <t>FDLCH-CM-001-2020</t>
  </si>
  <si>
    <t>CONSORCIO TALUDES BIOPROYEC</t>
  </si>
  <si>
    <t>1. CONSORCIO TALUDES BIOPROYEC</t>
  </si>
  <si>
    <t>DICIEMBRE 06 DE 2020</t>
  </si>
  <si>
    <t xml:space="preserve">CONSORCIO TALUDES BIOPROYEC </t>
  </si>
  <si>
    <t xml:space="preserve">CONSULTORES DESARROLLO Y AMBIENTE SAS. (65%). </t>
  </si>
  <si>
    <t xml:space="preserve">OBRAS Y PROYECTOS CIVILES Y AMBIENTALES LTDA  (35%). </t>
  </si>
  <si>
    <t>INTERVENTORÍA TÉCNICA, ADMINISTRATIVA,
FINANCIERA Y AMBIENTAL PARA EL CONTRATO
CUYO OBJETO ES LA “CONSTRUCCIÓN DE
OBRAS PARA LA ESTABILIZACIÓN, PROTECCIÓN
DE TALUDES Y CONTROL EROSIVO EN PUNTOS
CRÍTICOS PRIORIZADOS EN ÁREAS DE RIESGO
DE LA JURISDICCIÓN CAR, ACORDE A LOS
ESTUDIOS Y DISEÑOS PRODUCTO DEL
CONTRATO DE</t>
  </si>
  <si>
    <t>CTO 1445 DE
2015</t>
  </si>
  <si>
    <t>CAR</t>
  </si>
  <si>
    <t>OBRAS Y
PROYECTOS CIVILES
Y AMBIENTALES LTDA</t>
  </si>
  <si>
    <t>CONSORCIO CONTROL OBRAS GEOTECNICAS</t>
  </si>
  <si>
    <r>
      <t xml:space="preserve">En consecuencia, se determina que cumple con el requisito de </t>
    </r>
    <r>
      <rPr>
        <b/>
        <sz val="11"/>
        <color theme="1"/>
        <rFont val="Calibri"/>
        <family val="2"/>
        <scheme val="minor"/>
      </rPr>
      <t>mínimo, el 100% del presupuesto oficial expresado en SMMLV</t>
    </r>
  </si>
  <si>
    <t>DIRECTOR DE INTERVENTORIA</t>
  </si>
  <si>
    <t>RESIDENTE DE INTERVENTORIA</t>
  </si>
  <si>
    <t>RESIDENTE SISOMA</t>
  </si>
  <si>
    <t>2. 2L PROYECTOS SAS</t>
  </si>
  <si>
    <t>2L PROYECTOS SAS</t>
  </si>
  <si>
    <t>2L PROYECTOS SAS (100%)</t>
  </si>
  <si>
    <t>"INTERVENTORÍA, ADMINISTRATIVA, TÉCNICA, FINANCIERA, CONTABLE Y JURÍDICO, SOCIAL Y AMBIENTAL PARA LA CONSTRUCCIÓN DE LAS OBRAS DE MITIGACIÓN EN EL POLÍGONO UBICADO ENTRE LA TRANSVERSAL 20F y TRANSVERSAL 20C Y LAS CALLES 68G BIS SUR Y LA CALLE 69 SUR, EN EL BARRIO JUAN JOSE RONDÓN EN LA LOCALIDAD DE CIUDAD BOLÍVAR EN BOGOTÁ D.C."</t>
  </si>
  <si>
    <t>213 de 2018</t>
  </si>
  <si>
    <t>IDIGER</t>
  </si>
  <si>
    <t>CONSORCIO ECOD</t>
  </si>
  <si>
    <t>3. CONSORCIO ECOD</t>
  </si>
  <si>
    <t>INTERVENTORIA TECNICA,ADMINISTRATIVA,FINANCIERA,JURIDICA,SOCIAL,AMBIENTAL Y SISO AL CONTRATO CUYO OBJETO ES “CONTRATAR POR EL SISTEMA DE PRECIOS FIJOS SIN FORMULA DE REAJUSTE,LA CONSTRUCCION DE OBRAS DE MITIGACIONDE RIESGO POR PROCESOS DE REMOCION EN MASA,PARA LA URBANIZACION LA ROCA,Y PARA EL BARRIO GUACAMAYAS DE ACUERDO CON LOS POLIGONOS ANALIZADOS EN LOS ESTUDIOS Y DISEÑOS DERIVADOS DEL CONTRATO DE CONSULTORIA 148 DE 2016, ASI COMO LA CONSTRUCCION DE LAS OBRAS DE MITIGACION DE RIESGOS,POR PROCESOS DE REMOCION EN MASA,PARA EL BARRIO SANTA RITA SUR ORIENTAL,DE ACUERDO CON EL POLIGONO ANALIZADO EN LOS ESTUDIOS Y DISEÑOS DERIVADOS DEL CONTRATO DE CONSULTORIA UMV-438 DE 2014.OBRAS A DESARROLLAR EN LA LOCALIDAD DE SAN CRISTOBAL,BOGOTA D.C”</t>
  </si>
  <si>
    <t>ALCALDIA DE SAN CRISTOBAL</t>
  </si>
  <si>
    <t>216 DE 2017</t>
  </si>
  <si>
    <t>EGS SAS</t>
  </si>
  <si>
    <t>EGS SAS (50%)</t>
  </si>
  <si>
    <t>ICOD SAS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</si>
</sst>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2" formatCode="_-&quot;$&quot;\ * #,##0_-;\-&quot;$&quot;\ * #,##0_-;_-&quot;$&quot;\ * &quot;-&quot;_-;_-@_-"/>
    <numFmt numFmtId="164" formatCode="_-&quot;$&quot;\ * #,##0.00_-;\-&quot;$&quot;\ * #,##0.00_-;_-&quot;$&quot;\ * &quot;-&quot;_-;_-@_-"/>
  </numFmts>
  <fonts count="12" x14ac:knownFonts="1">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b/>
      <sz val="9"/>
      <color theme="1"/>
      <name val="Calibri"/>
      <family val="2"/>
      <scheme val="minor"/>
    </font>
    <font>
      <b/>
      <sz val="12"/>
      <color theme="1"/>
      <name val="Calibri"/>
      <family val="2"/>
      <scheme val="minor"/>
    </font>
    <font>
      <b/>
      <sz val="11"/>
      <name val="Calibri"/>
      <family val="2"/>
      <scheme val="minor"/>
    </font>
    <font>
      <sz val="11"/>
      <color theme="1"/>
      <name val="Calibri"/>
      <family val="2"/>
      <scheme val="minor"/>
    </font>
    <font>
      <b/>
      <i/>
      <sz val="9"/>
      <color theme="1"/>
      <name val="Calibri"/>
      <family val="2"/>
      <scheme val="minor"/>
    </font>
    <font>
      <b/>
      <sz val="7"/>
      <color theme="1"/>
      <name val="Calibri"/>
      <family val="2"/>
      <scheme val="minor"/>
    </font>
    <font>
      <sz val="12"/>
      <name val="Garamond"/>
      <charset val="1"/>
    </font>
    <font>
      <sz val="10"/>
      <color rgb="FF000000"/>
      <name val="Calibri"/>
      <charset val="1"/>
    </font>
  </fonts>
  <fills count="14">
    <fill>
      <patternFill patternType="none"/>
    </fill>
    <fill>
      <patternFill patternType="gray125"/>
    </fill>
    <fill>
      <patternFill patternType="solid">
        <fgColor theme="4" tint="0.59996337778862885"/>
        <bgColor indexed="64"/>
      </patternFill>
    </fill>
    <fill>
      <patternFill patternType="solid">
        <fgColor theme="5" tint="0.599963377788628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darkUp"/>
    </fill>
    <fill>
      <patternFill patternType="solid">
        <fgColor theme="9"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auto="1"/>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2" fontId="7" fillId="0" borderId="0" applyFont="0" applyFill="0" applyBorder="0" applyAlignment="0" applyProtection="0"/>
  </cellStyleXfs>
  <cellXfs count="135">
    <xf numFmtId="0" fontId="0" fillId="0" borderId="0" xfId="0"/>
    <xf numFmtId="49" fontId="3" fillId="0" borderId="1" xfId="0" applyNumberFormat="1" applyFont="1" applyBorder="1" applyAlignment="1">
      <alignment horizontal="center" wrapText="1"/>
    </xf>
    <xf numFmtId="0" fontId="0" fillId="0" borderId="0" xfId="0" applyBorder="1"/>
    <xf numFmtId="0" fontId="0" fillId="0" borderId="10" xfId="0" applyBorder="1"/>
    <xf numFmtId="0" fontId="0" fillId="6" borderId="0" xfId="0" applyFill="1"/>
    <xf numFmtId="0" fontId="0" fillId="0" borderId="1" xfId="0" applyBorder="1" applyAlignment="1">
      <alignment horizontal="center" vertical="center"/>
    </xf>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xf>
    <xf numFmtId="42" fontId="1" fillId="0" borderId="1" xfId="1" applyFont="1" applyBorder="1"/>
    <xf numFmtId="0" fontId="4" fillId="0" borderId="0" xfId="0" applyFont="1" applyFill="1" applyBorder="1" applyAlignment="1">
      <alignment vertical="center"/>
    </xf>
    <xf numFmtId="0" fontId="0" fillId="0" borderId="0" xfId="0" applyFill="1" applyBorder="1"/>
    <xf numFmtId="0" fontId="0" fillId="0" borderId="1" xfId="0" applyFill="1" applyBorder="1" applyAlignment="1">
      <alignment horizontal="center" vertical="center"/>
    </xf>
    <xf numFmtId="49" fontId="3" fillId="0" borderId="1" xfId="0" applyNumberFormat="1" applyFont="1" applyFill="1" applyBorder="1" applyAlignment="1">
      <alignment horizontal="center" vertical="center" wrapText="1"/>
    </xf>
    <xf numFmtId="0" fontId="8" fillId="0" borderId="0" xfId="0" applyFont="1" applyFill="1" applyBorder="1" applyAlignment="1">
      <alignment vertical="center" wrapText="1"/>
    </xf>
    <xf numFmtId="0" fontId="4" fillId="0" borderId="0" xfId="0" applyFont="1" applyBorder="1" applyAlignment="1">
      <alignment vertical="center" wrapText="1"/>
    </xf>
    <xf numFmtId="0" fontId="0" fillId="0" borderId="0" xfId="0" applyFill="1" applyBorder="1" applyAlignment="1"/>
    <xf numFmtId="0" fontId="0" fillId="0" borderId="0" xfId="0" applyFill="1" applyBorder="1" applyAlignment="1">
      <alignment horizontal="center"/>
    </xf>
    <xf numFmtId="0" fontId="0" fillId="0" borderId="0" xfId="0" applyFill="1" applyBorder="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vertical="center" wrapText="1"/>
    </xf>
    <xf numFmtId="0" fontId="0" fillId="0" borderId="0" xfId="0" applyBorder="1" applyAlignment="1">
      <alignment horizontal="center" vertical="center"/>
    </xf>
    <xf numFmtId="0" fontId="4" fillId="0" borderId="1" xfId="0" applyFont="1" applyFill="1" applyBorder="1" applyAlignment="1">
      <alignment horizontal="center" vertical="center" wrapText="1"/>
    </xf>
    <xf numFmtId="0" fontId="2" fillId="0" borderId="0" xfId="0" applyFont="1" applyBorder="1" applyAlignment="1">
      <alignment horizontal="left" wrapText="1"/>
    </xf>
    <xf numFmtId="0" fontId="3" fillId="0" borderId="0" xfId="0" applyFont="1" applyFill="1" applyBorder="1" applyAlignment="1">
      <alignment horizontal="center" vertical="center" wrapText="1"/>
    </xf>
    <xf numFmtId="0" fontId="0" fillId="12" borderId="0" xfId="0" applyFill="1"/>
    <xf numFmtId="0" fontId="3" fillId="7" borderId="1" xfId="0" applyFont="1" applyFill="1" applyBorder="1" applyAlignment="1">
      <alignment vertical="center"/>
    </xf>
    <xf numFmtId="2" fontId="1" fillId="0" borderId="1" xfId="0" applyNumberFormat="1" applyFont="1" applyBorder="1" applyAlignment="1">
      <alignment horizontal="center" vertical="center"/>
    </xf>
    <xf numFmtId="0" fontId="3"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4" fillId="0" borderId="0" xfId="0" applyFont="1" applyBorder="1" applyAlignment="1">
      <alignment horizont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2" fontId="0" fillId="0" borderId="1" xfId="0" applyNumberFormat="1" applyBorder="1" applyAlignment="1">
      <alignment horizontal="center" vertical="center"/>
    </xf>
    <xf numFmtId="0" fontId="4" fillId="0" borderId="0" xfId="0" applyFont="1" applyFill="1" applyBorder="1" applyAlignment="1">
      <alignment horizontal="center" vertical="center"/>
    </xf>
    <xf numFmtId="0" fontId="0" fillId="0" borderId="1" xfId="0" applyBorder="1" applyAlignment="1">
      <alignment horizontal="center" vertical="center" wrapText="1"/>
    </xf>
    <xf numFmtId="0" fontId="0" fillId="0" borderId="1" xfId="0" applyFill="1" applyBorder="1" applyAlignment="1">
      <alignment horizontal="center" vertical="center" wrapText="1"/>
    </xf>
    <xf numFmtId="2" fontId="0" fillId="0" borderId="13" xfId="0" applyNumberFormat="1" applyBorder="1" applyAlignment="1">
      <alignment horizontal="center" vertical="center"/>
    </xf>
    <xf numFmtId="0" fontId="2" fillId="0" borderId="1" xfId="0" applyFont="1" applyBorder="1" applyAlignment="1">
      <alignment horizontal="center" vertical="center" wrapText="1"/>
    </xf>
    <xf numFmtId="164" fontId="0" fillId="0" borderId="1" xfId="1" applyNumberFormat="1" applyFont="1" applyBorder="1" applyAlignment="1">
      <alignment horizontal="center" vertical="center"/>
    </xf>
    <xf numFmtId="0" fontId="2" fillId="0" borderId="1" xfId="0" applyFont="1" applyBorder="1" applyAlignment="1">
      <alignment horizontal="center" vertical="center"/>
    </xf>
    <xf numFmtId="42" fontId="0" fillId="0" borderId="1" xfId="1"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Fill="1" applyBorder="1" applyAlignment="1">
      <alignment horizontal="center" vertical="center" wrapText="1"/>
    </xf>
    <xf numFmtId="164" fontId="0" fillId="0" borderId="13" xfId="1" applyNumberFormat="1" applyFont="1" applyBorder="1" applyAlignment="1">
      <alignment horizontal="center" vertical="center"/>
    </xf>
    <xf numFmtId="0" fontId="3" fillId="7" borderId="13"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xf numFmtId="0" fontId="3" fillId="11" borderId="0" xfId="0" applyFont="1" applyFill="1" applyBorder="1" applyAlignment="1">
      <alignment horizontal="center" vertical="center" wrapText="1"/>
    </xf>
    <xf numFmtId="49" fontId="3" fillId="0" borderId="2" xfId="0" applyNumberFormat="1" applyFont="1" applyBorder="1" applyAlignment="1">
      <alignment horizontal="center" wrapText="1"/>
    </xf>
    <xf numFmtId="42" fontId="1" fillId="0" borderId="2" xfId="0" applyNumberFormat="1" applyFont="1" applyBorder="1"/>
    <xf numFmtId="2" fontId="1" fillId="0" borderId="2" xfId="0" applyNumberFormat="1" applyFont="1" applyBorder="1" applyAlignment="1">
      <alignment horizontal="center" vertical="center"/>
    </xf>
    <xf numFmtId="0" fontId="3" fillId="7" borderId="16" xfId="0" applyFont="1" applyFill="1" applyBorder="1" applyAlignment="1">
      <alignment horizontal="center" vertical="center" wrapText="1"/>
    </xf>
    <xf numFmtId="0" fontId="2" fillId="0" borderId="16" xfId="0" applyFont="1" applyBorder="1" applyAlignment="1">
      <alignment horizontal="center" vertical="center" wrapText="1"/>
    </xf>
    <xf numFmtId="0" fontId="2" fillId="0" borderId="16" xfId="0" applyFont="1" applyBorder="1" applyAlignment="1">
      <alignment horizontal="left" vertical="center" wrapText="1"/>
    </xf>
    <xf numFmtId="164" fontId="0" fillId="0" borderId="16" xfId="1" applyNumberFormat="1" applyFont="1" applyBorder="1" applyAlignment="1">
      <alignment horizontal="center" vertical="center"/>
    </xf>
    <xf numFmtId="2" fontId="0" fillId="0" borderId="16" xfId="0" applyNumberFormat="1" applyBorder="1" applyAlignment="1">
      <alignment horizontal="center" vertical="center"/>
    </xf>
    <xf numFmtId="49" fontId="3" fillId="0" borderId="13" xfId="0" applyNumberFormat="1" applyFont="1" applyBorder="1" applyAlignment="1">
      <alignment horizontal="center" vertical="center" wrapText="1"/>
    </xf>
    <xf numFmtId="0" fontId="3" fillId="0" borderId="13" xfId="0" applyFont="1" applyBorder="1" applyAlignment="1">
      <alignment horizontal="center" vertical="center" wrapText="1"/>
    </xf>
    <xf numFmtId="49" fontId="3" fillId="0" borderId="13" xfId="0" applyNumberFormat="1" applyFont="1" applyFill="1" applyBorder="1" applyAlignment="1">
      <alignment horizontal="center" vertical="center" wrapText="1"/>
    </xf>
    <xf numFmtId="0" fontId="0" fillId="0" borderId="16" xfId="0" applyFill="1" applyBorder="1" applyAlignment="1">
      <alignment horizontal="center" vertical="center" wrapText="1"/>
    </xf>
    <xf numFmtId="0" fontId="0" fillId="0" borderId="16" xfId="0" applyFill="1" applyBorder="1" applyAlignment="1">
      <alignment horizontal="center" vertical="center"/>
    </xf>
    <xf numFmtId="0" fontId="0" fillId="0" borderId="16" xfId="0" applyFill="1" applyBorder="1" applyAlignment="1">
      <alignment horizontal="center"/>
    </xf>
    <xf numFmtId="0" fontId="4" fillId="0" borderId="13" xfId="0" applyFont="1" applyFill="1" applyBorder="1" applyAlignment="1">
      <alignment horizontal="center" vertical="center"/>
    </xf>
    <xf numFmtId="0" fontId="3" fillId="7" borderId="1" xfId="0" applyFont="1" applyFill="1" applyBorder="1" applyAlignment="1">
      <alignment vertical="center" wrapText="1"/>
    </xf>
    <xf numFmtId="0" fontId="4" fillId="0" borderId="0" xfId="0" applyFont="1" applyBorder="1" applyAlignment="1">
      <alignment horizontal="center" wrapText="1"/>
    </xf>
    <xf numFmtId="0" fontId="1" fillId="0" borderId="1" xfId="0" applyFont="1" applyBorder="1" applyAlignment="1">
      <alignment horizontal="center" vertical="center"/>
    </xf>
    <xf numFmtId="0" fontId="1" fillId="10" borderId="5" xfId="0" applyFont="1" applyFill="1" applyBorder="1" applyAlignment="1">
      <alignment horizontal="center"/>
    </xf>
    <xf numFmtId="0" fontId="1" fillId="10" borderId="8" xfId="0" applyFont="1" applyFill="1" applyBorder="1" applyAlignment="1">
      <alignment horizontal="center"/>
    </xf>
    <xf numFmtId="0" fontId="1" fillId="10" borderId="6" xfId="0" applyFont="1" applyFill="1" applyBorder="1" applyAlignment="1">
      <alignment horizontal="center"/>
    </xf>
    <xf numFmtId="0" fontId="4" fillId="0" borderId="1" xfId="0" applyFont="1" applyBorder="1" applyAlignment="1">
      <alignment horizontal="center" vertical="center" wrapText="1"/>
    </xf>
    <xf numFmtId="0" fontId="0" fillId="0" borderId="16" xfId="0" applyBorder="1"/>
    <xf numFmtId="0" fontId="1" fillId="0" borderId="16" xfId="0" applyFont="1" applyBorder="1" applyAlignment="1">
      <alignment horizontal="center"/>
    </xf>
    <xf numFmtId="0" fontId="10" fillId="0" borderId="0" xfId="0" applyFont="1" applyAlignment="1">
      <alignment wrapText="1"/>
    </xf>
    <xf numFmtId="0" fontId="11" fillId="0" borderId="0" xfId="0" applyFont="1" applyAlignment="1">
      <alignment wrapText="1"/>
    </xf>
    <xf numFmtId="0" fontId="4" fillId="0" borderId="1" xfId="0" applyFont="1" applyBorder="1" applyAlignment="1">
      <alignment horizontal="center" vertical="center" wrapText="1"/>
    </xf>
    <xf numFmtId="0" fontId="4" fillId="0" borderId="0" xfId="0" applyFont="1" applyBorder="1" applyAlignment="1">
      <alignment horizontal="center" wrapText="1"/>
    </xf>
    <xf numFmtId="0" fontId="1" fillId="0" borderId="1" xfId="0" applyFont="1" applyBorder="1" applyAlignment="1">
      <alignment horizontal="center" vertical="center"/>
    </xf>
    <xf numFmtId="0" fontId="1" fillId="10" borderId="5" xfId="0" applyFont="1" applyFill="1" applyBorder="1" applyAlignment="1">
      <alignment horizontal="center"/>
    </xf>
    <xf numFmtId="0" fontId="1" fillId="10" borderId="8" xfId="0" applyFont="1" applyFill="1" applyBorder="1" applyAlignment="1">
      <alignment horizontal="center"/>
    </xf>
    <xf numFmtId="0" fontId="1" fillId="10" borderId="6" xfId="0" applyFont="1" applyFill="1" applyBorder="1" applyAlignment="1">
      <alignment horizontal="center"/>
    </xf>
    <xf numFmtId="0" fontId="0" fillId="0" borderId="0" xfId="0" applyAlignment="1">
      <alignment horizontal="center"/>
    </xf>
    <xf numFmtId="0" fontId="0" fillId="0" borderId="0" xfId="0" applyAlignment="1">
      <alignment horizontal="center" wrapText="1"/>
    </xf>
    <xf numFmtId="0" fontId="5" fillId="9" borderId="1" xfId="0" applyFont="1" applyFill="1" applyBorder="1" applyAlignment="1">
      <alignment horizontal="center"/>
    </xf>
    <xf numFmtId="0" fontId="4" fillId="8" borderId="5" xfId="0" applyFont="1" applyFill="1" applyBorder="1" applyAlignment="1">
      <alignment horizontal="center" vertical="center"/>
    </xf>
    <xf numFmtId="0" fontId="4" fillId="8" borderId="8" xfId="0" applyFont="1" applyFill="1" applyBorder="1" applyAlignment="1">
      <alignment horizontal="center" vertical="center"/>
    </xf>
    <xf numFmtId="0" fontId="4"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4" fillId="7"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8" xfId="0" applyFont="1" applyFill="1" applyBorder="1" applyAlignment="1">
      <alignment horizontal="center" vertical="center"/>
    </xf>
    <xf numFmtId="0" fontId="4" fillId="7" borderId="6" xfId="0" applyFont="1" applyFill="1" applyBorder="1" applyAlignment="1">
      <alignment horizontal="center" vertical="center"/>
    </xf>
    <xf numFmtId="0" fontId="4" fillId="11" borderId="11" xfId="0" applyFont="1" applyFill="1" applyBorder="1" applyAlignment="1">
      <alignment horizontal="center" vertical="center"/>
    </xf>
    <xf numFmtId="0" fontId="4" fillId="11" borderId="7" xfId="0" applyFont="1" applyFill="1" applyBorder="1" applyAlignment="1">
      <alignment horizontal="center" vertical="center"/>
    </xf>
    <xf numFmtId="0" fontId="4" fillId="11" borderId="14" xfId="0" applyFont="1" applyFill="1" applyBorder="1" applyAlignment="1">
      <alignment horizontal="center" vertical="center"/>
    </xf>
    <xf numFmtId="0" fontId="4" fillId="11" borderId="0" xfId="0" applyFont="1" applyFill="1" applyBorder="1" applyAlignment="1">
      <alignment horizontal="center" vertical="center"/>
    </xf>
    <xf numFmtId="0" fontId="4" fillId="11" borderId="9" xfId="0" applyFont="1" applyFill="1" applyBorder="1" applyAlignment="1">
      <alignment horizontal="center" vertical="center"/>
    </xf>
    <xf numFmtId="0" fontId="4" fillId="11" borderId="3" xfId="0" applyFont="1" applyFill="1" applyBorder="1" applyAlignment="1">
      <alignment horizontal="center" vertical="center"/>
    </xf>
    <xf numFmtId="0" fontId="4" fillId="0" borderId="0" xfId="0" applyFont="1" applyBorder="1" applyAlignment="1">
      <alignment horizontal="center" wrapText="1"/>
    </xf>
    <xf numFmtId="0" fontId="1" fillId="0" borderId="1" xfId="0" applyFont="1" applyBorder="1" applyAlignment="1">
      <alignment horizontal="center" vertical="center"/>
    </xf>
    <xf numFmtId="0" fontId="1" fillId="10" borderId="5" xfId="0" applyFont="1" applyFill="1" applyBorder="1" applyAlignment="1">
      <alignment horizontal="center"/>
    </xf>
    <xf numFmtId="0" fontId="1" fillId="10" borderId="8" xfId="0" applyFont="1" applyFill="1" applyBorder="1" applyAlignment="1">
      <alignment horizontal="center"/>
    </xf>
    <xf numFmtId="0" fontId="1" fillId="10" borderId="6" xfId="0" applyFont="1" applyFill="1" applyBorder="1" applyAlignment="1">
      <alignment horizontal="center"/>
    </xf>
    <xf numFmtId="0" fontId="4" fillId="0" borderId="13" xfId="0" applyFont="1" applyFill="1" applyBorder="1" applyAlignment="1">
      <alignment horizontal="center" vertical="center" wrapText="1"/>
    </xf>
    <xf numFmtId="0" fontId="1" fillId="0" borderId="1" xfId="0" applyFont="1" applyBorder="1" applyAlignment="1">
      <alignment horizontal="center"/>
    </xf>
    <xf numFmtId="0" fontId="6" fillId="11" borderId="1" xfId="0" applyFont="1" applyFill="1" applyBorder="1" applyAlignment="1">
      <alignment horizontal="center" vertical="center" wrapText="1"/>
    </xf>
    <xf numFmtId="0" fontId="0" fillId="0" borderId="11" xfId="0" applyBorder="1" applyAlignment="1">
      <alignment horizontal="left" vertical="center" wrapText="1"/>
    </xf>
    <xf numFmtId="0" fontId="0" fillId="0" borderId="7" xfId="0" applyBorder="1" applyAlignment="1">
      <alignment horizontal="left" vertical="center" wrapText="1"/>
    </xf>
    <xf numFmtId="0" fontId="0" fillId="0" borderId="12" xfId="0" applyBorder="1" applyAlignment="1">
      <alignment horizontal="left" vertical="center" wrapText="1"/>
    </xf>
    <xf numFmtId="0" fontId="0" fillId="0" borderId="14" xfId="0" applyBorder="1" applyAlignment="1">
      <alignment horizontal="left" vertical="center" wrapText="1"/>
    </xf>
    <xf numFmtId="0" fontId="0" fillId="0" borderId="0" xfId="0" applyBorder="1" applyAlignment="1">
      <alignment horizontal="left" vertical="center" wrapText="1"/>
    </xf>
    <xf numFmtId="0" fontId="0" fillId="0" borderId="15" xfId="0" applyBorder="1" applyAlignment="1">
      <alignment horizontal="left" vertical="center" wrapText="1"/>
    </xf>
    <xf numFmtId="0" fontId="0" fillId="0" borderId="9"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11" borderId="5" xfId="0" applyFont="1" applyFill="1" applyBorder="1" applyAlignment="1">
      <alignment horizontal="center" vertical="center"/>
    </xf>
    <xf numFmtId="0" fontId="1" fillId="11" borderId="8" xfId="0" applyFont="1" applyFill="1" applyBorder="1" applyAlignment="1">
      <alignment horizontal="center" vertical="center"/>
    </xf>
    <xf numFmtId="0" fontId="1" fillId="11" borderId="6" xfId="0" applyFont="1" applyFill="1" applyBorder="1" applyAlignment="1">
      <alignment horizontal="center" vertical="center"/>
    </xf>
    <xf numFmtId="0" fontId="8" fillId="9"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11" borderId="5" xfId="0" applyFont="1" applyFill="1" applyBorder="1" applyAlignment="1">
      <alignment horizontal="center" vertical="center"/>
    </xf>
    <xf numFmtId="0" fontId="4" fillId="11" borderId="8" xfId="0" applyFont="1" applyFill="1" applyBorder="1" applyAlignment="1">
      <alignment horizontal="center" vertical="center"/>
    </xf>
    <xf numFmtId="0" fontId="3" fillId="11" borderId="16"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3" fillId="11" borderId="12"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8" fontId="0" fillId="0" borderId="16" xfId="1" applyNumberFormat="1" applyFont="1" applyBorder="1" applyAlignment="1">
      <alignment horizontal="center" vertical="center"/>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0" fillId="13" borderId="1" xfId="0" applyFill="1" applyBorder="1" applyAlignment="1">
      <alignment horizontal="center" vertical="center"/>
    </xf>
    <xf numFmtId="0" fontId="2" fillId="7" borderId="1" xfId="0" applyFont="1" applyFill="1" applyBorder="1" applyAlignment="1">
      <alignment horizontal="center" vertical="center" wrapText="1"/>
    </xf>
    <xf numFmtId="8" fontId="0" fillId="0" borderId="1" xfId="1" applyNumberFormat="1" applyFont="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3CA8A-725B-4007-89D5-A5AA5DD260C1}">
  <dimension ref="A1:B20"/>
  <sheetViews>
    <sheetView tabSelected="1" topLeftCell="A4" workbookViewId="0">
      <selection sqref="A1:B19"/>
    </sheetView>
  </sheetViews>
  <sheetFormatPr baseColWidth="10" defaultColWidth="9.140625" defaultRowHeight="15" x14ac:dyDescent="0.25"/>
  <cols>
    <col min="1" max="2" width="57.140625" customWidth="1"/>
  </cols>
  <sheetData>
    <row r="1" spans="1:2" x14ac:dyDescent="0.25">
      <c r="A1" s="81" t="s">
        <v>41</v>
      </c>
      <c r="B1" s="81"/>
    </row>
    <row r="3" spans="1:2" ht="51.75" customHeight="1" x14ac:dyDescent="0.25">
      <c r="A3" s="82" t="s">
        <v>40</v>
      </c>
      <c r="B3" s="82"/>
    </row>
    <row r="6" spans="1:2" x14ac:dyDescent="0.25">
      <c r="A6" s="72" t="s">
        <v>0</v>
      </c>
      <c r="B6" s="72" t="s">
        <v>1</v>
      </c>
    </row>
    <row r="7" spans="1:2" x14ac:dyDescent="0.25">
      <c r="A7" s="71" t="s">
        <v>43</v>
      </c>
      <c r="B7" s="71" t="s">
        <v>2</v>
      </c>
    </row>
    <row r="8" spans="1:2" x14ac:dyDescent="0.25">
      <c r="A8" s="71" t="s">
        <v>57</v>
      </c>
      <c r="B8" s="71" t="s">
        <v>2</v>
      </c>
    </row>
    <row r="9" spans="1:2" x14ac:dyDescent="0.25">
      <c r="A9" s="71" t="s">
        <v>64</v>
      </c>
      <c r="B9" s="71" t="s">
        <v>2</v>
      </c>
    </row>
    <row r="10" spans="1:2" x14ac:dyDescent="0.25">
      <c r="A10" s="71"/>
      <c r="B10" s="71"/>
    </row>
    <row r="11" spans="1:2" x14ac:dyDescent="0.25">
      <c r="A11" s="71"/>
      <c r="B11" s="71"/>
    </row>
    <row r="15" spans="1:2" ht="15.75" x14ac:dyDescent="0.25">
      <c r="A15" s="73" t="s">
        <v>3</v>
      </c>
    </row>
    <row r="16" spans="1:2" ht="15.75" x14ac:dyDescent="0.25">
      <c r="A16" s="73" t="s">
        <v>4</v>
      </c>
    </row>
    <row r="17" spans="1:1" x14ac:dyDescent="0.25">
      <c r="A17" s="74"/>
    </row>
    <row r="18" spans="1:1" ht="15.75" x14ac:dyDescent="0.25">
      <c r="A18" s="73" t="s">
        <v>5</v>
      </c>
    </row>
    <row r="19" spans="1:1" ht="15.75" x14ac:dyDescent="0.25">
      <c r="A19" s="73" t="s">
        <v>6</v>
      </c>
    </row>
    <row r="20" spans="1:1" ht="15.75" x14ac:dyDescent="0.25">
      <c r="A20" s="73" t="s">
        <v>4</v>
      </c>
    </row>
  </sheetData>
  <mergeCells count="2">
    <mergeCell ref="A1:B1"/>
    <mergeCell ref="A3:B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2"/>
  <sheetViews>
    <sheetView topLeftCell="A13" zoomScale="90" zoomScaleNormal="90" zoomScaleSheetLayoutView="100" workbookViewId="0">
      <selection activeCell="D19" sqref="D19"/>
    </sheetView>
  </sheetViews>
  <sheetFormatPr baseColWidth="10" defaultColWidth="11.42578125" defaultRowHeight="15" x14ac:dyDescent="0.25"/>
  <cols>
    <col min="1" max="1" width="14.85546875" customWidth="1"/>
    <col min="2" max="2" width="15.140625" bestFit="1" customWidth="1"/>
    <col min="3" max="3" width="20.28515625" customWidth="1"/>
    <col min="4" max="4" width="14" customWidth="1"/>
    <col min="5" max="5" width="39.85546875" customWidth="1"/>
    <col min="6" max="6" width="21.42578125" customWidth="1"/>
    <col min="7" max="7" width="18.5703125" customWidth="1"/>
    <col min="8" max="8" width="23.5703125" customWidth="1"/>
    <col min="9" max="9" width="16.7109375" bestFit="1" customWidth="1"/>
    <col min="10" max="10" width="20.28515625" customWidth="1"/>
    <col min="11" max="11" width="20" customWidth="1"/>
    <col min="12" max="12" width="17.5703125" customWidth="1"/>
    <col min="13" max="13" width="30.5703125" customWidth="1"/>
  </cols>
  <sheetData>
    <row r="1" spans="1:15" x14ac:dyDescent="0.25">
      <c r="B1" s="4"/>
      <c r="C1" s="4"/>
      <c r="D1" s="4"/>
      <c r="E1" s="4"/>
      <c r="F1" s="4"/>
      <c r="G1" s="4"/>
      <c r="H1" s="4"/>
      <c r="I1" s="4"/>
      <c r="J1" s="4"/>
      <c r="K1" s="4"/>
    </row>
    <row r="2" spans="1:15" ht="15.75" x14ac:dyDescent="0.25">
      <c r="A2" s="83" t="str">
        <f>+resumen!A1</f>
        <v>FDLCH-CM-001-2020</v>
      </c>
      <c r="B2" s="83"/>
      <c r="C2" s="83"/>
      <c r="D2" s="83"/>
      <c r="E2" s="83"/>
      <c r="F2" s="83"/>
      <c r="G2" s="83"/>
      <c r="H2" s="83"/>
      <c r="I2" s="83"/>
      <c r="J2" s="83"/>
      <c r="K2" s="83"/>
      <c r="L2" s="83"/>
      <c r="M2" s="83"/>
      <c r="N2" s="11"/>
    </row>
    <row r="3" spans="1:15" ht="49.5" customHeight="1" x14ac:dyDescent="0.25">
      <c r="A3" s="119" t="str">
        <f>+resumen!A3</f>
        <v>CONTRATAR LA INTERVENTORÍA TÉCNICA, ADMINISTRATIVA,
LEGAL, FINANCIERA, SOCIAL Y AMBIENTAL DE LA CONSTRUCCIÓN DE UNA OBRA PARA
LA MITIGACIÓN DE RIESGO EN LA LOCALIDAD DE CHAPINERO</v>
      </c>
      <c r="B3" s="119"/>
      <c r="C3" s="119"/>
      <c r="D3" s="119"/>
      <c r="E3" s="119"/>
      <c r="F3" s="119"/>
      <c r="G3" s="119"/>
      <c r="H3" s="119"/>
      <c r="I3" s="119"/>
      <c r="J3" s="119"/>
      <c r="K3" s="119"/>
      <c r="L3" s="119"/>
      <c r="M3" s="119"/>
      <c r="N3" s="14"/>
    </row>
    <row r="4" spans="1:15" ht="15" customHeight="1" x14ac:dyDescent="0.25">
      <c r="A4" s="121" t="s">
        <v>7</v>
      </c>
      <c r="B4" s="122"/>
      <c r="C4" s="122"/>
      <c r="D4" s="122"/>
      <c r="E4" s="122"/>
      <c r="F4" s="120" t="s">
        <v>44</v>
      </c>
      <c r="G4" s="120"/>
      <c r="H4" s="120"/>
      <c r="I4" s="120"/>
      <c r="J4" s="120"/>
      <c r="K4" s="120"/>
      <c r="L4" s="120"/>
      <c r="M4" s="120"/>
      <c r="N4" s="15"/>
    </row>
    <row r="5" spans="1:15" x14ac:dyDescent="0.25">
      <c r="A5" s="93" t="s">
        <v>0</v>
      </c>
      <c r="B5" s="94"/>
      <c r="C5" s="94"/>
      <c r="D5" s="94"/>
      <c r="E5" s="94"/>
      <c r="F5" s="127" t="s">
        <v>42</v>
      </c>
      <c r="G5" s="89"/>
      <c r="H5" s="89"/>
      <c r="I5" s="89"/>
      <c r="J5" s="89"/>
      <c r="K5" s="89"/>
      <c r="L5" s="89"/>
      <c r="M5" s="89"/>
      <c r="N5" s="10"/>
    </row>
    <row r="6" spans="1:15" x14ac:dyDescent="0.25">
      <c r="A6" s="95"/>
      <c r="B6" s="96"/>
      <c r="C6" s="96"/>
      <c r="D6" s="96"/>
      <c r="E6" s="96"/>
      <c r="F6" s="90">
        <v>1</v>
      </c>
      <c r="G6" s="91"/>
      <c r="H6" s="91"/>
      <c r="I6" s="92"/>
      <c r="J6" s="84">
        <v>2</v>
      </c>
      <c r="K6" s="85"/>
      <c r="L6" s="85"/>
      <c r="M6" s="85"/>
      <c r="N6" s="10"/>
    </row>
    <row r="7" spans="1:15" x14ac:dyDescent="0.25">
      <c r="A7" s="95"/>
      <c r="B7" s="96"/>
      <c r="C7" s="96"/>
      <c r="D7" s="96"/>
      <c r="E7" s="96"/>
      <c r="F7" s="88" t="s">
        <v>46</v>
      </c>
      <c r="G7" s="88"/>
      <c r="H7" s="88"/>
      <c r="I7" s="88"/>
      <c r="J7" s="86" t="s">
        <v>47</v>
      </c>
      <c r="K7" s="87"/>
      <c r="L7" s="87"/>
      <c r="M7" s="87"/>
      <c r="N7" s="10"/>
    </row>
    <row r="8" spans="1:15" x14ac:dyDescent="0.25">
      <c r="A8" s="97"/>
      <c r="B8" s="98"/>
      <c r="C8" s="98"/>
      <c r="D8" s="98"/>
      <c r="E8" s="98"/>
      <c r="F8" s="88"/>
      <c r="G8" s="88"/>
      <c r="H8" s="88"/>
      <c r="I8" s="88"/>
      <c r="J8" s="87"/>
      <c r="K8" s="87"/>
      <c r="L8" s="87"/>
      <c r="M8" s="87"/>
      <c r="N8" s="10"/>
    </row>
    <row r="9" spans="1:15" x14ac:dyDescent="0.25">
      <c r="A9" s="116" t="s">
        <v>8</v>
      </c>
      <c r="B9" s="117"/>
      <c r="C9" s="117"/>
      <c r="D9" s="117"/>
      <c r="E9" s="117"/>
      <c r="F9" s="117"/>
      <c r="G9" s="117"/>
      <c r="H9" s="117"/>
      <c r="I9" s="117"/>
      <c r="J9" s="117"/>
      <c r="K9" s="117"/>
      <c r="L9" s="117"/>
      <c r="M9" s="118"/>
      <c r="N9" s="16"/>
    </row>
    <row r="10" spans="1:15" ht="43.5" customHeight="1" x14ac:dyDescent="0.25">
      <c r="A10" s="25"/>
      <c r="B10" s="57" t="s">
        <v>9</v>
      </c>
      <c r="C10" s="57" t="s">
        <v>10</v>
      </c>
      <c r="D10" s="58" t="s">
        <v>11</v>
      </c>
      <c r="E10" s="57" t="s">
        <v>12</v>
      </c>
      <c r="F10" s="57" t="s">
        <v>13</v>
      </c>
      <c r="G10" s="57" t="s">
        <v>14</v>
      </c>
      <c r="H10" s="57" t="s">
        <v>15</v>
      </c>
      <c r="I10" s="59" t="s">
        <v>16</v>
      </c>
      <c r="J10" s="57" t="s">
        <v>17</v>
      </c>
      <c r="K10" s="57" t="s">
        <v>18</v>
      </c>
      <c r="L10" s="57" t="s">
        <v>19</v>
      </c>
      <c r="M10" s="59" t="s">
        <v>20</v>
      </c>
    </row>
    <row r="11" spans="1:15" ht="118.5" customHeight="1" x14ac:dyDescent="0.25">
      <c r="A11" s="52" t="s">
        <v>45</v>
      </c>
      <c r="B11" s="53" t="s">
        <v>49</v>
      </c>
      <c r="C11" s="53" t="s">
        <v>50</v>
      </c>
      <c r="D11" s="53" t="s">
        <v>52</v>
      </c>
      <c r="E11" s="54" t="s">
        <v>48</v>
      </c>
      <c r="F11" s="54" t="s">
        <v>51</v>
      </c>
      <c r="G11" s="53">
        <v>60</v>
      </c>
      <c r="H11" s="54" t="s">
        <v>51</v>
      </c>
      <c r="I11" s="53">
        <v>35</v>
      </c>
      <c r="J11" s="55">
        <v>1525722480</v>
      </c>
      <c r="K11" s="55" t="s">
        <v>21</v>
      </c>
      <c r="L11" s="128">
        <f>1525722480</f>
        <v>1525722480</v>
      </c>
      <c r="M11" s="56">
        <f>+L11/781242</f>
        <v>1952.944772554471</v>
      </c>
      <c r="N11" s="123" t="s">
        <v>22</v>
      </c>
      <c r="O11" s="123"/>
    </row>
    <row r="12" spans="1:15" x14ac:dyDescent="0.25">
      <c r="B12" s="2"/>
      <c r="C12" s="2"/>
      <c r="D12" s="2"/>
      <c r="E12" s="2"/>
      <c r="G12" s="2"/>
      <c r="H12" s="2"/>
      <c r="I12" s="2"/>
      <c r="J12" s="2"/>
      <c r="K12" s="49" t="s">
        <v>23</v>
      </c>
      <c r="L12" s="50">
        <f>L11*21/100</f>
        <v>320401720.80000001</v>
      </c>
      <c r="M12" s="51">
        <f>M11*21/100</f>
        <v>410.1184022364389</v>
      </c>
    </row>
    <row r="13" spans="1:15" x14ac:dyDescent="0.25">
      <c r="K13" s="1" t="s">
        <v>24</v>
      </c>
      <c r="L13" s="9">
        <v>57870487</v>
      </c>
      <c r="M13" s="27">
        <f>L13/877803</f>
        <v>65.926508567412057</v>
      </c>
    </row>
    <row r="14" spans="1:15" x14ac:dyDescent="0.25">
      <c r="C14" s="88" t="str">
        <f>+F7</f>
        <v xml:space="preserve">CONSULTORES DESARROLLO Y AMBIENTE SAS. (65%). </v>
      </c>
      <c r="D14" s="88"/>
      <c r="E14" s="88"/>
      <c r="F14" s="10"/>
      <c r="G14" s="47"/>
      <c r="H14" s="47"/>
      <c r="I14" s="47"/>
      <c r="K14" s="100" t="s">
        <v>2</v>
      </c>
      <c r="L14" s="100"/>
      <c r="M14" s="100"/>
    </row>
    <row r="15" spans="1:15" ht="15" customHeight="1" x14ac:dyDescent="0.25">
      <c r="C15" s="104" t="s">
        <v>25</v>
      </c>
      <c r="D15" s="104"/>
      <c r="E15" s="104"/>
      <c r="F15" s="11"/>
      <c r="G15" s="46"/>
      <c r="H15" s="46"/>
      <c r="I15" s="46"/>
      <c r="K15" s="107" t="s">
        <v>53</v>
      </c>
      <c r="L15" s="108"/>
      <c r="M15" s="109"/>
    </row>
    <row r="16" spans="1:15" x14ac:dyDescent="0.25">
      <c r="C16" s="8" t="s">
        <v>26</v>
      </c>
      <c r="D16" s="8" t="s">
        <v>27</v>
      </c>
      <c r="E16" s="8" t="s">
        <v>28</v>
      </c>
      <c r="F16" s="11"/>
      <c r="G16" s="34"/>
      <c r="H16" s="34"/>
      <c r="I16" s="34"/>
      <c r="K16" s="110"/>
      <c r="L16" s="111"/>
      <c r="M16" s="112"/>
    </row>
    <row r="17" spans="2:13" x14ac:dyDescent="0.25">
      <c r="C17" s="36">
        <v>84111600</v>
      </c>
      <c r="D17" s="12">
        <v>73</v>
      </c>
      <c r="E17" s="12" t="s">
        <v>2</v>
      </c>
      <c r="F17" s="11"/>
      <c r="G17" s="18"/>
      <c r="H17" s="18"/>
      <c r="I17" s="18"/>
      <c r="K17" s="110"/>
      <c r="L17" s="111"/>
      <c r="M17" s="112"/>
    </row>
    <row r="18" spans="2:13" x14ac:dyDescent="0.25">
      <c r="C18" s="17"/>
      <c r="D18" s="18"/>
      <c r="E18" s="18"/>
      <c r="F18" s="11"/>
      <c r="G18" s="11"/>
      <c r="H18" s="11"/>
      <c r="I18" s="11"/>
      <c r="K18" s="110"/>
      <c r="L18" s="111"/>
      <c r="M18" s="112"/>
    </row>
    <row r="19" spans="2:13" x14ac:dyDescent="0.25">
      <c r="C19" s="17"/>
      <c r="D19" s="18"/>
      <c r="E19" s="18"/>
      <c r="F19" s="11"/>
      <c r="G19" s="11"/>
      <c r="H19" s="11"/>
      <c r="I19" s="11"/>
      <c r="K19" s="110"/>
      <c r="L19" s="111"/>
      <c r="M19" s="112"/>
    </row>
    <row r="20" spans="2:13" x14ac:dyDescent="0.25">
      <c r="C20" s="17"/>
      <c r="D20" s="11"/>
      <c r="E20" s="11"/>
      <c r="F20" s="11"/>
      <c r="G20" s="11"/>
      <c r="H20" s="11"/>
      <c r="I20" s="11"/>
      <c r="K20" s="110"/>
      <c r="L20" s="111"/>
      <c r="M20" s="112"/>
    </row>
    <row r="21" spans="2:13" x14ac:dyDescent="0.25">
      <c r="C21" s="17"/>
      <c r="D21" s="11"/>
      <c r="E21" s="11"/>
      <c r="F21" s="11"/>
      <c r="G21" s="11"/>
      <c r="H21" s="11"/>
      <c r="I21" s="11"/>
      <c r="K21" s="110"/>
      <c r="L21" s="111"/>
      <c r="M21" s="112"/>
    </row>
    <row r="22" spans="2:13" x14ac:dyDescent="0.25">
      <c r="K22" s="110"/>
      <c r="L22" s="111"/>
      <c r="M22" s="112"/>
    </row>
    <row r="23" spans="2:13" ht="15" customHeight="1" x14ac:dyDescent="0.25">
      <c r="C23" s="106" t="s">
        <v>29</v>
      </c>
      <c r="D23" s="106"/>
      <c r="E23" s="106"/>
      <c r="F23" s="106"/>
      <c r="G23" s="106"/>
      <c r="H23" s="106"/>
      <c r="K23" s="110"/>
      <c r="L23" s="111"/>
      <c r="M23" s="112"/>
    </row>
    <row r="24" spans="2:13" ht="61.5" customHeight="1" x14ac:dyDescent="0.25">
      <c r="C24" s="19" t="s">
        <v>30</v>
      </c>
      <c r="D24" s="22" t="s">
        <v>31</v>
      </c>
      <c r="E24" s="8" t="s">
        <v>26</v>
      </c>
      <c r="F24" s="70" t="s">
        <v>32</v>
      </c>
      <c r="G24" s="19" t="s">
        <v>33</v>
      </c>
      <c r="H24" s="19" t="s">
        <v>34</v>
      </c>
      <c r="K24" s="113"/>
      <c r="L24" s="114"/>
      <c r="M24" s="115"/>
    </row>
    <row r="25" spans="2:13" ht="85.5" customHeight="1" x14ac:dyDescent="0.25">
      <c r="B25" s="64" t="str">
        <f>+F7</f>
        <v xml:space="preserve">CONSULTORES DESARROLLO Y AMBIENTE SAS. (65%). </v>
      </c>
      <c r="C25" s="40" t="str">
        <f>+B11</f>
        <v>CTO 1445 DE
2015</v>
      </c>
      <c r="D25" s="5">
        <f>+D17</f>
        <v>73</v>
      </c>
      <c r="E25" s="12">
        <f>+C17</f>
        <v>84111600</v>
      </c>
      <c r="F25" s="20" t="str">
        <f>+C11</f>
        <v>CAR</v>
      </c>
      <c r="G25" s="5" t="s">
        <v>2</v>
      </c>
      <c r="H25" s="42" t="str">
        <f>+K15</f>
        <v>En consecuencia, se determina que cumple con el requisito de mínimo, el 100% del presupuesto oficial expresado en SMMLV</v>
      </c>
    </row>
    <row r="26" spans="2:13" x14ac:dyDescent="0.25">
      <c r="B26" s="24"/>
      <c r="C26" s="2"/>
      <c r="D26" s="18"/>
      <c r="E26" s="17"/>
      <c r="F26" s="20"/>
      <c r="G26" s="21"/>
      <c r="H26" s="23"/>
    </row>
    <row r="27" spans="2:13" x14ac:dyDescent="0.25">
      <c r="F27" s="20"/>
      <c r="H27" s="2"/>
    </row>
    <row r="29" spans="2:13" ht="15" customHeight="1" x14ac:dyDescent="0.25">
      <c r="C29" s="101" t="s">
        <v>35</v>
      </c>
      <c r="D29" s="102"/>
      <c r="E29" s="102"/>
      <c r="F29" s="102"/>
      <c r="G29" s="102"/>
      <c r="H29" s="102"/>
      <c r="I29" s="103"/>
    </row>
    <row r="30" spans="2:13" ht="15" customHeight="1" x14ac:dyDescent="0.25">
      <c r="C30" s="67"/>
      <c r="D30" s="68"/>
      <c r="E30" s="68"/>
      <c r="F30" s="68"/>
      <c r="G30" s="68"/>
      <c r="H30" s="68"/>
      <c r="I30" s="69"/>
    </row>
    <row r="31" spans="2:13" ht="75.75" customHeight="1" x14ac:dyDescent="0.25">
      <c r="C31" s="3"/>
      <c r="D31" s="28" t="s">
        <v>36</v>
      </c>
      <c r="E31" s="29" t="s">
        <v>37</v>
      </c>
      <c r="F31" s="66" t="s">
        <v>34</v>
      </c>
      <c r="G31" s="19" t="s">
        <v>38</v>
      </c>
    </row>
    <row r="32" spans="2:13" ht="22.5" customHeight="1" x14ac:dyDescent="0.25">
      <c r="C32" s="129" t="s">
        <v>54</v>
      </c>
      <c r="D32" s="31" t="s">
        <v>2</v>
      </c>
      <c r="E32" s="31" t="s">
        <v>2</v>
      </c>
      <c r="F32" s="35" t="s">
        <v>21</v>
      </c>
      <c r="G32" s="66" t="s">
        <v>2</v>
      </c>
    </row>
    <row r="33" spans="3:9" ht="36.75" customHeight="1" x14ac:dyDescent="0.25">
      <c r="C33" s="130" t="s">
        <v>55</v>
      </c>
      <c r="D33" s="32" t="s">
        <v>2</v>
      </c>
      <c r="E33" s="32" t="s">
        <v>2</v>
      </c>
      <c r="F33" s="35" t="s">
        <v>21</v>
      </c>
      <c r="G33" s="66" t="s">
        <v>2</v>
      </c>
    </row>
    <row r="34" spans="3:9" ht="36.75" customHeight="1" x14ac:dyDescent="0.25">
      <c r="C34" s="131" t="s">
        <v>56</v>
      </c>
      <c r="D34" s="132" t="s">
        <v>2</v>
      </c>
      <c r="E34" s="132" t="s">
        <v>2</v>
      </c>
      <c r="F34" s="35" t="s">
        <v>21</v>
      </c>
      <c r="G34" s="77" t="s">
        <v>2</v>
      </c>
    </row>
    <row r="35" spans="3:9" x14ac:dyDescent="0.25">
      <c r="C35" s="105" t="s">
        <v>39</v>
      </c>
      <c r="D35" s="105"/>
      <c r="E35" s="105"/>
      <c r="F35" s="105"/>
      <c r="G35" s="105"/>
      <c r="H35" s="105" t="s">
        <v>2</v>
      </c>
      <c r="I35" s="105"/>
    </row>
    <row r="36" spans="3:9" x14ac:dyDescent="0.25">
      <c r="D36" s="2"/>
      <c r="E36" s="2"/>
      <c r="F36" s="2"/>
      <c r="G36" s="2"/>
      <c r="H36" s="2"/>
      <c r="I36" s="2"/>
    </row>
    <row r="38" spans="3:9" x14ac:dyDescent="0.25">
      <c r="C38" s="2"/>
      <c r="D38" s="2"/>
      <c r="E38" s="2"/>
    </row>
    <row r="40" spans="3:9" x14ac:dyDescent="0.25">
      <c r="C40" s="99"/>
      <c r="D40" s="99"/>
      <c r="E40" s="99"/>
    </row>
    <row r="41" spans="3:9" x14ac:dyDescent="0.25">
      <c r="C41" s="30"/>
      <c r="D41" s="65"/>
      <c r="E41" s="30"/>
    </row>
    <row r="42" spans="3:9" x14ac:dyDescent="0.25">
      <c r="C42" s="2"/>
      <c r="D42" s="2"/>
      <c r="E42" s="2"/>
    </row>
  </sheetData>
  <mergeCells count="21">
    <mergeCell ref="A9:M9"/>
    <mergeCell ref="A3:M3"/>
    <mergeCell ref="F4:M4"/>
    <mergeCell ref="A4:E4"/>
    <mergeCell ref="N11:O11"/>
    <mergeCell ref="K14:M14"/>
    <mergeCell ref="C14:E14"/>
    <mergeCell ref="C40:E40"/>
    <mergeCell ref="C29:I29"/>
    <mergeCell ref="C15:E15"/>
    <mergeCell ref="H35:I35"/>
    <mergeCell ref="C35:G35"/>
    <mergeCell ref="C23:H23"/>
    <mergeCell ref="K15:M24"/>
    <mergeCell ref="A2:M2"/>
    <mergeCell ref="J6:M6"/>
    <mergeCell ref="J7:M8"/>
    <mergeCell ref="F7:I8"/>
    <mergeCell ref="F5:M5"/>
    <mergeCell ref="F6:I6"/>
    <mergeCell ref="A5:E8"/>
  </mergeCells>
  <pageMargins left="0.25" right="0.25"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43"/>
  <sheetViews>
    <sheetView topLeftCell="A16" zoomScale="90" zoomScaleNormal="90" zoomScaleSheetLayoutView="100" workbookViewId="0">
      <selection activeCell="D26" sqref="D26"/>
    </sheetView>
  </sheetViews>
  <sheetFormatPr baseColWidth="10" defaultColWidth="11.42578125" defaultRowHeight="15" x14ac:dyDescent="0.25"/>
  <cols>
    <col min="1" max="1" width="14.85546875" customWidth="1"/>
    <col min="2" max="2" width="15.140625" bestFit="1" customWidth="1"/>
    <col min="3" max="3" width="20.28515625" customWidth="1"/>
    <col min="4" max="4" width="14" customWidth="1"/>
    <col min="5" max="5" width="39.85546875" customWidth="1"/>
    <col min="6" max="6" width="21.42578125" customWidth="1"/>
    <col min="7" max="7" width="18.5703125" customWidth="1"/>
    <col min="8" max="8" width="23.5703125" customWidth="1"/>
    <col min="9" max="9" width="16.7109375" bestFit="1" customWidth="1"/>
    <col min="10" max="10" width="20.28515625" customWidth="1"/>
    <col min="11" max="11" width="20" customWidth="1"/>
    <col min="12" max="12" width="17.5703125" customWidth="1"/>
    <col min="13" max="13" width="30.5703125" customWidth="1"/>
  </cols>
  <sheetData>
    <row r="1" spans="1:15" x14ac:dyDescent="0.25">
      <c r="B1" s="4"/>
      <c r="C1" s="4"/>
      <c r="D1" s="4"/>
      <c r="E1" s="4"/>
      <c r="F1" s="4"/>
      <c r="G1" s="4"/>
      <c r="H1" s="4"/>
      <c r="I1" s="4"/>
      <c r="J1" s="4"/>
      <c r="K1" s="4"/>
    </row>
    <row r="2" spans="1:15" ht="15.75" x14ac:dyDescent="0.25">
      <c r="A2" s="83" t="str">
        <f>+resumen!A1</f>
        <v>FDLCH-CM-001-2020</v>
      </c>
      <c r="B2" s="83"/>
      <c r="C2" s="83"/>
      <c r="D2" s="83"/>
      <c r="E2" s="83"/>
      <c r="F2" s="83"/>
      <c r="G2" s="83"/>
      <c r="H2" s="83"/>
      <c r="I2" s="83"/>
      <c r="J2" s="83"/>
      <c r="K2" s="83"/>
      <c r="L2" s="83"/>
      <c r="M2" s="83"/>
      <c r="N2" s="11"/>
    </row>
    <row r="3" spans="1:15" ht="49.5" customHeight="1" x14ac:dyDescent="0.25">
      <c r="A3" s="119" t="str">
        <f>+resumen!A3</f>
        <v>CONTRATAR LA INTERVENTORÍA TÉCNICA, ADMINISTRATIVA,
LEGAL, FINANCIERA, SOCIAL Y AMBIENTAL DE LA CONSTRUCCIÓN DE UNA OBRA PARA
LA MITIGACIÓN DE RIESGO EN LA LOCALIDAD DE CHAPINERO</v>
      </c>
      <c r="B3" s="119"/>
      <c r="C3" s="119"/>
      <c r="D3" s="119"/>
      <c r="E3" s="119"/>
      <c r="F3" s="119"/>
      <c r="G3" s="119"/>
      <c r="H3" s="119"/>
      <c r="I3" s="119"/>
      <c r="J3" s="119"/>
      <c r="K3" s="119"/>
      <c r="L3" s="119"/>
      <c r="M3" s="119"/>
      <c r="N3" s="14"/>
    </row>
    <row r="4" spans="1:15" ht="15" customHeight="1" x14ac:dyDescent="0.25">
      <c r="A4" s="121" t="s">
        <v>7</v>
      </c>
      <c r="B4" s="122"/>
      <c r="C4" s="122"/>
      <c r="D4" s="122"/>
      <c r="E4" s="122"/>
      <c r="F4" s="120" t="s">
        <v>44</v>
      </c>
      <c r="G4" s="120"/>
      <c r="H4" s="120"/>
      <c r="I4" s="120"/>
      <c r="J4" s="120"/>
      <c r="K4" s="120"/>
      <c r="L4" s="120"/>
      <c r="M4" s="120"/>
      <c r="N4" s="15"/>
    </row>
    <row r="5" spans="1:15" x14ac:dyDescent="0.25">
      <c r="A5" s="93" t="s">
        <v>0</v>
      </c>
      <c r="B5" s="94"/>
      <c r="C5" s="94"/>
      <c r="D5" s="94"/>
      <c r="E5" s="94"/>
      <c r="F5" s="89" t="s">
        <v>58</v>
      </c>
      <c r="G5" s="89"/>
      <c r="H5" s="89"/>
      <c r="I5" s="89"/>
      <c r="J5" s="89"/>
      <c r="K5" s="89"/>
      <c r="L5" s="89"/>
      <c r="M5" s="89"/>
      <c r="N5" s="10"/>
    </row>
    <row r="6" spans="1:15" x14ac:dyDescent="0.25">
      <c r="A6" s="95"/>
      <c r="B6" s="96"/>
      <c r="C6" s="96"/>
      <c r="D6" s="96"/>
      <c r="E6" s="96"/>
      <c r="F6" s="90">
        <v>1</v>
      </c>
      <c r="G6" s="91"/>
      <c r="H6" s="91"/>
      <c r="I6" s="92"/>
      <c r="J6" s="84"/>
      <c r="K6" s="85"/>
      <c r="L6" s="85"/>
      <c r="M6" s="85"/>
      <c r="N6" s="10"/>
    </row>
    <row r="7" spans="1:15" x14ac:dyDescent="0.25">
      <c r="A7" s="95"/>
      <c r="B7" s="96"/>
      <c r="C7" s="96"/>
      <c r="D7" s="96"/>
      <c r="E7" s="96"/>
      <c r="F7" s="126" t="s">
        <v>59</v>
      </c>
      <c r="G7" s="88"/>
      <c r="H7" s="88"/>
      <c r="I7" s="88"/>
      <c r="J7" s="86"/>
      <c r="K7" s="87"/>
      <c r="L7" s="87"/>
      <c r="M7" s="87"/>
      <c r="N7" s="10"/>
    </row>
    <row r="8" spans="1:15" x14ac:dyDescent="0.25">
      <c r="A8" s="97"/>
      <c r="B8" s="98"/>
      <c r="C8" s="98"/>
      <c r="D8" s="98"/>
      <c r="E8" s="98"/>
      <c r="F8" s="88"/>
      <c r="G8" s="88"/>
      <c r="H8" s="88"/>
      <c r="I8" s="88"/>
      <c r="J8" s="87"/>
      <c r="K8" s="87"/>
      <c r="L8" s="87"/>
      <c r="M8" s="87"/>
      <c r="N8" s="10"/>
    </row>
    <row r="9" spans="1:15" x14ac:dyDescent="0.25">
      <c r="A9" s="116" t="s">
        <v>8</v>
      </c>
      <c r="B9" s="117"/>
      <c r="C9" s="117"/>
      <c r="D9" s="117"/>
      <c r="E9" s="117"/>
      <c r="F9" s="117"/>
      <c r="G9" s="117"/>
      <c r="H9" s="117"/>
      <c r="I9" s="117"/>
      <c r="J9" s="117"/>
      <c r="K9" s="117"/>
      <c r="L9" s="117"/>
      <c r="M9" s="118"/>
      <c r="N9" s="16"/>
    </row>
    <row r="10" spans="1:15" ht="43.5" customHeight="1" x14ac:dyDescent="0.25">
      <c r="A10" s="25"/>
      <c r="B10" s="6" t="s">
        <v>9</v>
      </c>
      <c r="C10" s="6" t="s">
        <v>10</v>
      </c>
      <c r="D10" s="7" t="s">
        <v>11</v>
      </c>
      <c r="E10" s="6" t="s">
        <v>12</v>
      </c>
      <c r="F10" s="6" t="s">
        <v>13</v>
      </c>
      <c r="G10" s="6" t="s">
        <v>14</v>
      </c>
      <c r="H10" s="6" t="s">
        <v>15</v>
      </c>
      <c r="I10" s="13" t="s">
        <v>16</v>
      </c>
      <c r="J10" s="6" t="s">
        <v>17</v>
      </c>
      <c r="K10" s="6" t="s">
        <v>18</v>
      </c>
      <c r="L10" s="6" t="s">
        <v>19</v>
      </c>
      <c r="M10" s="13" t="s">
        <v>20</v>
      </c>
    </row>
    <row r="11" spans="1:15" ht="99.75" customHeight="1" x14ac:dyDescent="0.25">
      <c r="A11" s="45" t="s">
        <v>58</v>
      </c>
      <c r="B11" s="40" t="s">
        <v>61</v>
      </c>
      <c r="C11" s="38" t="s">
        <v>62</v>
      </c>
      <c r="D11" s="38" t="str">
        <f>+A11</f>
        <v>2L PROYECTOS SAS</v>
      </c>
      <c r="E11" s="42" t="s">
        <v>60</v>
      </c>
      <c r="F11" s="42" t="s">
        <v>58</v>
      </c>
      <c r="G11" s="38">
        <v>100</v>
      </c>
      <c r="H11" s="43" t="str">
        <f>+A11</f>
        <v>2L PROYECTOS SAS</v>
      </c>
      <c r="I11" s="38">
        <v>100</v>
      </c>
      <c r="J11" s="39">
        <v>365282803</v>
      </c>
      <c r="K11" s="44" t="s">
        <v>21</v>
      </c>
      <c r="L11" s="41">
        <v>365282803</v>
      </c>
      <c r="M11" s="37">
        <f>+L11/781242</f>
        <v>467.56677572378339</v>
      </c>
      <c r="N11" s="124" t="s">
        <v>22</v>
      </c>
      <c r="O11" s="125"/>
    </row>
    <row r="12" spans="1:15" ht="79.5" customHeight="1" x14ac:dyDescent="0.25">
      <c r="A12" s="133"/>
      <c r="B12" s="40"/>
      <c r="C12" s="38"/>
      <c r="D12" s="38"/>
      <c r="E12" s="42"/>
      <c r="F12" s="42"/>
      <c r="G12" s="38"/>
      <c r="H12" s="43"/>
      <c r="I12" s="38"/>
      <c r="J12" s="39"/>
      <c r="K12" s="39"/>
      <c r="L12" s="41"/>
      <c r="M12" s="33"/>
      <c r="N12" s="48"/>
      <c r="O12" s="48"/>
    </row>
    <row r="13" spans="1:15" x14ac:dyDescent="0.25">
      <c r="B13" s="2"/>
      <c r="C13" s="2"/>
      <c r="D13" s="2"/>
      <c r="E13" s="2"/>
      <c r="G13" s="2"/>
      <c r="H13" s="2"/>
      <c r="I13" s="2"/>
      <c r="J13" s="2"/>
      <c r="K13" s="49" t="s">
        <v>23</v>
      </c>
      <c r="L13" s="50">
        <f>(L11+L12)*I11/100</f>
        <v>365282803</v>
      </c>
      <c r="M13" s="51">
        <f>M11*I11/100</f>
        <v>467.56677572378334</v>
      </c>
    </row>
    <row r="14" spans="1:15" x14ac:dyDescent="0.25">
      <c r="K14" s="1" t="s">
        <v>24</v>
      </c>
      <c r="L14" s="9">
        <v>57870487</v>
      </c>
      <c r="M14" s="27">
        <f>L14/877803</f>
        <v>65.926508567412057</v>
      </c>
    </row>
    <row r="15" spans="1:15" x14ac:dyDescent="0.25">
      <c r="C15" s="88" t="str">
        <f>+F7</f>
        <v>2L PROYECTOS SAS (100%)</v>
      </c>
      <c r="D15" s="88"/>
      <c r="E15" s="88"/>
      <c r="F15" s="10"/>
      <c r="G15" s="47"/>
      <c r="H15" s="47"/>
      <c r="I15" s="47"/>
      <c r="K15" s="100" t="s">
        <v>2</v>
      </c>
      <c r="L15" s="100"/>
      <c r="M15" s="100"/>
    </row>
    <row r="16" spans="1:15" ht="15" customHeight="1" x14ac:dyDescent="0.25">
      <c r="C16" s="104" t="s">
        <v>25</v>
      </c>
      <c r="D16" s="104"/>
      <c r="E16" s="104"/>
      <c r="F16" s="11"/>
      <c r="G16" s="46"/>
      <c r="H16" s="46"/>
      <c r="I16" s="46"/>
      <c r="K16" s="107" t="s">
        <v>53</v>
      </c>
      <c r="L16" s="108"/>
      <c r="M16" s="109"/>
    </row>
    <row r="17" spans="2:13" x14ac:dyDescent="0.25">
      <c r="C17" s="63" t="s">
        <v>26</v>
      </c>
      <c r="D17" s="63" t="s">
        <v>27</v>
      </c>
      <c r="E17" s="63" t="s">
        <v>28</v>
      </c>
      <c r="F17" s="11"/>
      <c r="G17" s="34"/>
      <c r="H17" s="34"/>
      <c r="I17" s="34"/>
      <c r="K17" s="110"/>
      <c r="L17" s="111"/>
      <c r="M17" s="112"/>
    </row>
    <row r="18" spans="2:13" x14ac:dyDescent="0.25">
      <c r="C18" s="60">
        <v>84111600</v>
      </c>
      <c r="D18" s="61">
        <v>112</v>
      </c>
      <c r="E18" s="61" t="s">
        <v>2</v>
      </c>
      <c r="F18" s="11"/>
      <c r="G18" s="18"/>
      <c r="H18" s="18"/>
      <c r="I18" s="18"/>
      <c r="K18" s="110"/>
      <c r="L18" s="111"/>
      <c r="M18" s="112"/>
    </row>
    <row r="19" spans="2:13" x14ac:dyDescent="0.25">
      <c r="C19" s="62"/>
      <c r="D19" s="61"/>
      <c r="E19" s="61"/>
      <c r="F19" s="11"/>
      <c r="G19" s="11"/>
      <c r="H19" s="11"/>
      <c r="I19" s="11"/>
      <c r="K19" s="110"/>
      <c r="L19" s="111"/>
      <c r="M19" s="112"/>
    </row>
    <row r="20" spans="2:13" x14ac:dyDescent="0.25">
      <c r="C20" s="17"/>
      <c r="D20" s="18"/>
      <c r="E20" s="18"/>
      <c r="F20" s="11"/>
      <c r="G20" s="11"/>
      <c r="H20" s="11"/>
      <c r="I20" s="11"/>
      <c r="K20" s="110"/>
      <c r="L20" s="111"/>
      <c r="M20" s="112"/>
    </row>
    <row r="21" spans="2:13" x14ac:dyDescent="0.25">
      <c r="C21" s="17"/>
      <c r="D21" s="11"/>
      <c r="E21" s="11"/>
      <c r="F21" s="11"/>
      <c r="G21" s="11"/>
      <c r="H21" s="11"/>
      <c r="I21" s="11"/>
      <c r="K21" s="110"/>
      <c r="L21" s="111"/>
      <c r="M21" s="112"/>
    </row>
    <row r="22" spans="2:13" x14ac:dyDescent="0.25">
      <c r="C22" s="17"/>
      <c r="D22" s="11"/>
      <c r="E22" s="11"/>
      <c r="F22" s="11"/>
      <c r="G22" s="11"/>
      <c r="H22" s="11"/>
      <c r="I22" s="11"/>
      <c r="K22" s="110"/>
      <c r="L22" s="111"/>
      <c r="M22" s="112"/>
    </row>
    <row r="23" spans="2:13" x14ac:dyDescent="0.25">
      <c r="K23" s="110"/>
      <c r="L23" s="111"/>
      <c r="M23" s="112"/>
    </row>
    <row r="24" spans="2:13" ht="15" customHeight="1" x14ac:dyDescent="0.25">
      <c r="C24" s="106" t="s">
        <v>29</v>
      </c>
      <c r="D24" s="106"/>
      <c r="E24" s="106"/>
      <c r="F24" s="106"/>
      <c r="G24" s="106"/>
      <c r="H24" s="106"/>
      <c r="K24" s="110"/>
      <c r="L24" s="111"/>
      <c r="M24" s="112"/>
    </row>
    <row r="25" spans="2:13" ht="61.5" customHeight="1" x14ac:dyDescent="0.25">
      <c r="C25" s="19" t="s">
        <v>30</v>
      </c>
      <c r="D25" s="22" t="s">
        <v>31</v>
      </c>
      <c r="E25" s="8" t="s">
        <v>26</v>
      </c>
      <c r="F25" s="70" t="s">
        <v>32</v>
      </c>
      <c r="G25" s="19" t="s">
        <v>33</v>
      </c>
      <c r="H25" s="19" t="s">
        <v>34</v>
      </c>
      <c r="K25" s="113"/>
      <c r="L25" s="114"/>
      <c r="M25" s="115"/>
    </row>
    <row r="26" spans="2:13" ht="96.75" customHeight="1" x14ac:dyDescent="0.25">
      <c r="B26" s="26" t="str">
        <f>+F7</f>
        <v>2L PROYECTOS SAS (100%)</v>
      </c>
      <c r="C26" s="40" t="str">
        <f>+B11</f>
        <v>213 de 2018</v>
      </c>
      <c r="D26" s="5">
        <f>+D18</f>
        <v>112</v>
      </c>
      <c r="E26" s="12">
        <f>+C18</f>
        <v>84111600</v>
      </c>
      <c r="F26" s="20" t="str">
        <f>+C11</f>
        <v>IDIGER</v>
      </c>
      <c r="G26" s="5" t="s">
        <v>2</v>
      </c>
      <c r="H26" s="42" t="str">
        <f>+K16</f>
        <v>En consecuencia, se determina que cumple con el requisito de mínimo, el 100% del presupuesto oficial expresado en SMMLV</v>
      </c>
    </row>
    <row r="27" spans="2:13" x14ac:dyDescent="0.25">
      <c r="B27" s="24"/>
      <c r="C27" s="2"/>
      <c r="D27" s="18"/>
      <c r="E27" s="17"/>
      <c r="F27" s="20"/>
      <c r="G27" s="21"/>
      <c r="H27" s="23"/>
    </row>
    <row r="28" spans="2:13" x14ac:dyDescent="0.25">
      <c r="F28" s="20"/>
      <c r="H28" s="2"/>
    </row>
    <row r="30" spans="2:13" ht="15" customHeight="1" x14ac:dyDescent="0.25">
      <c r="C30" s="101" t="s">
        <v>35</v>
      </c>
      <c r="D30" s="102"/>
      <c r="E30" s="102"/>
      <c r="F30" s="102"/>
      <c r="G30" s="102"/>
      <c r="H30" s="102"/>
      <c r="I30" s="103"/>
    </row>
    <row r="31" spans="2:13" ht="15" customHeight="1" x14ac:dyDescent="0.25">
      <c r="C31" s="78"/>
      <c r="D31" s="79"/>
      <c r="E31" s="79"/>
      <c r="F31" s="79"/>
      <c r="G31" s="79"/>
      <c r="H31" s="79"/>
      <c r="I31" s="80"/>
    </row>
    <row r="32" spans="2:13" ht="75.75" customHeight="1" x14ac:dyDescent="0.25">
      <c r="C32" s="3"/>
      <c r="D32" s="28" t="s">
        <v>36</v>
      </c>
      <c r="E32" s="29" t="s">
        <v>37</v>
      </c>
      <c r="F32" s="77" t="s">
        <v>34</v>
      </c>
      <c r="G32" s="19" t="s">
        <v>38</v>
      </c>
    </row>
    <row r="33" spans="3:9" ht="93.75" customHeight="1" x14ac:dyDescent="0.25">
      <c r="C33" s="129" t="s">
        <v>54</v>
      </c>
      <c r="D33" s="31" t="s">
        <v>2</v>
      </c>
      <c r="E33" s="31" t="s">
        <v>2</v>
      </c>
      <c r="F33" s="35" t="s">
        <v>21</v>
      </c>
      <c r="G33" s="77" t="s">
        <v>2</v>
      </c>
    </row>
    <row r="34" spans="3:9" ht="93.75" customHeight="1" x14ac:dyDescent="0.25">
      <c r="C34" s="130" t="s">
        <v>55</v>
      </c>
      <c r="D34" s="32" t="s">
        <v>2</v>
      </c>
      <c r="E34" s="32" t="s">
        <v>2</v>
      </c>
      <c r="F34" s="35" t="s">
        <v>21</v>
      </c>
      <c r="G34" s="77" t="s">
        <v>2</v>
      </c>
    </row>
    <row r="35" spans="3:9" x14ac:dyDescent="0.25">
      <c r="C35" s="131" t="s">
        <v>56</v>
      </c>
      <c r="D35" s="132" t="s">
        <v>2</v>
      </c>
      <c r="E35" s="132" t="s">
        <v>2</v>
      </c>
      <c r="F35" s="35" t="s">
        <v>21</v>
      </c>
      <c r="G35" s="77" t="s">
        <v>2</v>
      </c>
    </row>
    <row r="36" spans="3:9" x14ac:dyDescent="0.25">
      <c r="C36" s="105" t="s">
        <v>39</v>
      </c>
      <c r="D36" s="105"/>
      <c r="E36" s="105"/>
      <c r="F36" s="105"/>
      <c r="G36" s="105"/>
      <c r="H36" s="105" t="s">
        <v>2</v>
      </c>
      <c r="I36" s="105"/>
    </row>
    <row r="38" spans="3:9" x14ac:dyDescent="0.25">
      <c r="C38" s="30"/>
      <c r="D38" s="65"/>
      <c r="E38" s="30"/>
    </row>
    <row r="39" spans="3:9" x14ac:dyDescent="0.25">
      <c r="C39" s="2"/>
      <c r="D39" s="2"/>
      <c r="E39" s="2"/>
    </row>
    <row r="41" spans="3:9" x14ac:dyDescent="0.25">
      <c r="C41" s="99"/>
      <c r="D41" s="99"/>
      <c r="E41" s="99"/>
    </row>
    <row r="42" spans="3:9" x14ac:dyDescent="0.25">
      <c r="C42" s="30"/>
      <c r="D42" s="65"/>
      <c r="E42" s="30"/>
    </row>
    <row r="43" spans="3:9" x14ac:dyDescent="0.25">
      <c r="C43" s="2"/>
      <c r="D43" s="2"/>
      <c r="E43" s="2"/>
    </row>
  </sheetData>
  <mergeCells count="21">
    <mergeCell ref="A2:M2"/>
    <mergeCell ref="A3:M3"/>
    <mergeCell ref="A4:E4"/>
    <mergeCell ref="F4:M4"/>
    <mergeCell ref="A5:E8"/>
    <mergeCell ref="F5:M5"/>
    <mergeCell ref="F6:I6"/>
    <mergeCell ref="J6:M6"/>
    <mergeCell ref="F7:I8"/>
    <mergeCell ref="J7:M8"/>
    <mergeCell ref="N11:O11"/>
    <mergeCell ref="C15:E15"/>
    <mergeCell ref="K15:M15"/>
    <mergeCell ref="A9:M9"/>
    <mergeCell ref="C16:E16"/>
    <mergeCell ref="K16:M25"/>
    <mergeCell ref="C24:H24"/>
    <mergeCell ref="C41:E41"/>
    <mergeCell ref="C30:I30"/>
    <mergeCell ref="C36:G36"/>
    <mergeCell ref="H36:I36"/>
  </mergeCells>
  <pageMargins left="0.25" right="0.25"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3551D-5B07-4F3F-B8A4-F0F0E863F265}">
  <dimension ref="A1:O43"/>
  <sheetViews>
    <sheetView topLeftCell="F22" zoomScale="90" zoomScaleNormal="90" zoomScaleSheetLayoutView="100" workbookViewId="0">
      <selection activeCell="J12" sqref="J12"/>
    </sheetView>
  </sheetViews>
  <sheetFormatPr baseColWidth="10" defaultColWidth="11.42578125" defaultRowHeight="15" x14ac:dyDescent="0.25"/>
  <cols>
    <col min="1" max="1" width="14.85546875" customWidth="1"/>
    <col min="2" max="2" width="15.140625" bestFit="1" customWidth="1"/>
    <col min="3" max="3" width="20.28515625" customWidth="1"/>
    <col min="4" max="4" width="14" customWidth="1"/>
    <col min="5" max="5" width="39.85546875" customWidth="1"/>
    <col min="6" max="6" width="21.42578125" customWidth="1"/>
    <col min="7" max="7" width="18.5703125" customWidth="1"/>
    <col min="8" max="8" width="23.5703125" customWidth="1"/>
    <col min="9" max="9" width="16.7109375" bestFit="1" customWidth="1"/>
    <col min="10" max="10" width="20.28515625" customWidth="1"/>
    <col min="11" max="11" width="20" customWidth="1"/>
    <col min="12" max="12" width="17.5703125" customWidth="1"/>
    <col min="13" max="13" width="30.5703125" customWidth="1"/>
  </cols>
  <sheetData>
    <row r="1" spans="1:15" x14ac:dyDescent="0.25">
      <c r="B1" s="4"/>
      <c r="C1" s="4"/>
      <c r="D1" s="4"/>
      <c r="E1" s="4"/>
      <c r="F1" s="4"/>
      <c r="G1" s="4"/>
      <c r="H1" s="4"/>
      <c r="I1" s="4"/>
      <c r="J1" s="4"/>
      <c r="K1" s="4"/>
    </row>
    <row r="2" spans="1:15" ht="15.75" x14ac:dyDescent="0.25">
      <c r="A2" s="83" t="str">
        <f>+resumen!A1</f>
        <v>FDLCH-CM-001-2020</v>
      </c>
      <c r="B2" s="83"/>
      <c r="C2" s="83"/>
      <c r="D2" s="83"/>
      <c r="E2" s="83"/>
      <c r="F2" s="83"/>
      <c r="G2" s="83"/>
      <c r="H2" s="83"/>
      <c r="I2" s="83"/>
      <c r="J2" s="83"/>
      <c r="K2" s="83"/>
      <c r="L2" s="83"/>
      <c r="M2" s="83"/>
      <c r="N2" s="11"/>
    </row>
    <row r="3" spans="1:15" ht="49.5" customHeight="1" x14ac:dyDescent="0.25">
      <c r="A3" s="119" t="str">
        <f>+resumen!A3</f>
        <v>CONTRATAR LA INTERVENTORÍA TÉCNICA, ADMINISTRATIVA,
LEGAL, FINANCIERA, SOCIAL Y AMBIENTAL DE LA CONSTRUCCIÓN DE UNA OBRA PARA
LA MITIGACIÓN DE RIESGO EN LA LOCALIDAD DE CHAPINERO</v>
      </c>
      <c r="B3" s="119"/>
      <c r="C3" s="119"/>
      <c r="D3" s="119"/>
      <c r="E3" s="119"/>
      <c r="F3" s="119"/>
      <c r="G3" s="119"/>
      <c r="H3" s="119"/>
      <c r="I3" s="119"/>
      <c r="J3" s="119"/>
      <c r="K3" s="119"/>
      <c r="L3" s="119"/>
      <c r="M3" s="119"/>
      <c r="N3" s="14"/>
    </row>
    <row r="4" spans="1:15" ht="15" customHeight="1" x14ac:dyDescent="0.25">
      <c r="A4" s="121" t="s">
        <v>7</v>
      </c>
      <c r="B4" s="122"/>
      <c r="C4" s="122"/>
      <c r="D4" s="122"/>
      <c r="E4" s="122"/>
      <c r="F4" s="120" t="s">
        <v>44</v>
      </c>
      <c r="G4" s="120"/>
      <c r="H4" s="120"/>
      <c r="I4" s="120"/>
      <c r="J4" s="120"/>
      <c r="K4" s="120"/>
      <c r="L4" s="120"/>
      <c r="M4" s="120"/>
      <c r="N4" s="15"/>
    </row>
    <row r="5" spans="1:15" x14ac:dyDescent="0.25">
      <c r="A5" s="93" t="s">
        <v>0</v>
      </c>
      <c r="B5" s="94"/>
      <c r="C5" s="94"/>
      <c r="D5" s="94"/>
      <c r="E5" s="94"/>
      <c r="F5" s="89" t="s">
        <v>63</v>
      </c>
      <c r="G5" s="89"/>
      <c r="H5" s="89"/>
      <c r="I5" s="89"/>
      <c r="J5" s="89"/>
      <c r="K5" s="89"/>
      <c r="L5" s="89"/>
      <c r="M5" s="89"/>
      <c r="N5" s="10"/>
    </row>
    <row r="6" spans="1:15" x14ac:dyDescent="0.25">
      <c r="A6" s="95"/>
      <c r="B6" s="96"/>
      <c r="C6" s="96"/>
      <c r="D6" s="96"/>
      <c r="E6" s="96"/>
      <c r="F6" s="90">
        <v>1</v>
      </c>
      <c r="G6" s="91"/>
      <c r="H6" s="91"/>
      <c r="I6" s="92"/>
      <c r="J6" s="84"/>
      <c r="K6" s="85"/>
      <c r="L6" s="85"/>
      <c r="M6" s="85"/>
      <c r="N6" s="10"/>
    </row>
    <row r="7" spans="1:15" x14ac:dyDescent="0.25">
      <c r="A7" s="95"/>
      <c r="B7" s="96"/>
      <c r="C7" s="96"/>
      <c r="D7" s="96"/>
      <c r="E7" s="96"/>
      <c r="F7" s="126" t="s">
        <v>69</v>
      </c>
      <c r="G7" s="88"/>
      <c r="H7" s="88"/>
      <c r="I7" s="88"/>
      <c r="J7" s="86" t="s">
        <v>70</v>
      </c>
      <c r="K7" s="87"/>
      <c r="L7" s="87"/>
      <c r="M7" s="87"/>
      <c r="N7" s="10"/>
    </row>
    <row r="8" spans="1:15" x14ac:dyDescent="0.25">
      <c r="A8" s="97"/>
      <c r="B8" s="98"/>
      <c r="C8" s="98"/>
      <c r="D8" s="98"/>
      <c r="E8" s="98"/>
      <c r="F8" s="88"/>
      <c r="G8" s="88"/>
      <c r="H8" s="88"/>
      <c r="I8" s="88"/>
      <c r="J8" s="87"/>
      <c r="K8" s="87"/>
      <c r="L8" s="87"/>
      <c r="M8" s="87"/>
      <c r="N8" s="10"/>
    </row>
    <row r="9" spans="1:15" x14ac:dyDescent="0.25">
      <c r="A9" s="116" t="s">
        <v>8</v>
      </c>
      <c r="B9" s="117"/>
      <c r="C9" s="117"/>
      <c r="D9" s="117"/>
      <c r="E9" s="117"/>
      <c r="F9" s="117"/>
      <c r="G9" s="117"/>
      <c r="H9" s="117"/>
      <c r="I9" s="117"/>
      <c r="J9" s="117"/>
      <c r="K9" s="117"/>
      <c r="L9" s="117"/>
      <c r="M9" s="118"/>
      <c r="N9" s="16"/>
    </row>
    <row r="10" spans="1:15" ht="43.5" customHeight="1" x14ac:dyDescent="0.25">
      <c r="A10" s="25"/>
      <c r="B10" s="6" t="s">
        <v>9</v>
      </c>
      <c r="C10" s="6" t="s">
        <v>10</v>
      </c>
      <c r="D10" s="7" t="s">
        <v>11</v>
      </c>
      <c r="E10" s="6" t="s">
        <v>12</v>
      </c>
      <c r="F10" s="6" t="s">
        <v>13</v>
      </c>
      <c r="G10" s="6" t="s">
        <v>14</v>
      </c>
      <c r="H10" s="6" t="s">
        <v>15</v>
      </c>
      <c r="I10" s="13" t="s">
        <v>16</v>
      </c>
      <c r="J10" s="6" t="s">
        <v>17</v>
      </c>
      <c r="K10" s="6" t="s">
        <v>18</v>
      </c>
      <c r="L10" s="6" t="s">
        <v>19</v>
      </c>
      <c r="M10" s="13" t="s">
        <v>20</v>
      </c>
    </row>
    <row r="11" spans="1:15" ht="186.75" customHeight="1" x14ac:dyDescent="0.25">
      <c r="A11" s="45" t="s">
        <v>63</v>
      </c>
      <c r="B11" s="40" t="s">
        <v>67</v>
      </c>
      <c r="C11" s="38" t="s">
        <v>66</v>
      </c>
      <c r="D11" s="38" t="str">
        <f>+A11</f>
        <v>CONSORCIO ECOD</v>
      </c>
      <c r="E11" s="42" t="s">
        <v>65</v>
      </c>
      <c r="F11" s="42" t="s">
        <v>68</v>
      </c>
      <c r="G11" s="38">
        <v>100</v>
      </c>
      <c r="H11" s="43" t="str">
        <f>+A11</f>
        <v>CONSORCIO ECOD</v>
      </c>
      <c r="I11" s="38">
        <v>50</v>
      </c>
      <c r="J11" s="39">
        <v>1251800000</v>
      </c>
      <c r="K11" s="44" t="s">
        <v>21</v>
      </c>
      <c r="L11" s="134">
        <v>1251800000</v>
      </c>
      <c r="M11" s="37">
        <f>+L11/781242</f>
        <v>1602.3204077609755</v>
      </c>
      <c r="N11" s="124" t="s">
        <v>22</v>
      </c>
      <c r="O11" s="125"/>
    </row>
    <row r="12" spans="1:15" ht="79.5" customHeight="1" x14ac:dyDescent="0.25">
      <c r="A12" s="133"/>
      <c r="B12" s="40"/>
      <c r="C12" s="38"/>
      <c r="D12" s="38"/>
      <c r="E12" s="42"/>
      <c r="F12" s="42"/>
      <c r="G12" s="38"/>
      <c r="H12" s="43"/>
      <c r="I12" s="38"/>
      <c r="J12" s="39"/>
      <c r="K12" s="39"/>
      <c r="L12" s="41"/>
      <c r="M12" s="33"/>
      <c r="N12" s="48"/>
      <c r="O12" s="48"/>
    </row>
    <row r="13" spans="1:15" x14ac:dyDescent="0.25">
      <c r="B13" s="2"/>
      <c r="C13" s="2"/>
      <c r="D13" s="2"/>
      <c r="E13" s="2"/>
      <c r="G13" s="2"/>
      <c r="H13" s="2"/>
      <c r="I13" s="2"/>
      <c r="J13" s="2"/>
      <c r="K13" s="49" t="s">
        <v>23</v>
      </c>
      <c r="L13" s="50">
        <f>(L11+L12)*I11/100</f>
        <v>625900000</v>
      </c>
      <c r="M13" s="51">
        <f>M11*I11/100</f>
        <v>801.16020388048787</v>
      </c>
    </row>
    <row r="14" spans="1:15" x14ac:dyDescent="0.25">
      <c r="K14" s="1" t="s">
        <v>24</v>
      </c>
      <c r="L14" s="9">
        <v>57870487</v>
      </c>
      <c r="M14" s="27">
        <f>L14/877803</f>
        <v>65.926508567412057</v>
      </c>
    </row>
    <row r="15" spans="1:15" x14ac:dyDescent="0.25">
      <c r="C15" s="88" t="str">
        <f>+F7</f>
        <v>EGS SAS (50%)</v>
      </c>
      <c r="D15" s="88"/>
      <c r="E15" s="88"/>
      <c r="F15" s="10"/>
      <c r="G15" s="47"/>
      <c r="H15" s="47"/>
      <c r="I15" s="47"/>
      <c r="K15" s="100" t="s">
        <v>2</v>
      </c>
      <c r="L15" s="100"/>
      <c r="M15" s="100"/>
    </row>
    <row r="16" spans="1:15" ht="15" customHeight="1" x14ac:dyDescent="0.25">
      <c r="C16" s="104" t="s">
        <v>25</v>
      </c>
      <c r="D16" s="104"/>
      <c r="E16" s="104"/>
      <c r="F16" s="11"/>
      <c r="G16" s="46"/>
      <c r="H16" s="46"/>
      <c r="I16" s="46"/>
      <c r="K16" s="107" t="s">
        <v>53</v>
      </c>
      <c r="L16" s="108"/>
      <c r="M16" s="109"/>
    </row>
    <row r="17" spans="2:13" x14ac:dyDescent="0.25">
      <c r="C17" s="63" t="s">
        <v>26</v>
      </c>
      <c r="D17" s="63" t="s">
        <v>27</v>
      </c>
      <c r="E17" s="63" t="s">
        <v>28</v>
      </c>
      <c r="F17" s="11"/>
      <c r="G17" s="34"/>
      <c r="H17" s="34"/>
      <c r="I17" s="34"/>
      <c r="K17" s="110"/>
      <c r="L17" s="111"/>
      <c r="M17" s="112"/>
    </row>
    <row r="18" spans="2:13" x14ac:dyDescent="0.25">
      <c r="C18" s="60">
        <v>84111600</v>
      </c>
      <c r="D18" s="61">
        <v>20</v>
      </c>
      <c r="E18" s="61" t="s">
        <v>2</v>
      </c>
      <c r="F18" s="11"/>
      <c r="G18" s="18"/>
      <c r="H18" s="18"/>
      <c r="I18" s="18"/>
      <c r="K18" s="110"/>
      <c r="L18" s="111"/>
      <c r="M18" s="112"/>
    </row>
    <row r="19" spans="2:13" x14ac:dyDescent="0.25">
      <c r="C19" s="62"/>
      <c r="D19" s="61"/>
      <c r="E19" s="61"/>
      <c r="F19" s="11"/>
      <c r="G19" s="11"/>
      <c r="H19" s="11"/>
      <c r="I19" s="11"/>
      <c r="K19" s="110"/>
      <c r="L19" s="111"/>
      <c r="M19" s="112"/>
    </row>
    <row r="20" spans="2:13" x14ac:dyDescent="0.25">
      <c r="C20" s="17"/>
      <c r="D20" s="18"/>
      <c r="E20" s="18"/>
      <c r="F20" s="11"/>
      <c r="G20" s="11"/>
      <c r="H20" s="11"/>
      <c r="I20" s="11"/>
      <c r="K20" s="110"/>
      <c r="L20" s="111"/>
      <c r="M20" s="112"/>
    </row>
    <row r="21" spans="2:13" x14ac:dyDescent="0.25">
      <c r="C21" s="17"/>
      <c r="D21" s="11"/>
      <c r="E21" s="11"/>
      <c r="F21" s="11"/>
      <c r="G21" s="11"/>
      <c r="H21" s="11"/>
      <c r="I21" s="11"/>
      <c r="K21" s="110"/>
      <c r="L21" s="111"/>
      <c r="M21" s="112"/>
    </row>
    <row r="22" spans="2:13" x14ac:dyDescent="0.25">
      <c r="C22" s="17"/>
      <c r="D22" s="11"/>
      <c r="E22" s="11"/>
      <c r="F22" s="11"/>
      <c r="G22" s="11"/>
      <c r="H22" s="11"/>
      <c r="I22" s="11"/>
      <c r="K22" s="110"/>
      <c r="L22" s="111"/>
      <c r="M22" s="112"/>
    </row>
    <row r="23" spans="2:13" x14ac:dyDescent="0.25">
      <c r="K23" s="110"/>
      <c r="L23" s="111"/>
      <c r="M23" s="112"/>
    </row>
    <row r="24" spans="2:13" ht="15" customHeight="1" x14ac:dyDescent="0.25">
      <c r="C24" s="106" t="s">
        <v>29</v>
      </c>
      <c r="D24" s="106"/>
      <c r="E24" s="106"/>
      <c r="F24" s="106"/>
      <c r="G24" s="106"/>
      <c r="H24" s="106"/>
      <c r="K24" s="110"/>
      <c r="L24" s="111"/>
      <c r="M24" s="112"/>
    </row>
    <row r="25" spans="2:13" ht="61.5" customHeight="1" x14ac:dyDescent="0.25">
      <c r="C25" s="19" t="s">
        <v>30</v>
      </c>
      <c r="D25" s="22" t="s">
        <v>31</v>
      </c>
      <c r="E25" s="8" t="s">
        <v>26</v>
      </c>
      <c r="F25" s="75" t="s">
        <v>32</v>
      </c>
      <c r="G25" s="19" t="s">
        <v>33</v>
      </c>
      <c r="H25" s="19" t="s">
        <v>34</v>
      </c>
      <c r="K25" s="113"/>
      <c r="L25" s="114"/>
      <c r="M25" s="115"/>
    </row>
    <row r="26" spans="2:13" ht="96.75" customHeight="1" x14ac:dyDescent="0.25">
      <c r="B26" s="26" t="str">
        <f>+F7</f>
        <v>EGS SAS (50%)</v>
      </c>
      <c r="C26" s="40" t="str">
        <f>+B11</f>
        <v>216 DE 2017</v>
      </c>
      <c r="D26" s="5">
        <f>+D18</f>
        <v>20</v>
      </c>
      <c r="E26" s="12">
        <f>+C18</f>
        <v>84111600</v>
      </c>
      <c r="F26" s="20" t="str">
        <f>+C11</f>
        <v>ALCALDIA DE SAN CRISTOBAL</v>
      </c>
      <c r="G26" s="5" t="s">
        <v>2</v>
      </c>
      <c r="H26" s="42" t="str">
        <f>+K16</f>
        <v>En consecuencia, se determina que cumple con el requisito de mínimo, el 100% del presupuesto oficial expresado en SMMLV</v>
      </c>
    </row>
    <row r="27" spans="2:13" x14ac:dyDescent="0.25">
      <c r="B27" s="24"/>
      <c r="C27" s="2"/>
      <c r="D27" s="18"/>
      <c r="E27" s="17"/>
      <c r="F27" s="20"/>
      <c r="G27" s="21"/>
      <c r="H27" s="23"/>
    </row>
    <row r="28" spans="2:13" x14ac:dyDescent="0.25">
      <c r="F28" s="20"/>
      <c r="H28" s="2"/>
    </row>
    <row r="30" spans="2:13" ht="15" customHeight="1" x14ac:dyDescent="0.25">
      <c r="C30" s="101" t="s">
        <v>35</v>
      </c>
      <c r="D30" s="102"/>
      <c r="E30" s="102"/>
      <c r="F30" s="102"/>
      <c r="G30" s="102"/>
      <c r="H30" s="102"/>
      <c r="I30" s="103"/>
    </row>
    <row r="31" spans="2:13" ht="15" customHeight="1" x14ac:dyDescent="0.25">
      <c r="C31" s="78"/>
      <c r="D31" s="79"/>
      <c r="E31" s="79"/>
      <c r="F31" s="79"/>
      <c r="G31" s="79"/>
      <c r="H31" s="79"/>
      <c r="I31" s="80"/>
    </row>
    <row r="32" spans="2:13" ht="75.75" customHeight="1" x14ac:dyDescent="0.25">
      <c r="C32" s="3"/>
      <c r="D32" s="28" t="s">
        <v>36</v>
      </c>
      <c r="E32" s="29" t="s">
        <v>37</v>
      </c>
      <c r="F32" s="77" t="s">
        <v>34</v>
      </c>
      <c r="G32" s="19" t="s">
        <v>38</v>
      </c>
    </row>
    <row r="33" spans="3:9" ht="93.75" customHeight="1" x14ac:dyDescent="0.25">
      <c r="C33" s="129" t="s">
        <v>54</v>
      </c>
      <c r="D33" s="31" t="s">
        <v>2</v>
      </c>
      <c r="E33" s="31" t="s">
        <v>2</v>
      </c>
      <c r="F33" s="35" t="s">
        <v>21</v>
      </c>
      <c r="G33" s="77" t="s">
        <v>2</v>
      </c>
    </row>
    <row r="34" spans="3:9" ht="93.75" customHeight="1" x14ac:dyDescent="0.25">
      <c r="C34" s="130" t="s">
        <v>55</v>
      </c>
      <c r="D34" s="32" t="s">
        <v>2</v>
      </c>
      <c r="E34" s="32" t="s">
        <v>2</v>
      </c>
      <c r="F34" s="35" t="s">
        <v>21</v>
      </c>
      <c r="G34" s="77" t="s">
        <v>2</v>
      </c>
    </row>
    <row r="35" spans="3:9" ht="39" customHeight="1" x14ac:dyDescent="0.25">
      <c r="C35" s="131" t="s">
        <v>56</v>
      </c>
      <c r="D35" s="132" t="s">
        <v>2</v>
      </c>
      <c r="E35" s="132" t="s">
        <v>2</v>
      </c>
      <c r="F35" s="35" t="s">
        <v>21</v>
      </c>
      <c r="G35" s="77" t="s">
        <v>2</v>
      </c>
    </row>
    <row r="36" spans="3:9" x14ac:dyDescent="0.25">
      <c r="C36" s="105" t="s">
        <v>39</v>
      </c>
      <c r="D36" s="105"/>
      <c r="E36" s="105"/>
      <c r="F36" s="105"/>
      <c r="G36" s="105"/>
      <c r="H36" s="105" t="s">
        <v>2</v>
      </c>
      <c r="I36" s="105"/>
    </row>
    <row r="38" spans="3:9" x14ac:dyDescent="0.25">
      <c r="C38" s="30"/>
      <c r="D38" s="76"/>
      <c r="E38" s="30"/>
    </row>
    <row r="39" spans="3:9" x14ac:dyDescent="0.25">
      <c r="C39" s="2"/>
      <c r="D39" s="2"/>
      <c r="E39" s="2"/>
    </row>
    <row r="41" spans="3:9" x14ac:dyDescent="0.25">
      <c r="C41" s="99"/>
      <c r="D41" s="99"/>
      <c r="E41" s="99"/>
    </row>
    <row r="42" spans="3:9" x14ac:dyDescent="0.25">
      <c r="C42" s="30"/>
      <c r="D42" s="76"/>
      <c r="E42" s="30"/>
    </row>
    <row r="43" spans="3:9" x14ac:dyDescent="0.25">
      <c r="C43" s="2"/>
      <c r="D43" s="2"/>
      <c r="E43" s="2"/>
    </row>
  </sheetData>
  <mergeCells count="21">
    <mergeCell ref="C30:I30"/>
    <mergeCell ref="C36:G36"/>
    <mergeCell ref="H36:I36"/>
    <mergeCell ref="C41:E41"/>
    <mergeCell ref="A9:M9"/>
    <mergeCell ref="N11:O11"/>
    <mergeCell ref="C15:E15"/>
    <mergeCell ref="K15:M15"/>
    <mergeCell ref="C16:E16"/>
    <mergeCell ref="K16:M25"/>
    <mergeCell ref="C24:H24"/>
    <mergeCell ref="A2:M2"/>
    <mergeCell ref="A3:M3"/>
    <mergeCell ref="A4:E4"/>
    <mergeCell ref="F4:M4"/>
    <mergeCell ref="A5:E8"/>
    <mergeCell ref="F5:M5"/>
    <mergeCell ref="F6:I6"/>
    <mergeCell ref="J6:M6"/>
    <mergeCell ref="F7:I8"/>
    <mergeCell ref="J7:M8"/>
  </mergeCells>
  <pageMargins left="0.25" right="0.25"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6" ma:contentTypeDescription="Crear nuevo documento." ma:contentTypeScope="" ma:versionID="bbbf8d261f84c8784e5fca4df72305a2">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a54a1d20bfdd2e08d53ddf4aec0b58a3"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9A7426F-2713-4534-BD68-C39BACC3ACF9}">
  <ds:schemaRefs>
    <ds:schemaRef ds:uri="http://schemas.microsoft.com/sharepoint/v3/contenttype/forms"/>
  </ds:schemaRefs>
</ds:datastoreItem>
</file>

<file path=customXml/itemProps2.xml><?xml version="1.0" encoding="utf-8"?>
<ds:datastoreItem xmlns:ds="http://schemas.openxmlformats.org/officeDocument/2006/customXml" ds:itemID="{37E483C4-4D1F-4565-8B95-6BDD0C7DB0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2E4130C-9107-4F40-8607-2C6EEC92206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resumen</vt:lpstr>
      <vt:lpstr>1. CONSORCIO BIOPROYECT</vt:lpstr>
      <vt:lpstr>2. 2L PROYECTOS SAS</vt:lpstr>
      <vt:lpstr>3. CONSORCIO ECOD</vt:lpstr>
      <vt:lpstr>'1. CONSORCIO BIOPROYECT'!Área_de_impresión</vt:lpstr>
      <vt:lpstr>'2. 2L PROYECTOS SAS'!Área_de_impresión</vt:lpstr>
      <vt:lpstr>'3. CONSORCIO ECOD'!Área_de_impresión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Mauricio Bohorquez Escobar</dc:creator>
  <cp:keywords/>
  <dc:description/>
  <cp:lastModifiedBy>Juan Francisco Alfonso Plata Vargas</cp:lastModifiedBy>
  <cp:revision/>
  <dcterms:created xsi:type="dcterms:W3CDTF">2019-12-01T19:37:55Z</dcterms:created>
  <dcterms:modified xsi:type="dcterms:W3CDTF">2020-12-07T01:56:52Z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