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codeName="ThisWorkbook"/>
  <mc:AlternateContent xmlns:mc="http://schemas.openxmlformats.org/markup-compatibility/2006">
    <mc:Choice Requires="x15">
      <x15ac:absPath xmlns:x15ac="http://schemas.microsoft.com/office/spreadsheetml/2010/11/ac" url="D:\SALUD\"/>
    </mc:Choice>
  </mc:AlternateContent>
  <xr:revisionPtr revIDLastSave="0" documentId="8_{3E38A48C-905C-4007-9FDB-0760DEE2C3E0}" xr6:coauthVersionLast="47" xr6:coauthVersionMax="47" xr10:uidLastSave="{00000000-0000-0000-0000-000000000000}"/>
  <bookViews>
    <workbookView xWindow="-110" yWindow="-110" windowWidth="25180" windowHeight="1614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(Entidad)'!$I$11:$I$226</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ÑO">[25]PRESUPUESTO!$D$13</definedName>
    <definedName name="AÑOWUIE">'[35]Res-Accide-10'!$R$2:$R$7</definedName>
    <definedName name="Antic">[36]BASES!$B$33</definedName>
    <definedName name="ANTICIPO">[37]BASES!$B$33</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PAGO'!$A$1:$Q$91</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[36]CDItem!$G$8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'[35]Res-Accide-10'!#REF!</definedName>
    <definedName name="fer">'[35]Res-Accide-10'!#REF!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[36]BASES!$E$26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'[35]Res-Accide-10'!#REF!</definedName>
    <definedName name="lun">'[35]Res-Accide-10'!#REF!</definedName>
    <definedName name="lv">#REF!</definedName>
    <definedName name="m">#REF!</definedName>
    <definedName name="MA" localSheetId="2">'[35]Res-Accide-10'!#REF!</definedName>
    <definedName name="MA">'[35]Res-Accide-10'!#REF!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'[35]Res-Accide-10'!#REF!</definedName>
    <definedName name="mar">'[35]Res-Accide-10'!#REF!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ñpñpñ" localSheetId="2" hidden="1">{"via1",#N/A,TRUE,"general";"via2",#N/A,TRUE,"general";"via3",#N/A,TRUE,"general"}</definedName>
    <definedName name="ñpñpñ" hidden="1">{"via1",#N/A,TRUE,"general";"via2",#N/A,TRUE,"general";"via3",#N/A,TRUE,"general"}</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Ñ">#REF!</definedName>
    <definedName name="OnceThru">0</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[36]BASES!$E$27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[37]BASES!$E$26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[36]BASES!$B$31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[36]BASES!$E$31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[36]BASES!$E$41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(Entidad)'!$K$227</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(Entidad)'!$K$238</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(Entidad)'!$K$238</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(Entidad)'!$K$239</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[37]BASES!$E$27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'[35]Res-Accide-10'!#REF!</definedName>
    <definedName name="WDFSDF">'[35]Res-Accide-10'!#REF!</definedName>
    <definedName name="wedw">#REF!</definedName>
    <definedName name="WEFWE" localSheetId="2">'[35]Res-Accide-10'!#REF!</definedName>
    <definedName name="WEFWE">'[35]Res-Accide-10'!#REF!</definedName>
    <definedName name="WER">'[35]Res-Accide-10'!$S$2:$S$7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'[35]Res-Accide-10'!#REF!</definedName>
    <definedName name="WILSON">'[35]Res-Accide-10'!#REF!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229" i="265" l="1"/>
  <c r="K212" i="265" l="1"/>
  <c r="K213" i="265"/>
  <c r="K214" i="265"/>
  <c r="K215" i="265"/>
  <c r="K216" i="265"/>
  <c r="K217" i="265"/>
  <c r="K218" i="265"/>
  <c r="K219" i="265"/>
  <c r="K220" i="265"/>
  <c r="K221" i="265"/>
  <c r="K222" i="265"/>
  <c r="K223" i="265"/>
  <c r="K224" i="265"/>
  <c r="K225" i="265"/>
  <c r="K211" i="265"/>
  <c r="K202" i="265"/>
  <c r="K203" i="265"/>
  <c r="K204" i="265"/>
  <c r="K205" i="265"/>
  <c r="K206" i="265"/>
  <c r="K207" i="265"/>
  <c r="K208" i="265"/>
  <c r="K201" i="265"/>
  <c r="K198" i="265"/>
  <c r="K197" i="265"/>
  <c r="K194" i="265"/>
  <c r="K193" i="265"/>
  <c r="K187" i="265"/>
  <c r="K188" i="265"/>
  <c r="K189" i="265"/>
  <c r="K190" i="265"/>
  <c r="K186" i="265"/>
  <c r="K178" i="265"/>
  <c r="K179" i="265"/>
  <c r="K180" i="265"/>
  <c r="K181" i="265"/>
  <c r="K182" i="265"/>
  <c r="K183" i="265"/>
  <c r="K177" i="265"/>
  <c r="K174" i="265"/>
  <c r="K173" i="265"/>
  <c r="K157" i="265"/>
  <c r="K158" i="265"/>
  <c r="K159" i="265"/>
  <c r="K160" i="265"/>
  <c r="K161" i="265"/>
  <c r="K162" i="265"/>
  <c r="K163" i="265"/>
  <c r="K164" i="265"/>
  <c r="K165" i="265"/>
  <c r="K166" i="265"/>
  <c r="K167" i="265"/>
  <c r="K168" i="265"/>
  <c r="K169" i="265"/>
  <c r="K170" i="265"/>
  <c r="K156" i="265"/>
  <c r="K120" i="265"/>
  <c r="K121" i="265"/>
  <c r="K122" i="265"/>
  <c r="K123" i="265"/>
  <c r="K124" i="265"/>
  <c r="K125" i="265"/>
  <c r="K126" i="265"/>
  <c r="K127" i="265"/>
  <c r="K128" i="265"/>
  <c r="K129" i="265"/>
  <c r="K130" i="265"/>
  <c r="K131" i="265"/>
  <c r="K132" i="265"/>
  <c r="K133" i="265"/>
  <c r="K134" i="265"/>
  <c r="K135" i="265"/>
  <c r="K136" i="265"/>
  <c r="K137" i="265"/>
  <c r="K138" i="265"/>
  <c r="K139" i="265"/>
  <c r="K140" i="265"/>
  <c r="K141" i="265"/>
  <c r="K142" i="265"/>
  <c r="K143" i="265"/>
  <c r="K144" i="265"/>
  <c r="K145" i="265"/>
  <c r="K146" i="265"/>
  <c r="K147" i="265"/>
  <c r="K148" i="265"/>
  <c r="K149" i="265"/>
  <c r="K150" i="265"/>
  <c r="K151" i="265"/>
  <c r="K152" i="265"/>
  <c r="K153" i="265"/>
  <c r="K119" i="265"/>
  <c r="K97" i="265"/>
  <c r="K98" i="265"/>
  <c r="K99" i="265"/>
  <c r="K100" i="265"/>
  <c r="K101" i="265"/>
  <c r="K102" i="265"/>
  <c r="K103" i="265"/>
  <c r="K104" i="265"/>
  <c r="K105" i="265"/>
  <c r="K106" i="265"/>
  <c r="K107" i="265"/>
  <c r="K108" i="265"/>
  <c r="K109" i="265"/>
  <c r="K110" i="265"/>
  <c r="K111" i="265"/>
  <c r="K112" i="265"/>
  <c r="K113" i="265"/>
  <c r="K114" i="265"/>
  <c r="K115" i="265"/>
  <c r="K116" i="265"/>
  <c r="K96" i="265"/>
  <c r="K199" i="265" l="1"/>
  <c r="K184" i="265"/>
  <c r="K195" i="265"/>
  <c r="K226" i="265"/>
  <c r="K209" i="265"/>
  <c r="K191" i="265"/>
  <c r="K175" i="265"/>
  <c r="K171" i="265"/>
  <c r="K154" i="265"/>
  <c r="K117" i="265"/>
  <c r="K88" i="265"/>
  <c r="K89" i="265"/>
  <c r="K90" i="265"/>
  <c r="K91" i="265"/>
  <c r="K92" i="265"/>
  <c r="K93" i="265"/>
  <c r="K87" i="265"/>
  <c r="K79" i="265"/>
  <c r="K80" i="265"/>
  <c r="K81" i="265"/>
  <c r="K82" i="265"/>
  <c r="K83" i="265"/>
  <c r="K84" i="265"/>
  <c r="K78" i="265"/>
  <c r="K71" i="265"/>
  <c r="K72" i="265"/>
  <c r="K73" i="265"/>
  <c r="K74" i="265"/>
  <c r="K75" i="265"/>
  <c r="K70" i="265"/>
  <c r="K56" i="265"/>
  <c r="K57" i="265"/>
  <c r="K58" i="265"/>
  <c r="K59" i="265"/>
  <c r="K60" i="265"/>
  <c r="K61" i="265"/>
  <c r="K62" i="265"/>
  <c r="K63" i="265"/>
  <c r="K64" i="265"/>
  <c r="K65" i="265"/>
  <c r="K66" i="265"/>
  <c r="K67" i="265"/>
  <c r="K55" i="265"/>
  <c r="K52" i="265"/>
  <c r="K51" i="265"/>
  <c r="K53" i="265" s="1"/>
  <c r="K39" i="265"/>
  <c r="K40" i="265"/>
  <c r="K41" i="265"/>
  <c r="K42" i="265"/>
  <c r="K43" i="265"/>
  <c r="K44" i="265"/>
  <c r="K45" i="265"/>
  <c r="K46" i="265"/>
  <c r="K47" i="265"/>
  <c r="K48" i="265"/>
  <c r="K38" i="265"/>
  <c r="K94" i="265" l="1"/>
  <c r="K85" i="265"/>
  <c r="K49" i="265"/>
  <c r="K68" i="265"/>
  <c r="K76" i="265"/>
  <c r="K33" i="265"/>
  <c r="K34" i="265"/>
  <c r="K35" i="265"/>
  <c r="K32" i="265"/>
  <c r="K24" i="265"/>
  <c r="K25" i="265"/>
  <c r="K26" i="265"/>
  <c r="K27" i="265"/>
  <c r="K28" i="265"/>
  <c r="K29" i="265"/>
  <c r="K23" i="265"/>
  <c r="K36" i="265" l="1"/>
  <c r="K30" i="265"/>
  <c r="K15" i="265"/>
  <c r="K16" i="265"/>
  <c r="K17" i="265"/>
  <c r="K18" i="265"/>
  <c r="K19" i="265"/>
  <c r="K20" i="265"/>
  <c r="K14" i="265"/>
  <c r="K21" i="265" l="1"/>
  <c r="K227" i="265" l="1"/>
  <c r="K233" i="265" s="1"/>
</calcChain>
</file>

<file path=xl/sharedStrings.xml><?xml version="1.0" encoding="utf-8"?>
<sst xmlns="http://schemas.openxmlformats.org/spreadsheetml/2006/main" count="708" uniqueCount="469">
  <si>
    <t>Código</t>
  </si>
  <si>
    <t>Versión</t>
  </si>
  <si>
    <t>PRESUPUESTO OFICIAL</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</si>
  <si>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</si>
  <si>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</si>
  <si>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</si>
  <si>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</si>
  <si>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</si>
  <si>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</si>
  <si>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</si>
  <si>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</si>
  <si>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</si>
  <si>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</si>
  <si>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</si>
  <si>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</si>
  <si>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</si>
  <si>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</si>
  <si>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</si>
  <si>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</si>
  <si>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</si>
  <si>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</si>
  <si>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</si>
  <si>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</si>
  <si>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</si>
  <si>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</si>
  <si>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</si>
  <si>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</si>
  <si>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</si>
  <si>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</si>
  <si>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FORMULARIO 1</t>
  </si>
  <si>
    <t>PROPUESTA ECONÓMICA</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</si>
  <si>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</si>
  <si>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</si>
  <si>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[NOMBRE DE LA ENTIDAD] </t>
  </si>
  <si>
    <t>VERSIÓN</t>
  </si>
  <si>
    <t xml:space="preserve">[NÚMERO DEL PROCESO]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</si>
  <si>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</si>
  <si>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</si>
  <si>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</si>
  <si>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</si>
  <si>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</si>
  <si>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</si>
  <si>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</si>
  <si>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</si>
  <si>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</si>
  <si>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</si>
  <si>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</si>
  <si>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</si>
  <si>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</si>
  <si>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</si>
  <si>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</si>
  <si>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</si>
  <si>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</si>
  <si>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</si>
  <si>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</si>
  <si>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</si>
  <si>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</si>
  <si>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</si>
  <si>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</si>
  <si>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</si>
  <si>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</si>
  <si>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</si>
  <si>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</si>
  <si>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</si>
  <si>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</si>
  <si>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</si>
  <si>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</si>
  <si>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</si>
  <si>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</si>
  <si>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</si>
  <si>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</si>
  <si>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</si>
  <si>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</si>
  <si>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</si>
  <si>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</si>
  <si>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</si>
  <si>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</si>
  <si>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</si>
  <si>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 xml:space="preserve"> </t>
  </si>
  <si>
    <t>OBSERVACIONES INTERVENTORÍA</t>
  </si>
  <si>
    <t>APROBACIÓN POR INTERVENTORÍA</t>
  </si>
  <si>
    <t>Matricula:</t>
  </si>
  <si>
    <t>Matricula :</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</si>
  <si>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</si>
  <si>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</si>
  <si>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</si>
  <si>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[La Entidad podrá utilizar este Formato para la presentación de los análisis de Precios Unitarios del Contratista en la oportunidad prevista en el numeral 8.1. del Documento Base]</t>
  </si>
  <si>
    <t xml:space="preserve">ANÁLISIS DE PRECIOS UNITARIOS </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</si>
  <si>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</si>
  <si>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</si>
  <si>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Contratista o su apoderado</t>
  </si>
  <si>
    <t>Representante legal del Interventor o su apoderado</t>
  </si>
  <si>
    <t xml:space="preserve">	Firma del Proponente o de su representante legal</t>
  </si>
  <si>
    <t xml:space="preserve">Formulario 1 - Propuesta económica  - Licitación de obra pública de infraestructura social </t>
  </si>
  <si>
    <t xml:space="preserve">Formulario 1 - Propuesta económica  -  Licitación de obra pública de infraestructura  social </t>
  </si>
  <si>
    <t xml:space="preserve">Formulario 1 - Propuesta económica  -  Licitación de obra pública de infraestructura social </t>
  </si>
  <si>
    <t>CCE-EICP-FM-116</t>
  </si>
  <si>
    <t>1.1.</t>
  </si>
  <si>
    <t>1.7.</t>
  </si>
  <si>
    <t>1.8.</t>
  </si>
  <si>
    <t>1.31.</t>
  </si>
  <si>
    <t>1.41.</t>
  </si>
  <si>
    <t>1.43.</t>
  </si>
  <si>
    <t>16.2.</t>
  </si>
  <si>
    <t>CAMPAMENTO 18M2 EN TABLA, TEJA DE ETERNIT, INC. TRANS, MATERIALES</t>
  </si>
  <si>
    <t>CERCA EN TEJA DE ZINC H=1.80 M</t>
  </si>
  <si>
    <t>CERCA EN TELA VERDE H = 2.10 M</t>
  </si>
  <si>
    <t>DESCAPOTE MANUAL Y RETIRO  E= 0.20 M APILE A 15 M</t>
  </si>
  <si>
    <t>LOCALIZACIÓN Y REPLANTEO DE CIMIENTOS CON ELEMENTOS DE PRECISIÓN</t>
  </si>
  <si>
    <t>RED ELÉCTRICA PROVISIONAL L=50M</t>
  </si>
  <si>
    <t>EXCAVACIONES VARIAS A MÁQUINA SIN CLASIFICAR (INCLUYE RETIRO DE SOBRANTES A UNA DISTANCIA MENOR DE 5 KM)</t>
  </si>
  <si>
    <t>UN</t>
  </si>
  <si>
    <t>ML</t>
  </si>
  <si>
    <t>M2</t>
  </si>
  <si>
    <t>M3</t>
  </si>
  <si>
    <t xml:space="preserve">CIMIENTOS </t>
  </si>
  <si>
    <t>16,4</t>
  </si>
  <si>
    <t>4,4</t>
  </si>
  <si>
    <t>4,29</t>
  </si>
  <si>
    <t>2,8</t>
  </si>
  <si>
    <t>16,7</t>
  </si>
  <si>
    <t>16,8</t>
  </si>
  <si>
    <t>2,7</t>
  </si>
  <si>
    <t>EXCAVACIÓN MANUAL EN MATERIAL COMÚN H=0.0-2.0 M (INCLUYE RETIRO DE SOBRANTES A UNA DISTANCIA MENOR DE 5 KM)</t>
  </si>
  <si>
    <t>CONCRETO CICLÓPEO 2000 PSI, 40% RAJÓN</t>
  </si>
  <si>
    <t>BASE EN CONCRETO POBRE 1500 PSI</t>
  </si>
  <si>
    <t>ZAPATAS EN CONCRETO 3500 PSI</t>
  </si>
  <si>
    <t>RELLENO CON MATERIAL DEL SITIO COMPACTADO MECÁNICAMENTE</t>
  </si>
  <si>
    <t>RELLENO EN RECEBO COMÚN COMPACTADO MECÁNICAMENTE</t>
  </si>
  <si>
    <t>VIGA DE AMARRE EN CONCRETO 3500 PSI</t>
  </si>
  <si>
    <t>Z</t>
  </si>
  <si>
    <t>DESAGÜES E INSTALACIONES SUBTERRÁNEAS</t>
  </si>
  <si>
    <t>APU 1</t>
  </si>
  <si>
    <t>3,3</t>
  </si>
  <si>
    <t>3,5</t>
  </si>
  <si>
    <t>3,13</t>
  </si>
  <si>
    <t>FILTRO FRANCES</t>
  </si>
  <si>
    <t>CAJA DE INSPECCIÓN DE 100X100</t>
  </si>
  <si>
    <t>CAJA DE INSPECCIÓN DE 60X60</t>
  </si>
  <si>
    <t>TUBERÍA DRENAJE PVC 200</t>
  </si>
  <si>
    <t>ESTRUCTURAS EN CONCRETO</t>
  </si>
  <si>
    <t xml:space="preserve">ACERO DE REFUERZO </t>
  </si>
  <si>
    <t>ACERO FIGURADO 60000 PSI</t>
  </si>
  <si>
    <t>REFUERZO MALLA ELECTROSOLDADA</t>
  </si>
  <si>
    <t>MAMPOSTERÍA Y PAÑETES</t>
  </si>
  <si>
    <t>MURO EN BLOQUE NO. 5, E=12 CM</t>
  </si>
  <si>
    <t>PAÑETE LISO MUROS 1:4, E=1.5 CM</t>
  </si>
  <si>
    <t>PAÑETE IMPERMEABILIZADO MUROS 1:3, E=1.5 CM</t>
  </si>
  <si>
    <t>MURO DRYWALL DOBLE CARA 0.12 M</t>
  </si>
  <si>
    <t>MURO SUPERBOARD DOBLE CARA 0.12 M</t>
  </si>
  <si>
    <t>MESONES EN CONCRETO 2500 PSI, E=0.1M (INC. REFUERZO)</t>
  </si>
  <si>
    <t>DINTELES CONCRETO DE 2500 PSI 15X20</t>
  </si>
  <si>
    <t>DINTELES EN BLOQUE 0.15 M</t>
  </si>
  <si>
    <t>MURO EN LADRILLO TOLETE RECOCIDO 0.12 M</t>
  </si>
  <si>
    <t>SOBRECIMIENTO 0.15 EN TOLETE RECOCIDO</t>
  </si>
  <si>
    <t>DOVELA, GROUTING 3000 PSI</t>
  </si>
  <si>
    <t>ANCLAJE 5/8" L=70CM</t>
  </si>
  <si>
    <t>IMPERMEABILIZACIÓN INTEGRAL MORTERO SIKA</t>
  </si>
  <si>
    <t>PLACA BASE CONCRETO 0.15 2500 PSI</t>
  </si>
  <si>
    <t>MURO DE CONTENCIÓN EN CONCRETO 3500 PSI, H=2.0 M</t>
  </si>
  <si>
    <t>ANDÉN CONCRETO 3000 PSI EN SITIO E=0.1M</t>
  </si>
  <si>
    <t>ALFAJÍAS CONCRETO 2500 PSI E= 0.25 M</t>
  </si>
  <si>
    <t>CONCRETO ESTRIADO RAMPAS 2500 PSI</t>
  </si>
  <si>
    <t>ENTREPISO CASETÓN CON VIGAS 3500 PSI, H=0.45 M (SIN REFUERZO)</t>
  </si>
  <si>
    <t>COLUMNAS 3500 PSI</t>
  </si>
  <si>
    <t>ESCALERA MACIZA 3500 PSI</t>
  </si>
  <si>
    <t>TANQUE ELEVADO EN CONCRETO DE 3500 PSI</t>
  </si>
  <si>
    <t>VIGA CINTA 3500 PSI</t>
  </si>
  <si>
    <t>VIGA AÉREA 3500 PSI</t>
  </si>
  <si>
    <t>13,13</t>
  </si>
  <si>
    <t>4,18</t>
  </si>
  <si>
    <t>5,2</t>
  </si>
  <si>
    <t>13,8</t>
  </si>
  <si>
    <t>4,10</t>
  </si>
  <si>
    <t>4,3</t>
  </si>
  <si>
    <t>4,13</t>
  </si>
  <si>
    <t>4,24</t>
  </si>
  <si>
    <t>4,27</t>
  </si>
  <si>
    <t>4,26</t>
  </si>
  <si>
    <t>4,22</t>
  </si>
  <si>
    <t>4,23</t>
  </si>
  <si>
    <t>KG</t>
  </si>
  <si>
    <t>5,21</t>
  </si>
  <si>
    <t>6,17</t>
  </si>
  <si>
    <t>6,15</t>
  </si>
  <si>
    <t>5,9</t>
  </si>
  <si>
    <t>5,15</t>
  </si>
  <si>
    <t>5,8</t>
  </si>
  <si>
    <t>5,5</t>
  </si>
  <si>
    <t>5,6</t>
  </si>
  <si>
    <t>5,35</t>
  </si>
  <si>
    <t>5,48</t>
  </si>
  <si>
    <t>5,52</t>
  </si>
  <si>
    <t>5,55</t>
  </si>
  <si>
    <t>6,5</t>
  </si>
  <si>
    <t>CUBIERTAS</t>
  </si>
  <si>
    <t>CABALLETE CUBIERTA TERMOACÚSTICA</t>
  </si>
  <si>
    <t>TEJA TERMOACUSTICA POLIURETANO INYECTADO 30MM</t>
  </si>
  <si>
    <t>CANAL EN LÁMINA GALVANIZADA CAL. 22; DS=50</t>
  </si>
  <si>
    <t>FLANCHE EN LÁMINA GALVANIZADA CAL. 22; DS=20</t>
  </si>
  <si>
    <t>BAJANTE PVC AGUAS LLUVIAS D=4"</t>
  </si>
  <si>
    <t>CUBIERTA EN POLICARBONATO ALVEOLAR</t>
  </si>
  <si>
    <t>7,12</t>
  </si>
  <si>
    <t>7,28</t>
  </si>
  <si>
    <t>7,18</t>
  </si>
  <si>
    <t>7,33</t>
  </si>
  <si>
    <t>7,5</t>
  </si>
  <si>
    <t>7,40</t>
  </si>
  <si>
    <t>ACCESORIOS CARPINTERIA METALICA</t>
  </si>
  <si>
    <t xml:space="preserve">Subtotal </t>
  </si>
  <si>
    <t>SUMINISTRO E INSTALACIÓN CERRADURA DE POMO ENTRADA</t>
  </si>
  <si>
    <t>SUMINISTRO E INSTALACIÓN CERRADURA DE POMO BAÑO</t>
  </si>
  <si>
    <t>ESPEJO BISELADO INCOLORO 4 MM</t>
  </si>
  <si>
    <t>VIDRIO TEMPLADO PULIDO 10 MM</t>
  </si>
  <si>
    <t>CERRADURA DE ENTRADA PRINCIPAL</t>
  </si>
  <si>
    <t>SUMINISTRO E INSTALACIÓN CERROJO DOBLE</t>
  </si>
  <si>
    <t>VIDRIO ESMERILADO INCOLORO 4 MM</t>
  </si>
  <si>
    <t>9,20</t>
  </si>
  <si>
    <t>9,22</t>
  </si>
  <si>
    <t>9,24</t>
  </si>
  <si>
    <t>9,27</t>
  </si>
  <si>
    <t>9,18</t>
  </si>
  <si>
    <t>9,19</t>
  </si>
  <si>
    <t>9,25</t>
  </si>
  <si>
    <t>CARPINTERÍA METÁLICA</t>
  </si>
  <si>
    <t>MARCO PARA PUERTA EN LÁMINA CAL 18 -0.8</t>
  </si>
  <si>
    <t>MARCO TAPA CAJA DE INSPECCIÓN</t>
  </si>
  <si>
    <t>PUERTA EN LÁMINA CAL 18 INC. ANTICORROSIVO</t>
  </si>
  <si>
    <t>DIVISIÓN PARA BAÑO EN ACERO INOXIDABLE 304 CAL.20 (INCLUYE PUERTAS Y ACCESORIOS)</t>
  </si>
  <si>
    <t>VENTANA LÁMINA CALIBRE 18 INC. ANTICORROSIVO</t>
  </si>
  <si>
    <t>BARANDA (PASAMANOS) METÁLICA PARA RAMPA, ESCALERAS Y GRADERÍAS. ALTURA 0.80M. PASAMANOS Y PARALES EN TUBERÍA NEGRA 1.1/2". 4 PLATINAS INTERMEDIAS E=5MM ANCHO 1.1/2”. INCLUYE PINTURA Y ANCLAJE A LA PLACA.</t>
  </si>
  <si>
    <t>MESON EN ACERO INOXIDABLE</t>
  </si>
  <si>
    <t>10,4</t>
  </si>
  <si>
    <t>10,5</t>
  </si>
  <si>
    <t>10,7</t>
  </si>
  <si>
    <t>10,15</t>
  </si>
  <si>
    <t>10,20</t>
  </si>
  <si>
    <t>APU 2</t>
  </si>
  <si>
    <t>UND</t>
  </si>
  <si>
    <t>INSTALACIONES HIDROSANITARIAS</t>
  </si>
  <si>
    <t>ACOMETIDA EN PVC 1/2" 5M</t>
  </si>
  <si>
    <t>ACOMETIDA EN PVC 3/4" 5M</t>
  </si>
  <si>
    <t>BAJANTE AGUAS RESIDUALES PVC 4"</t>
  </si>
  <si>
    <t>CONEXIÓN TANQUE ELEVADO PVC</t>
  </si>
  <si>
    <t>LLAVE MANGUERA</t>
  </si>
  <si>
    <t>PUNTO HIDRÁULICO PVC-P/PARAL 1/2"</t>
  </si>
  <si>
    <t>PUNTO HIDRÁULICO PVC-P/PARAL 3/4"</t>
  </si>
  <si>
    <t>SALIDA SANITARIA PVC-S/PARAL 3"</t>
  </si>
  <si>
    <t>SALIDA SANITARIA PVC-S/PARAL 4"</t>
  </si>
  <si>
    <t>SALIDA SANITARIA PVC-S/SIFÓN 3"</t>
  </si>
  <si>
    <t>RED SUMINISTRO PVC 1"</t>
  </si>
  <si>
    <t>RED SUMINISTRO PVC 2"</t>
  </si>
  <si>
    <t>RED SUMINISTRO PVC 3/4"</t>
  </si>
  <si>
    <t>RED SANITARIA PVC-S 3"</t>
  </si>
  <si>
    <t>RED SANITARIA PVC-S 4"</t>
  </si>
  <si>
    <t>RED SANITARIA PVC-S 6"</t>
  </si>
  <si>
    <t>REGISTRO 1"</t>
  </si>
  <si>
    <t>REGISTRO 2"</t>
  </si>
  <si>
    <t>REGISTRO 3/4"</t>
  </si>
  <si>
    <t>REVENTILACIÓN 2"</t>
  </si>
  <si>
    <t>TANQUE PLÁSTICO ELEVADO 5000 LT (INCLUYE ACCESORIOS E INSTALACIÓN)</t>
  </si>
  <si>
    <t>11,1</t>
  </si>
  <si>
    <t>11,2</t>
  </si>
  <si>
    <t>11,6</t>
  </si>
  <si>
    <t>11,8</t>
  </si>
  <si>
    <t>11,12</t>
  </si>
  <si>
    <t>11,16</t>
  </si>
  <si>
    <t>11,17</t>
  </si>
  <si>
    <t>11,20</t>
  </si>
  <si>
    <t>11,21</t>
  </si>
  <si>
    <t>11,22</t>
  </si>
  <si>
    <t>11,26</t>
  </si>
  <si>
    <t>11,29</t>
  </si>
  <si>
    <t>11,30</t>
  </si>
  <si>
    <t>11,32</t>
  </si>
  <si>
    <t>11,33</t>
  </si>
  <si>
    <t>11,34</t>
  </si>
  <si>
    <t>11,35</t>
  </si>
  <si>
    <t>11,40</t>
  </si>
  <si>
    <t>11,37</t>
  </si>
  <si>
    <t>11,41</t>
  </si>
  <si>
    <t>11,45</t>
  </si>
  <si>
    <t>TABLERO GENERAL DE ACOMETIDAS, Y TABLEROS DE DISTRIBUCIÓN DE ACUERDO AL DIAGRAMA UNIFILAR PRESENTADO EN ESTA INGENIERÍA BÁSICA.</t>
  </si>
  <si>
    <t>TABLERO DE AUTOMÁTICOS PARA EMPOTRAR TRIFÁSICO PARA 24 CIRCUITOS CON ESPACIO PARA TOTALIZADOR REFERENCIA LEGRAND O SIMILAR.</t>
  </si>
  <si>
    <t>TABLERO DE AUTOMÁTICOS PARA EMPOTRAR TRIFÁSICO PARA 12 CIRCUITOS CON ESPACIO PARA TOTALIZADOR DE LEGRAND O SIMILAR.</t>
  </si>
  <si>
    <t>TABLERO DE AUTOMÁTICOS PARA EMPOTRAR BIFASICO PARA 12 CIRCUITOS CON ESPACIO PARA TOTALIZADOR DE LEGRAND O SIMILAR.</t>
  </si>
  <si>
    <t>TABLERO DE AUTOMATICOS PARA EMPOTRAR MONOFASICO PARA 12 CIRCUITOS CON ESPACIO PARA TOTALIZADOR LEGRAND O SIMILAR</t>
  </si>
  <si>
    <t>SUMINISTRO E INSTALACIÓN DE CAJA PARE MEDIDOR TRIFASICO AE303. INCLUYE BREAKER 3X80A, VARILLA DE CU 5/8! - 2.4M CON FOSO DE INSPECCIÓN</t>
  </si>
  <si>
    <t>CORTACIRCUITOS TERMOMAGNÉTICOS "BREAKER"  3X50A LEGRAND O SIMILAR.</t>
  </si>
  <si>
    <t>CORTACIRCUITOS TERMOMAGNÉTICOS "BREAKER"  3X20A LEGRAND O SIMILAR.</t>
  </si>
  <si>
    <t>CORTACIRCUITOS TERMOMAGNÉTICOS "BREAKER"  2X20A LEGRAND O SIMILAR.</t>
  </si>
  <si>
    <t>CORTACIRCUITOS TERMOMAGNÉTICOS "BREAKER"  1X20A LEGRAND O SIMILAR. (RESERVA EQUIPADA)</t>
  </si>
  <si>
    <t>CORTACIRCUITOS TERMOMAGNÉTICOS "BREAKER"  1X20A LEGRAND O SIMILAR.</t>
  </si>
  <si>
    <t>LUMINARIA 1 PARA SUSPENDER LED (HERMÉTICA 36W )  FELIO SYLVANIA O SIMILAR.</t>
  </si>
  <si>
    <t>LUMINARIA 1 LED  (PANEL LEC 60X60 40W )  FELIO SYLVANIA O SIMILAR.</t>
  </si>
  <si>
    <t>LUMINARIA 1 LED (BALA 24 W )  FELIO SYLVANIA O SIMILAR.</t>
  </si>
  <si>
    <t>LUMINARIA 1 LAMP EMERGENCIA MICKEY MOUSE  SYLVANIA O SIMILAR.</t>
  </si>
  <si>
    <t>LUMINARIA 1 LED (MICKEY MOUSE )  FELIO SYLVANIA O SIMILAR.</t>
  </si>
  <si>
    <t>INTERRUPTOR SENCILLO</t>
  </si>
  <si>
    <t>SENSOR DE TECHO 3-6M</t>
  </si>
  <si>
    <t>TOMACORRIENTE NORMAL</t>
  </si>
  <si>
    <t>TOMACORRIENTE NORMAL GFCI</t>
  </si>
  <si>
    <t>TOMACORRIENTE REGULADA</t>
  </si>
  <si>
    <t>TOMA CORRIENTE REGULADA BIFASICA</t>
  </si>
  <si>
    <t>TOMACORRIENTE GRADO HOSPITALARIA GFCI</t>
  </si>
  <si>
    <t>TOMACORRIENTE GRADO HOSPITALARIA NORMAL</t>
  </si>
  <si>
    <t>TOMACORRIENTE GRADO HOSPITALARIA REGULADA</t>
  </si>
  <si>
    <t>CAJA DE PASO DE 2400</t>
  </si>
  <si>
    <t>CAJA METALICA 20X20 CM</t>
  </si>
  <si>
    <t>SALIDA ELÉCTRICA EN 1X12+1X12+1X12T AWG CU EN TUBERÍA DE 3/4" EMT</t>
  </si>
  <si>
    <t>ACOMETIDA ELÉCTRICA EN 3X4+1X4+8T AWG CU EN TUBERÍA DE 1,1/2" EMT</t>
  </si>
  <si>
    <t>ACOMETIDA ELÉCTRICA EN 3X2+1X2N AWG CU EN TUBERÍA DE 2" PVC SUBTERRÁNEA</t>
  </si>
  <si>
    <t>ACOMETIDA ELÉCTRICA EN 3X8+1X8+1X10T AWG CU EN TUBERÍA DE 1" EMT</t>
  </si>
  <si>
    <t>ACOMETIDA ELÉCTRICA EN 3X6+1X6+1X8T AWG CU EN TUBERÍA DE 1,1/4" EMT</t>
  </si>
  <si>
    <t>ACOMETIDA ELÉCTRICA EN 1X8+1X8+1X10T AWG CU EN TUBERÍA DE 1-1/2" EMT</t>
  </si>
  <si>
    <t>TABLERO BYPASS PARA UPS 4KVA</t>
  </si>
  <si>
    <t>SISTEMA PUESTA A TIERRA</t>
  </si>
  <si>
    <t>APU 3</t>
  </si>
  <si>
    <t>APU 4</t>
  </si>
  <si>
    <t>APU 5</t>
  </si>
  <si>
    <t>APU 6</t>
  </si>
  <si>
    <t>APU 7</t>
  </si>
  <si>
    <t>APU 8</t>
  </si>
  <si>
    <t>APU 9</t>
  </si>
  <si>
    <t>APU 10</t>
  </si>
  <si>
    <t>APU 11</t>
  </si>
  <si>
    <t>APU 12</t>
  </si>
  <si>
    <t>APU 13</t>
  </si>
  <si>
    <t>APU 14</t>
  </si>
  <si>
    <t>APU 15</t>
  </si>
  <si>
    <t>APU 16</t>
  </si>
  <si>
    <t>APU 17</t>
  </si>
  <si>
    <t>APU 18</t>
  </si>
  <si>
    <t>APU 19</t>
  </si>
  <si>
    <t>APU 20</t>
  </si>
  <si>
    <t>APU 21</t>
  </si>
  <si>
    <t>APU 22</t>
  </si>
  <si>
    <t>APU 23</t>
  </si>
  <si>
    <t>APU 24</t>
  </si>
  <si>
    <t>APU 25</t>
  </si>
  <si>
    <t>APU 26</t>
  </si>
  <si>
    <t>APU 27</t>
  </si>
  <si>
    <t>APU 28</t>
  </si>
  <si>
    <t>APU 29</t>
  </si>
  <si>
    <t>APU 30</t>
  </si>
  <si>
    <t>APU 31</t>
  </si>
  <si>
    <t>APU 32</t>
  </si>
  <si>
    <t>APU 33</t>
  </si>
  <si>
    <t>APU 34</t>
  </si>
  <si>
    <t>APU 35</t>
  </si>
  <si>
    <t>APU 36</t>
  </si>
  <si>
    <t>APU 37</t>
  </si>
  <si>
    <t xml:space="preserve">UN </t>
  </si>
  <si>
    <t>INSTALACIONES ELÉCTRICAS</t>
  </si>
  <si>
    <t>PISOS,ACABADOS,ENCHAPES y ACCESORIOS</t>
  </si>
  <si>
    <t>BALDOSA CERÁMICA PISO-PARED 20X20 CALIDAD PRIMERA</t>
  </si>
  <si>
    <t>BALDOSA INSTITUCIONAL GRANO MARMOL P2; PAYANDE FONDO BLANCO. INCLUYE ALISTADO</t>
  </si>
  <si>
    <t>ACABADO EN GRANITO (INCLUYE DILATACIÓN EN BRONCE Y PULIDA)</t>
  </si>
  <si>
    <t>GUARDA ESCOBA EN GRANITO</t>
  </si>
  <si>
    <t>GUARDA ESCOBA GRES Y CERÁMICA</t>
  </si>
  <si>
    <t>ENCHAPE PARED TIPO MACEDONIA</t>
  </si>
  <si>
    <t>TABLETA DE GRES 25X25</t>
  </si>
  <si>
    <t>GUARDA ESCOBA GRANO MÁRMOL P2; PAYANDE FONDO BLANCO</t>
  </si>
  <si>
    <t>REJILLA METÁLICA TRADICIONAL 3X2 SOSCO</t>
  </si>
  <si>
    <t>REJILLA PLÁSTICA VENTILACIÓN 20X20</t>
  </si>
  <si>
    <t>TAPA REGISTRO 20X20</t>
  </si>
  <si>
    <t>DESTRONQUE Y PULIDO DE PLOMO BALDOSA GRANO DE MÁRMOL N.5</t>
  </si>
  <si>
    <t>MEDIA CAÑA EN GRANITO</t>
  </si>
  <si>
    <t>CERÁMICA PISO TRÁFICO 5, CALIDAD PRIMERA</t>
  </si>
  <si>
    <t>CÁRCAMO PREFABRICADO EN CONCRETO</t>
  </si>
  <si>
    <t>14,1</t>
  </si>
  <si>
    <t>14,6</t>
  </si>
  <si>
    <t>14,8</t>
  </si>
  <si>
    <t>14,10</t>
  </si>
  <si>
    <t>14,17</t>
  </si>
  <si>
    <t>APU 38</t>
  </si>
  <si>
    <t>14,25</t>
  </si>
  <si>
    <t>14,27</t>
  </si>
  <si>
    <t>14,33</t>
  </si>
  <si>
    <t>14,34</t>
  </si>
  <si>
    <t>14,37</t>
  </si>
  <si>
    <t>14,39</t>
  </si>
  <si>
    <t>14,42</t>
  </si>
  <si>
    <t>14,41</t>
  </si>
  <si>
    <t>APU 39</t>
  </si>
  <si>
    <t xml:space="preserve">CIELO RASO </t>
  </si>
  <si>
    <t>CIELO RASO PLANO DRYWALL (INCLUYE PINTURA)</t>
  </si>
  <si>
    <t>CIELO RASO PVC</t>
  </si>
  <si>
    <t>13,1</t>
  </si>
  <si>
    <t>13,2</t>
  </si>
  <si>
    <t>APARATOS SANITARIOS</t>
  </si>
  <si>
    <t>SUMINISTRO E INSTALACIÓN SANITARIO TANQUE (INCLUYE GRIFERÍA)</t>
  </si>
  <si>
    <t>SUMINISTRO E INSTALACIÓN LAVAMANOS DE PARED PMR (INCLUYE GRIFERÍA)</t>
  </si>
  <si>
    <t>SUMINISTRO E INSTALACIÓN LAVAMANOS COLGAR (INCLUYE GRIFERÍA)</t>
  </si>
  <si>
    <t>SUMINISTRO E INSTALACIÓN ORINAL DE LLAVE (INCLUYE GRIFERÍA)</t>
  </si>
  <si>
    <t>SUMINISTRO E INSTALACIÓN SANITARIO PMR (INCLUYE GRIFERÍA)</t>
  </si>
  <si>
    <t>SUMINISTRO E INSTALACIÓN LAVAPLATOS DE EMPOTRAR EN ACERO INOXIDABLE 45 X 49 CM (INCLUYE ACCESORIOS Y GRIFERÍA)</t>
  </si>
  <si>
    <t>BARRA DE SEGURIDAD PARA BAÑO DE DISCAPACITADOS</t>
  </si>
  <si>
    <t>14,2</t>
  </si>
  <si>
    <t>14,3</t>
  </si>
  <si>
    <t>14,4</t>
  </si>
  <si>
    <t>14,5</t>
  </si>
  <si>
    <t>14,7</t>
  </si>
  <si>
    <t>PINTURAS</t>
  </si>
  <si>
    <t>ESMALTE SOBRE LÁMINA LLENA</t>
  </si>
  <si>
    <t>ESTUCO Y VINILO 3 MANOS</t>
  </si>
  <si>
    <t>PINTURA ACRILICA</t>
  </si>
  <si>
    <t>PINTURA EPÓXICA</t>
  </si>
  <si>
    <t>18,9</t>
  </si>
  <si>
    <t>18,14</t>
  </si>
  <si>
    <t>18,16</t>
  </si>
  <si>
    <t>18,23</t>
  </si>
  <si>
    <t>18,26</t>
  </si>
  <si>
    <t>BASE GRANULAR</t>
  </si>
  <si>
    <t>CONCRETO PARA PAVIMENTO RÍGIDO MR-43, INCLUYE SELLADO DE JUNTAS Y ACERO DE TRANSFERENCIA Y UNIÓN</t>
  </si>
  <si>
    <t>VIA DE ACCESO, ZONA PARQUEADERO Y URBANISMO</t>
  </si>
  <si>
    <t>3,3v</t>
  </si>
  <si>
    <t>3,20v</t>
  </si>
  <si>
    <t>ESTRUCTURA METALICA</t>
  </si>
  <si>
    <t>ESTRUCTURA DE ACERO CONFORMADO EN FRIO GALVANIZADO</t>
  </si>
  <si>
    <t>ANTICORROSIVO SOBRE LÁMINA LINEAL</t>
  </si>
  <si>
    <t>17,1</t>
  </si>
  <si>
    <t>17,2</t>
  </si>
  <si>
    <t>CABLE DE FIBRA ÓPTICA 50/125 MULTIMODO (INCLUYE CERTIFICACIÓN)</t>
  </si>
  <si>
    <t>PATCH PANEL 24 PUERTOS CATEGORÍA 6A</t>
  </si>
  <si>
    <t>CONMUTADOR 28 PUERTOS GIGABIT</t>
  </si>
  <si>
    <t>SALIDA DE DATOS COMPLETA (INCLUYE FACE PLATE Y MARCACIÓN)</t>
  </si>
  <si>
    <t>PUERTO ETHERNET</t>
  </si>
  <si>
    <t>ROUTER</t>
  </si>
  <si>
    <t>UNIONES DE CABLE</t>
  </si>
  <si>
    <t>CANALETA PLÁSTICA 13X7 MM</t>
  </si>
  <si>
    <t xml:space="preserve">REDES </t>
  </si>
  <si>
    <t>18,1</t>
  </si>
  <si>
    <t>18,2</t>
  </si>
  <si>
    <t>18,3</t>
  </si>
  <si>
    <t>18,4</t>
  </si>
  <si>
    <t>18,5</t>
  </si>
  <si>
    <t>18,6</t>
  </si>
  <si>
    <t>18,7</t>
  </si>
  <si>
    <t>18,8</t>
  </si>
  <si>
    <t>RED CONTRA INCENDIOS</t>
  </si>
  <si>
    <t>INSTALACIÓN EQUIPO HIDRONEUMÁTICO</t>
  </si>
  <si>
    <t>NIPLE PASAMURO 2"</t>
  </si>
  <si>
    <t>TUBERÍA ACERO NEGRO ROSCADA 1"  SCH-40 (INCLUYE ACCESORIOS Y SOPORTES)</t>
  </si>
  <si>
    <t>TUBERÍA ACERO NEGRO RANURADA 2-1/2" SCH-40  (INCLUYE ACCESORIOS Y SOPORTES)</t>
  </si>
  <si>
    <t>PUNTO HIDRÁULICO PARA ROCIADOR AUTOMÁTICO 3/4"</t>
  </si>
  <si>
    <t>ROCIADOR AUTOMÁTICO 3/4" K=8.1 PENDIENTE UL-FM</t>
  </si>
  <si>
    <t>PINTURA PARA TUBERÍA RED DE INCENDIOS CON DIÁMETRO DE HASTA 2"</t>
  </si>
  <si>
    <t>PINTURA PARA TUBERÍA RED DE INCENDIOS CON DIÁMETRO MAYOR A 2"</t>
  </si>
  <si>
    <t>GABINETE TIPO III</t>
  </si>
  <si>
    <t>SIAMESA INYECCIÓN 3" X 2 1/2" X 2 1/2"</t>
  </si>
  <si>
    <t>VÁLVULA MARIPOSA 3"</t>
  </si>
  <si>
    <t>VÁLVULA DE TOMA Y EXPULSIÓN DE AIRE 1"</t>
  </si>
  <si>
    <t>SUMINISTRO DE GRUPO DE PRESION DE AGUA CONTRA INCENDIOS</t>
  </si>
  <si>
    <t>VALVULA MARIPOSA 1.1/2"</t>
  </si>
  <si>
    <t>SPRINKLERS SIDE WALL K=5.6 CE</t>
  </si>
  <si>
    <t>PU1</t>
  </si>
  <si>
    <t>PU2</t>
  </si>
  <si>
    <t>PU3</t>
  </si>
  <si>
    <r>
      <t>[La Entidad puede utilizar este Formulario de detalle del</t>
    </r>
    <r>
      <rPr>
        <b/>
        <u/>
        <sz val="11"/>
        <rFont val="Arial Narrow"/>
        <family val="2"/>
      </rPr>
      <t xml:space="preserve"> Presupuesto Oficial</t>
    </r>
    <r>
      <rPr>
        <sz val="11"/>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</si>
  <si>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b/>
        <sz val="11"/>
        <rFont val="Arial Narrow"/>
        <family val="2"/>
      </rPr>
      <t xml:space="preserve">NOTA 1: </t>
    </r>
    <r>
      <rPr>
        <sz val="11"/>
        <rFont val="Arial Narrow"/>
        <family val="2"/>
      </rPr>
      <t xml:space="preserve"> Se debe tener en cuenta que el PRECIO UNITARIO incluye el valor de A.I.U. </t>
    </r>
  </si>
  <si>
    <r>
      <rPr>
        <b/>
        <sz val="11"/>
        <rFont val="Arial Narrow"/>
        <family val="2"/>
      </rPr>
      <t>NOTA 2</t>
    </r>
    <r>
      <rPr>
        <sz val="11"/>
        <rFont val="Arial Narrow"/>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</si>
  <si>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r>
      <rPr>
        <b/>
        <sz val="11"/>
        <rFont val="Arial Narrow"/>
        <family val="2"/>
      </rPr>
      <t>NOTA 3:</t>
    </r>
    <r>
      <rPr>
        <sz val="11"/>
        <rFont val="Arial Narrow"/>
        <family val="2"/>
      </rPr>
      <t xml:space="preserve"> El A.I.U y su discriminación deben estar en porcentaje (%). </t>
    </r>
  </si>
  <si>
    <t xml:space="preserve">TRAMITE RETIE </t>
  </si>
  <si>
    <t xml:space="preserve">IVA RETIE </t>
  </si>
  <si>
    <t>UPS BIFASICA DE 10 KVA</t>
  </si>
  <si>
    <t>SUMINISTRO E INSTALACION DE ASCENSOR- CAPACIDAD 630 KG/ NTC 4349, 2 PARADAS</t>
  </si>
  <si>
    <t>IVA EQUIPOS</t>
  </si>
  <si>
    <t>TOTAL OBRA CIVIL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</si>
</sst>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3" formatCode="_(* #,##0.00_);_(* \(#,##0.00\);_(* &quot;-&quot;??_);_(@_)"/>
    <numFmt numFmtId="164" formatCode="_-&quot;$&quot;\ * #,##0.00_-;\-&quot;$&quot;\ * #,##0.00_-;_-&quot;$&quot;\ * &quot;-&quot;??_-;_-@_-"/>
    <numFmt numFmtId="165" formatCode="_-* #,##0.00_-;\-* #,##0.00_-;_-* &quot;-&quot;??_-;_-@_-"/>
    <numFmt numFmtId="166" formatCode="_-&quot;$&quot;* #,##0.00_-;\-&quot;$&quot;* #,##0.00_-;_-&quot;$&quot;* &quot;-&quot;??_-;_-@_-"/>
    <numFmt numFmtId="167" formatCode="_-* #,##0.00\ &quot;€&quot;_-;\-* #,##0.00\ &quot;€&quot;_-;_-* &quot;-&quot;??\ &quot;€&quot;_-;_-@_-"/>
    <numFmt numFmtId="168" formatCode="_-* #,##0.00\ _€_-;\-* #,##0.00\ _€_-;_-* &quot;-&quot;??\ _€_-;_-@_-"/>
    <numFmt numFmtId="169" formatCode="&quot;$&quot;\ #,##0.00_);\(&quot;$&quot;\ #,##0.00\)"/>
    <numFmt numFmtId="170" formatCode="_(&quot;$&quot;\ * #,##0.00_);_(&quot;$&quot;\ * \(#,##0.00\);_(&quot;$&quot;\ * &quot;-&quot;??_);_(@_)"/>
    <numFmt numFmtId="171" formatCode="&quot;$&quot;\ #,##0.00;[Red]&quot;$&quot;\ \-#,##0.00"/>
    <numFmt numFmtId="172" formatCode="_ &quot;$&quot;\ * #,##0_ ;_ &quot;$&quot;\ * \-#,##0_ ;_ &quot;$&quot;\ * &quot;-&quot;_ ;_ @_ "/>
    <numFmt numFmtId="173" formatCode="_ &quot;$&quot;\ * #,##0.00_ ;_ &quot;$&quot;\ * \-#,##0.00_ ;_ &quot;$&quot;\ * &quot;-&quot;??_ ;_ @_ "/>
    <numFmt numFmtId="174" formatCode="_ * #,##0.00_ ;_ * \-#,##0.00_ ;_ * &quot;-&quot;??_ ;_ @_ "/>
    <numFmt numFmtId="175" formatCode="#,##0.000"/>
    <numFmt numFmtId="176" formatCode="#,##0.0"/>
    <numFmt numFmtId="177" formatCode="&quot;$&quot;\ #,##0.00"/>
    <numFmt numFmtId="178" formatCode="_-* #,##0.00\ &quot;Pts&quot;_-;\-* #,##0.00\ &quot;Pts&quot;_-;_-* &quot;-&quot;??\ &quot;Pts&quot;_-;_-@_-"/>
    <numFmt numFmtId="179" formatCode="#,##0.0000"/>
    <numFmt numFmtId="180" formatCode="0#.00\ \L\t"/>
    <numFmt numFmtId="181" formatCode="0.0%"/>
    <numFmt numFmtId="182" formatCode="_([$$-240A]\ * #,##0.00_);_([$$-240A]\ * \(#,##0.00\);_([$$-240A]\ * &quot;-&quot;??_);_(@_)"/>
    <numFmt numFmtId="183" formatCode="_([$$-240A]\ * #,##0_);_([$$-240A]\ * \(#,##0\);_([$$-240A]\ * &quot;-&quot;??_);_(@_)"/>
    <numFmt numFmtId="184" formatCode="_-* #,##0.00\ [$€]_-;\-* #,##0.00\ [$€]_-;_-* &quot;-&quot;??\ [$€]_-;_-@_-"/>
    <numFmt numFmtId="185" formatCode="_ [$$-240A]\ * #,##0.00_ ;_ [$$-240A]\ * \-#,##0.00_ ;_ [$$-240A]\ * &quot;-&quot;??_ ;_ @_ "/>
    <numFmt numFmtId="186" formatCode="_ * #,##0_ ;_ * \-#,##0_ ;_ * &quot;-&quot;??_ ;_ @_ "/>
    <numFmt numFmtId="187" formatCode="_-[$$-240A]\ * #,##0.00_ ;_-[$$-240A]\ * \-#,##0.00\ ;_-[$$-240A]\ * &quot;-&quot;??_ ;_-@_ "/>
    <numFmt numFmtId="188" formatCode="_-[$$-240A]* #,##0.00_-;\-[$$-240A]* #,##0.00_-;_-[$$-240A]* &quot;-&quot;??_-;_-@_-"/>
    <numFmt numFmtId="189" formatCode="##0"/>
    <numFmt numFmtId="190" formatCode="0.000"/>
    <numFmt numFmtId="191" formatCode="0.0000"/>
    <numFmt numFmtId="192" formatCode="_-* #,##0\ _P_t_s_-;\-* #,##0\ _P_t_s_-;_-* &quot;-&quot;??\ _P_t_s_-;_-@_-"/>
    <numFmt numFmtId="193" formatCode="0.00%;\-0.00%;&quot;&quot;"/>
    <numFmt numFmtId="194" formatCode="&quot;$&quot;#,##0\ ;\(&quot;$&quot;#,##0\)"/>
    <numFmt numFmtId="195" formatCode="\(0%\)"/>
    <numFmt numFmtId="196" formatCode=";;"/>
    <numFmt numFmtId="197" formatCode="d\ \d\e\ mmmm\ \d\e\ yyyy"/>
    <numFmt numFmtId="198" formatCode="0%;\-0%;&quot;&quot;"/>
    <numFmt numFmtId="199" formatCode="#0&quot;.&quot;000&quot;´&quot;000&quot;.&quot;000"/>
    <numFmt numFmtId="200" formatCode="##0&quot;.&quot;000"/>
    <numFmt numFmtId="201" formatCode="##0&quot;´&quot;000&quot;.&quot;000"/>
    <numFmt numFmtId="202" formatCode="_(&quot;$&quot;\ * #,##0_);_(&quot;$&quot;\ * \(#,##0\);_(&quot;$&quot;\ * &quot;-&quot;??_);_(@_)"/>
    <numFmt numFmtId="203" formatCode="#0&quot;.&quot;"/>
    <numFmt numFmtId="204" formatCode="0.0%;\-0.0%;&quot;&quot;"/>
  </numFmts>
  <fonts count="64">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0"/>
      <name val="Arial"/>
    </font>
    <font>
      <b/>
      <u/>
      <sz val="11"/>
      <name val="Arial Narrow"/>
      <family val="2"/>
    </font>
    <font>
      <sz val="11"/>
      <color rgb="FFFF0000"/>
      <name val="Arial Narrow"/>
      <family val="2"/>
    </font>
    <font>
      <b/>
      <sz val="11"/>
      <color rgb="FFFF0000"/>
      <name val="Arial Narrow"/>
      <family val="2"/>
    </font>
    <font>
      <sz val="12"/>
      <name val="Arial"/>
      <family val="2"/>
    </font>
    <font>
      <b/>
      <sz val="11"/>
      <color theme="1"/>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4" fontId="5" fillId="0" borderId="0" applyFont="0" applyFill="0" applyBorder="0" applyAlignment="0" applyProtection="0"/>
    <xf numFmtId="0" fontId="16" fillId="3" borderId="0" applyNumberFormat="0" applyBorder="0" applyAlignment="0" applyProtection="0"/>
    <xf numFmtId="174" fontId="4" fillId="0" borderId="0" applyFont="0" applyFill="0" applyBorder="0" applyAlignment="0" applyProtection="0"/>
    <xf numFmtId="2" fontId="6" fillId="0" borderId="4" applyFont="0" applyBorder="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4" fontId="5" fillId="0" borderId="0" applyFont="0" applyFill="0" applyBorder="0" applyAlignment="0" applyProtection="0"/>
    <xf numFmtId="43" fontId="5" fillId="0" borderId="0" applyFont="0" applyFill="0" applyBorder="0" applyAlignment="0" applyProtection="0"/>
    <xf numFmtId="179"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9" fontId="5" fillId="0" borderId="0" applyFont="0" applyFill="0" applyBorder="0" applyAlignment="0" applyProtection="0"/>
    <xf numFmtId="175" fontId="5" fillId="0" borderId="0" applyFont="0" applyFill="0" applyBorder="0" applyAlignment="0" applyProtection="0"/>
    <xf numFmtId="43" fontId="8" fillId="0" borderId="0" applyFont="0" applyFill="0" applyBorder="0" applyAlignment="0" applyProtection="0"/>
    <xf numFmtId="175" fontId="5" fillId="0" borderId="0" applyFont="0" applyFill="0" applyBorder="0" applyAlignment="0" applyProtection="0"/>
    <xf numFmtId="43" fontId="5" fillId="0" borderId="0" applyFont="0" applyFill="0" applyBorder="0" applyAlignment="0" applyProtection="0"/>
    <xf numFmtId="43" fontId="26" fillId="0" borderId="0" applyFont="0" applyFill="0" applyBorder="0" applyAlignment="0" applyProtection="0"/>
    <xf numFmtId="174"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80" fontId="5" fillId="0" borderId="0" applyFont="0" applyFill="0" applyBorder="0" applyAlignment="0" applyProtection="0"/>
    <xf numFmtId="170" fontId="8" fillId="0" borderId="0" applyFont="0" applyFill="0" applyBorder="0" applyAlignment="0" applyProtection="0"/>
    <xf numFmtId="171" fontId="5" fillId="0" borderId="0" applyFont="0" applyFill="0" applyBorder="0" applyAlignment="0" applyProtection="0"/>
    <xf numFmtId="178" fontId="5" fillId="0" borderId="0" applyFont="0" applyFill="0" applyBorder="0" applyAlignment="0" applyProtection="0"/>
    <xf numFmtId="167" fontId="5" fillId="0" borderId="0" applyFont="0" applyFill="0" applyBorder="0" applyAlignment="0" applyProtection="0"/>
    <xf numFmtId="178"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4"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8" fontId="4" fillId="0" borderId="0" applyFont="0" applyFill="0" applyBorder="0" applyAlignment="0" applyProtection="0"/>
    <xf numFmtId="0" fontId="3" fillId="0" borderId="0"/>
    <xf numFmtId="0" fontId="4" fillId="0" borderId="0"/>
    <xf numFmtId="0" fontId="4" fillId="0" borderId="0"/>
    <xf numFmtId="0" fontId="2" fillId="0" borderId="0"/>
    <xf numFmtId="165"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9" fontId="6" fillId="0" borderId="49">
      <alignment horizontal="right"/>
    </xf>
    <xf numFmtId="189" fontId="6" fillId="0" borderId="49">
      <alignment horizontal="right"/>
    </xf>
    <xf numFmtId="2" fontId="6" fillId="0" borderId="0"/>
    <xf numFmtId="2" fontId="6" fillId="0" borderId="0"/>
    <xf numFmtId="2" fontId="6" fillId="0" borderId="0"/>
    <xf numFmtId="190" fontId="6" fillId="0" borderId="0"/>
    <xf numFmtId="190" fontId="6" fillId="0" borderId="0"/>
    <xf numFmtId="190" fontId="6" fillId="0" borderId="0"/>
    <xf numFmtId="191" fontId="7" fillId="0" borderId="0"/>
    <xf numFmtId="191" fontId="7" fillId="0" borderId="0"/>
    <xf numFmtId="191" fontId="7" fillId="0" borderId="0"/>
    <xf numFmtId="189" fontId="6" fillId="0" borderId="49">
      <alignment horizontal="right"/>
    </xf>
    <xf numFmtId="192" fontId="4" fillId="0" borderId="0">
      <protection locked="0"/>
    </xf>
    <xf numFmtId="3" fontId="33" fillId="0" borderId="0" applyFont="0" applyFill="0" applyBorder="0" applyAlignment="0" applyProtection="0"/>
    <xf numFmtId="193" fontId="4" fillId="0" borderId="0">
      <protection locked="0"/>
    </xf>
    <xf numFmtId="194" fontId="33" fillId="0" borderId="0" applyFont="0" applyFill="0" applyBorder="0" applyAlignment="0" applyProtection="0"/>
    <xf numFmtId="195"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6" fontId="34" fillId="0" borderId="0">
      <protection locked="0"/>
    </xf>
    <xf numFmtId="196" fontId="34" fillId="0" borderId="0">
      <protection locked="0"/>
    </xf>
    <xf numFmtId="196" fontId="34" fillId="0" borderId="0">
      <protection locked="0"/>
    </xf>
    <xf numFmtId="196" fontId="34" fillId="0" borderId="0">
      <protection locked="0"/>
    </xf>
    <xf numFmtId="196" fontId="34" fillId="0" borderId="0">
      <protection locked="0"/>
    </xf>
    <xf numFmtId="196" fontId="34" fillId="0" borderId="0">
      <protection locked="0"/>
    </xf>
    <xf numFmtId="196" fontId="34" fillId="0" borderId="0">
      <protection locked="0"/>
    </xf>
    <xf numFmtId="197"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8" fontId="4" fillId="0" borderId="0">
      <protection locked="0"/>
    </xf>
    <xf numFmtId="198" fontId="4" fillId="0" borderId="0">
      <protection locked="0"/>
    </xf>
    <xf numFmtId="0" fontId="16" fillId="3" borderId="0" applyNumberFormat="0" applyBorder="0" applyAlignment="0" applyProtection="0"/>
    <xf numFmtId="199" fontId="6" fillId="0" borderId="0">
      <alignment horizontal="right"/>
    </xf>
    <xf numFmtId="199" fontId="6" fillId="0" borderId="0">
      <alignment horizontal="right"/>
    </xf>
    <xf numFmtId="199" fontId="6" fillId="0" borderId="0">
      <alignment horizontal="right"/>
    </xf>
    <xf numFmtId="200" fontId="6" fillId="0" borderId="0" applyFont="0" applyFill="0" applyBorder="0" applyAlignment="0">
      <alignment horizontal="center"/>
    </xf>
    <xf numFmtId="200" fontId="6" fillId="0" borderId="0" applyFont="0" applyFill="0" applyBorder="0" applyAlignment="0">
      <alignment horizontal="center"/>
    </xf>
    <xf numFmtId="2" fontId="6" fillId="0" borderId="4" applyFont="0" applyBorder="0"/>
    <xf numFmtId="43" fontId="8" fillId="0" borderId="0" applyFont="0" applyFill="0" applyBorder="0" applyAlignment="0" applyProtection="0"/>
    <xf numFmtId="174" fontId="4" fillId="0" borderId="0" applyFont="0" applyFill="0" applyBorder="0" applyAlignment="0" applyProtection="0"/>
    <xf numFmtId="43" fontId="4"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201" fontId="6" fillId="0" borderId="0">
      <alignment horizontal="right"/>
    </xf>
    <xf numFmtId="201" fontId="6" fillId="0" borderId="0">
      <alignment horizontal="right"/>
    </xf>
    <xf numFmtId="201" fontId="6" fillId="0" borderId="0">
      <alignment horizontal="right"/>
    </xf>
    <xf numFmtId="202" fontId="4" fillId="0" borderId="0" applyFont="0" applyFill="0" applyBorder="0" applyAlignment="0" applyProtection="0"/>
    <xf numFmtId="202" fontId="4" fillId="0" borderId="0" applyFont="0" applyFill="0" applyBorder="0" applyAlignment="0" applyProtection="0"/>
    <xf numFmtId="166" fontId="4" fillId="0" borderId="0" applyFont="0" applyFill="0" applyBorder="0" applyAlignment="0" applyProtection="0"/>
    <xf numFmtId="170" fontId="4" fillId="0" borderId="0" applyFont="0" applyFill="0" applyBorder="0" applyAlignment="0" applyProtection="0"/>
    <xf numFmtId="202" fontId="4" fillId="0" borderId="0" applyFont="0" applyFill="0" applyBorder="0" applyAlignment="0" applyProtection="0"/>
    <xf numFmtId="202" fontId="4" fillId="0" borderId="0" applyFont="0" applyFill="0" applyBorder="0" applyAlignment="0" applyProtection="0"/>
    <xf numFmtId="202" fontId="4" fillId="0" borderId="0" applyFont="0" applyFill="0" applyBorder="0" applyAlignment="0" applyProtection="0"/>
    <xf numFmtId="202" fontId="4" fillId="0" borderId="0" applyFont="0" applyFill="0" applyBorder="0" applyAlignment="0" applyProtection="0"/>
    <xf numFmtId="202" fontId="4" fillId="0" borderId="0" applyFont="0" applyFill="0" applyBorder="0" applyAlignment="0" applyProtection="0"/>
    <xf numFmtId="202" fontId="4" fillId="0" borderId="0" applyFont="0" applyFill="0" applyBorder="0" applyAlignment="0" applyProtection="0"/>
    <xf numFmtId="166" fontId="4" fillId="0" borderId="0" applyFont="0" applyFill="0" applyBorder="0" applyAlignment="0" applyProtection="0"/>
    <xf numFmtId="170" fontId="8" fillId="0" borderId="0" applyFont="0" applyFill="0" applyBorder="0" applyAlignment="0" applyProtection="0"/>
    <xf numFmtId="194" fontId="38" fillId="0" borderId="0" applyFont="0" applyFill="0" applyBorder="0" applyAlignment="0" applyProtection="0"/>
    <xf numFmtId="0" fontId="17" fillId="22" borderId="0" applyNumberFormat="0" applyBorder="0" applyAlignment="0" applyProtection="0"/>
    <xf numFmtId="203" fontId="6" fillId="0" borderId="0" applyFont="0" applyFill="0" applyBorder="0" applyAlignment="0">
      <alignment horizontal="center"/>
    </xf>
    <xf numFmtId="203"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4"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8" fontId="4" fillId="0" borderId="54">
      <protection locked="0"/>
    </xf>
    <xf numFmtId="0" fontId="44" fillId="0" borderId="0"/>
    <xf numFmtId="0" fontId="45" fillId="0" borderId="0" applyNumberFormat="0" applyFill="0" applyBorder="0" applyAlignment="0" applyProtection="0">
      <alignment vertical="top"/>
      <protection locked="0"/>
    </xf>
    <xf numFmtId="164" fontId="58" fillId="0" borderId="0" applyFont="0" applyFill="0" applyBorder="0" applyAlignment="0" applyProtection="0"/>
  </cellStyleXfs>
  <cellXfs count="512">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3" fontId="32" fillId="0" borderId="37" xfId="90" applyNumberFormat="1" applyFont="1" applyBorder="1"/>
    <xf numFmtId="185"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4" fontId="30" fillId="0" borderId="37" xfId="34" applyFont="1" applyFill="1" applyBorder="1"/>
    <xf numFmtId="174" fontId="30" fillId="0" borderId="37" xfId="0" applyNumberFormat="1" applyFont="1" applyBorder="1"/>
    <xf numFmtId="0" fontId="42" fillId="0" borderId="37" xfId="0" applyFont="1" applyBorder="1" applyAlignment="1">
      <alignment horizontal="center" wrapText="1"/>
    </xf>
    <xf numFmtId="174" fontId="30" fillId="0" borderId="37" xfId="34" applyFont="1" applyFill="1" applyBorder="1" applyAlignment="1">
      <alignment horizontal="center" wrapText="1"/>
    </xf>
    <xf numFmtId="168" fontId="30" fillId="0" borderId="37" xfId="0" applyNumberFormat="1" applyFont="1" applyBorder="1"/>
    <xf numFmtId="165" fontId="30" fillId="0" borderId="37" xfId="34" applyNumberFormat="1" applyFont="1" applyFill="1" applyBorder="1"/>
    <xf numFmtId="165"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4" fontId="49" fillId="0" borderId="18" xfId="34" applyFont="1" applyBorder="1"/>
    <xf numFmtId="174"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4" fontId="49" fillId="0" borderId="64" xfId="34" applyFont="1" applyBorder="1"/>
    <xf numFmtId="174" fontId="49" fillId="0" borderId="61" xfId="0" applyNumberFormat="1" applyFont="1" applyBorder="1"/>
    <xf numFmtId="2" fontId="49" fillId="0" borderId="18" xfId="0" applyNumberFormat="1" applyFont="1" applyBorder="1"/>
    <xf numFmtId="0" fontId="49" fillId="0" borderId="20" xfId="0" applyFont="1" applyBorder="1"/>
    <xf numFmtId="174" fontId="49" fillId="0" borderId="42" xfId="34" applyFont="1" applyBorder="1"/>
    <xf numFmtId="174"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4"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4" fontId="49" fillId="0" borderId="18" xfId="34" applyFont="1" applyBorder="1" applyAlignment="1">
      <alignment horizontal="center"/>
    </xf>
    <xf numFmtId="0" fontId="49" fillId="0" borderId="22" xfId="95" applyNumberFormat="1" applyFont="1" applyBorder="1" applyAlignment="1">
      <alignment horizontal="center"/>
    </xf>
    <xf numFmtId="168" fontId="49" fillId="0" borderId="25" xfId="0" applyNumberFormat="1" applyFont="1" applyBorder="1" applyAlignment="1">
      <alignment horizontal="center" wrapText="1"/>
    </xf>
    <xf numFmtId="174" fontId="49" fillId="0" borderId="47" xfId="34" applyFont="1" applyBorder="1" applyAlignment="1">
      <alignment horizontal="center" wrapText="1"/>
    </xf>
    <xf numFmtId="168" fontId="49" fillId="24" borderId="61" xfId="0" applyNumberFormat="1" applyFont="1" applyFill="1" applyBorder="1"/>
    <xf numFmtId="165"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165" fontId="49" fillId="0" borderId="30" xfId="34" applyNumberFormat="1" applyFont="1" applyBorder="1"/>
    <xf numFmtId="165" fontId="49" fillId="0" borderId="31" xfId="34" applyNumberFormat="1" applyFont="1" applyBorder="1"/>
    <xf numFmtId="9" fontId="49" fillId="0" borderId="28" xfId="95" applyFont="1" applyBorder="1"/>
    <xf numFmtId="165" fontId="49" fillId="0" borderId="61" xfId="0" applyNumberFormat="1" applyFont="1" applyBorder="1"/>
    <xf numFmtId="165"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9" fontId="49" fillId="0" borderId="18" xfId="62" applyNumberFormat="1" applyFont="1" applyBorder="1" applyAlignment="1">
      <alignment horizontal="right" vertical="center" wrapText="1"/>
    </xf>
    <xf numFmtId="169"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9" fontId="49" fillId="0" borderId="24" xfId="62" applyNumberFormat="1" applyFont="1" applyBorder="1" applyAlignment="1">
      <alignment horizontal="right" vertical="center" wrapText="1"/>
    </xf>
    <xf numFmtId="177"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9"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9"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9" fontId="49" fillId="0" borderId="45" xfId="62" applyNumberFormat="1" applyFont="1" applyBorder="1" applyAlignment="1">
      <alignment horizontal="right" vertical="center" wrapText="1"/>
    </xf>
    <xf numFmtId="177"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8"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7"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2" fontId="49" fillId="0" borderId="35" xfId="129" applyNumberFormat="1" applyFont="1" applyBorder="1" applyAlignment="1">
      <alignment vertical="center"/>
    </xf>
    <xf numFmtId="0" fontId="49" fillId="0" borderId="21" xfId="128" applyFont="1" applyBorder="1" applyAlignment="1">
      <alignment horizontal="left" vertical="center"/>
    </xf>
    <xf numFmtId="181"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2"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2"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2"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2"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2"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7" fontId="51" fillId="26" borderId="47" xfId="60" applyNumberFormat="1" applyFont="1" applyFill="1" applyBorder="1" applyAlignment="1">
      <alignment horizontal="center" vertical="center"/>
    </xf>
    <xf numFmtId="187"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5"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6"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46" fillId="0" borderId="20" xfId="126" applyFont="1" applyBorder="1" applyAlignment="1">
      <alignment horizontal="center" vertical="center" wrapText="1"/>
    </xf>
    <xf numFmtId="0" fontId="46" fillId="24" borderId="41" xfId="73" applyFont="1" applyFill="1" applyBorder="1" applyAlignment="1">
      <alignment vertical="center"/>
    </xf>
    <xf numFmtId="0" fontId="46" fillId="24" borderId="43" xfId="73" applyFont="1" applyFill="1" applyBorder="1" applyAlignment="1">
      <alignment vertical="center"/>
    </xf>
    <xf numFmtId="0" fontId="46" fillId="24" borderId="44" xfId="73" applyFont="1" applyFill="1" applyBorder="1" applyAlignment="1">
      <alignment vertical="center"/>
    </xf>
    <xf numFmtId="0" fontId="29" fillId="0" borderId="52" xfId="73" applyFont="1" applyBorder="1" applyAlignment="1">
      <alignment horizontal="center" vertical="center"/>
    </xf>
    <xf numFmtId="0" fontId="29" fillId="0" borderId="18" xfId="74" applyFont="1" applyBorder="1" applyAlignment="1">
      <alignment horizontal="center" vertical="center"/>
    </xf>
    <xf numFmtId="169" fontId="29" fillId="0" borderId="47" xfId="62" applyNumberFormat="1" applyFont="1" applyBorder="1" applyAlignment="1">
      <alignment horizontal="right" vertical="center" wrapText="1"/>
    </xf>
    <xf numFmtId="0" fontId="29" fillId="0" borderId="13" xfId="73" applyFont="1" applyBorder="1" applyAlignment="1">
      <alignment horizontal="left" vertical="center"/>
    </xf>
    <xf numFmtId="0" fontId="29" fillId="0" borderId="14" xfId="74" applyFont="1" applyBorder="1" applyAlignment="1">
      <alignment horizontal="center" vertical="center"/>
    </xf>
    <xf numFmtId="0" fontId="29" fillId="0" borderId="14" xfId="74" applyFont="1" applyBorder="1" applyAlignment="1">
      <alignment horizontal="left" vertical="center" wrapText="1"/>
    </xf>
    <xf numFmtId="4" fontId="29" fillId="0" borderId="18" xfId="39" applyNumberFormat="1" applyFont="1" applyBorder="1" applyAlignment="1">
      <alignment vertical="center" wrapText="1"/>
    </xf>
    <xf numFmtId="169" fontId="29" fillId="0" borderId="24" xfId="62" applyNumberFormat="1" applyFont="1" applyBorder="1" applyAlignment="1">
      <alignment horizontal="right" vertical="center" wrapText="1"/>
    </xf>
    <xf numFmtId="177" fontId="46" fillId="0" borderId="40" xfId="39" applyNumberFormat="1" applyFont="1" applyBorder="1" applyAlignment="1">
      <alignment horizontal="right" vertical="center"/>
    </xf>
    <xf numFmtId="169" fontId="29" fillId="0" borderId="18" xfId="62" applyNumberFormat="1" applyFont="1" applyBorder="1" applyAlignment="1">
      <alignment horizontal="right" vertical="center" wrapText="1"/>
    </xf>
    <xf numFmtId="169" fontId="29" fillId="0" borderId="30" xfId="62" applyNumberFormat="1" applyFont="1" applyBorder="1" applyAlignment="1">
      <alignment horizontal="right" vertical="center" wrapText="1"/>
    </xf>
    <xf numFmtId="0" fontId="29" fillId="0" borderId="18" xfId="135" applyFont="1" applyBorder="1" applyAlignment="1">
      <alignment horizontal="center" vertical="center"/>
    </xf>
    <xf numFmtId="0" fontId="29" fillId="0" borderId="14" xfId="89" applyFont="1" applyBorder="1"/>
    <xf numFmtId="0" fontId="29" fillId="0" borderId="14" xfId="89" applyFont="1" applyBorder="1" applyAlignment="1">
      <alignment horizontal="center"/>
    </xf>
    <xf numFmtId="0" fontId="29" fillId="0" borderId="18" xfId="73" applyFont="1" applyBorder="1" applyAlignment="1">
      <alignment horizontal="center" vertical="center"/>
    </xf>
    <xf numFmtId="164" fontId="29" fillId="0" borderId="0" xfId="257" applyFont="1"/>
    <xf numFmtId="0" fontId="29" fillId="0" borderId="18" xfId="126" applyFont="1" applyBorder="1" applyAlignment="1">
      <alignment horizontal="center" vertical="center"/>
    </xf>
    <xf numFmtId="169" fontId="29" fillId="0" borderId="35" xfId="62" applyNumberFormat="1" applyFont="1" applyBorder="1" applyAlignment="1">
      <alignment horizontal="right" vertical="center" wrapText="1"/>
    </xf>
    <xf numFmtId="0" fontId="29" fillId="0" borderId="51" xfId="73" applyFont="1" applyBorder="1" applyAlignment="1">
      <alignment horizontal="left" vertical="center"/>
    </xf>
    <xf numFmtId="0" fontId="29" fillId="0" borderId="0" xfId="73" applyFont="1" applyAlignment="1">
      <alignment horizontal="center" vertical="center"/>
    </xf>
    <xf numFmtId="0" fontId="29" fillId="0" borderId="0" xfId="73" applyFont="1" applyAlignment="1">
      <alignment horizontal="left" vertical="center" wrapText="1"/>
    </xf>
    <xf numFmtId="169" fontId="29" fillId="0" borderId="45" xfId="62" applyNumberFormat="1" applyFont="1" applyBorder="1" applyAlignment="1">
      <alignment horizontal="right" vertical="center" wrapText="1"/>
    </xf>
    <xf numFmtId="177" fontId="46" fillId="0" borderId="50" xfId="39" applyNumberFormat="1" applyFont="1" applyBorder="1" applyAlignment="1">
      <alignment horizontal="right" vertical="center"/>
    </xf>
    <xf numFmtId="2" fontId="29" fillId="0" borderId="14" xfId="73" applyNumberFormat="1" applyFont="1" applyBorder="1" applyAlignment="1">
      <alignment horizontal="center" vertical="center"/>
    </xf>
    <xf numFmtId="0" fontId="29" fillId="0" borderId="14" xfId="73" applyFont="1" applyBorder="1" applyAlignment="1">
      <alignment horizontal="left" vertical="center"/>
    </xf>
    <xf numFmtId="0" fontId="29" fillId="0" borderId="14" xfId="73" applyFont="1" applyBorder="1" applyAlignment="1">
      <alignment horizontal="center" vertical="center"/>
    </xf>
    <xf numFmtId="0" fontId="29" fillId="0" borderId="14" xfId="73" applyFont="1" applyBorder="1" applyAlignment="1">
      <alignment horizontal="left" vertical="center" wrapText="1"/>
    </xf>
    <xf numFmtId="4" fontId="29" fillId="0" borderId="0" xfId="39" applyNumberFormat="1" applyFont="1" applyBorder="1" applyAlignment="1">
      <alignment vertical="center" wrapText="1"/>
    </xf>
    <xf numFmtId="169" fontId="29" fillId="0" borderId="14" xfId="62" applyNumberFormat="1" applyFont="1" applyBorder="1" applyAlignment="1">
      <alignment horizontal="right" vertical="center" wrapText="1"/>
    </xf>
    <xf numFmtId="177" fontId="46" fillId="0" borderId="15" xfId="39" applyNumberFormat="1" applyFont="1" applyBorder="1" applyAlignment="1">
      <alignment horizontal="right" vertical="center"/>
    </xf>
    <xf numFmtId="0" fontId="29" fillId="0" borderId="0" xfId="128" applyFont="1"/>
    <xf numFmtId="0" fontId="29" fillId="0" borderId="0" xfId="128" applyFont="1" applyAlignment="1">
      <alignment horizontal="center"/>
    </xf>
    <xf numFmtId="2" fontId="29" fillId="0" borderId="0" xfId="128" applyNumberFormat="1" applyFont="1"/>
    <xf numFmtId="182" fontId="29" fillId="0" borderId="0" xfId="129" applyNumberFormat="1" applyFont="1"/>
    <xf numFmtId="0" fontId="46" fillId="0" borderId="34" xfId="79" applyFont="1" applyBorder="1" applyAlignment="1">
      <alignment vertical="center"/>
    </xf>
    <xf numFmtId="187" fontId="46" fillId="26" borderId="47" xfId="60" applyNumberFormat="1" applyFont="1" applyFill="1" applyBorder="1" applyAlignment="1">
      <alignment horizontal="center" vertical="center"/>
    </xf>
    <xf numFmtId="187" fontId="46" fillId="26" borderId="18" xfId="60" applyNumberFormat="1" applyFont="1" applyFill="1" applyBorder="1" applyAlignment="1">
      <alignment horizontal="center" vertical="center"/>
    </xf>
    <xf numFmtId="9" fontId="29" fillId="27" borderId="30" xfId="95" applyFont="1" applyFill="1" applyBorder="1" applyAlignment="1">
      <alignment horizontal="center" vertical="center"/>
    </xf>
    <xf numFmtId="0" fontId="29" fillId="0" borderId="63" xfId="0" applyFont="1" applyBorder="1" applyAlignment="1">
      <alignment vertical="center" wrapText="1"/>
    </xf>
    <xf numFmtId="0" fontId="29" fillId="0" borderId="55" xfId="0" applyFont="1" applyBorder="1" applyAlignment="1">
      <alignment vertical="center" wrapText="1"/>
    </xf>
    <xf numFmtId="0" fontId="29" fillId="0" borderId="65" xfId="0" applyFont="1" applyBorder="1" applyAlignment="1">
      <alignment vertical="center" wrapText="1"/>
    </xf>
    <xf numFmtId="0" fontId="29" fillId="0" borderId="11" xfId="0" applyFont="1" applyBorder="1" applyAlignment="1">
      <alignment vertical="center" wrapText="1"/>
    </xf>
    <xf numFmtId="0" fontId="29" fillId="0" borderId="0" xfId="0" applyFont="1" applyAlignment="1">
      <alignment vertical="center" wrapText="1"/>
    </xf>
    <xf numFmtId="0" fontId="29" fillId="0" borderId="45" xfId="0" applyFont="1" applyBorder="1" applyAlignment="1">
      <alignment vertical="center" wrapText="1"/>
    </xf>
    <xf numFmtId="0" fontId="29" fillId="0" borderId="13" xfId="0" applyFont="1" applyBorder="1" applyAlignment="1">
      <alignment vertical="center" wrapText="1"/>
    </xf>
    <xf numFmtId="0" fontId="29" fillId="0" borderId="14" xfId="0" applyFont="1" applyBorder="1" applyAlignment="1">
      <alignment vertical="center" wrapText="1"/>
    </xf>
    <xf numFmtId="0" fontId="29" fillId="0" borderId="24" xfId="0" applyFont="1" applyBorder="1" applyAlignment="1">
      <alignment vertical="center" wrapText="1"/>
    </xf>
    <xf numFmtId="0" fontId="29" fillId="0" borderId="38" xfId="89" applyFont="1" applyBorder="1"/>
    <xf numFmtId="0" fontId="29" fillId="0" borderId="81" xfId="89" applyFont="1" applyBorder="1"/>
    <xf numFmtId="0" fontId="29" fillId="0" borderId="81" xfId="89" applyFont="1" applyBorder="1" applyAlignment="1">
      <alignment horizontal="center"/>
    </xf>
    <xf numFmtId="0" fontId="29" fillId="0" borderId="39" xfId="89" applyFont="1" applyBorder="1"/>
    <xf numFmtId="0" fontId="46" fillId="0" borderId="86" xfId="0" applyFont="1" applyBorder="1" applyAlignment="1">
      <alignment horizontal="left" vertical="center"/>
    </xf>
    <xf numFmtId="0" fontId="29" fillId="0" borderId="86" xfId="0" applyFont="1" applyBorder="1" applyAlignment="1">
      <alignment horizontal="left" vertical="center"/>
    </xf>
    <xf numFmtId="0" fontId="29" fillId="25" borderId="88" xfId="89" applyFont="1" applyFill="1" applyBorder="1"/>
    <xf numFmtId="0" fontId="29" fillId="25" borderId="37" xfId="89" applyFont="1" applyFill="1" applyBorder="1"/>
    <xf numFmtId="0" fontId="29" fillId="0" borderId="88" xfId="89" applyFont="1" applyBorder="1"/>
    <xf numFmtId="0" fontId="29" fillId="25" borderId="18" xfId="0" applyFont="1" applyFill="1" applyBorder="1" applyAlignment="1">
      <alignment horizontal="center" vertical="center" wrapText="1"/>
    </xf>
    <xf numFmtId="0" fontId="29" fillId="0" borderId="0" xfId="90" applyFont="1"/>
    <xf numFmtId="0" fontId="29" fillId="0" borderId="36" xfId="90" applyFont="1" applyBorder="1"/>
    <xf numFmtId="0" fontId="29" fillId="0" borderId="37" xfId="90" applyFont="1" applyBorder="1"/>
    <xf numFmtId="183" fontId="29" fillId="0" borderId="37" xfId="90" applyNumberFormat="1" applyFont="1" applyBorder="1"/>
    <xf numFmtId="185" fontId="29" fillId="0" borderId="37" xfId="90" applyNumberFormat="1" applyFont="1" applyBorder="1"/>
    <xf numFmtId="0" fontId="29" fillId="0" borderId="82" xfId="90" applyFont="1" applyBorder="1"/>
    <xf numFmtId="0" fontId="29" fillId="0" borderId="84" xfId="89" applyFont="1" applyBorder="1"/>
    <xf numFmtId="0" fontId="29" fillId="0" borderId="83" xfId="89" applyFont="1" applyBorder="1"/>
    <xf numFmtId="0" fontId="29" fillId="0" borderId="83" xfId="89" applyFont="1" applyBorder="1" applyAlignment="1">
      <alignment horizontal="center"/>
    </xf>
    <xf numFmtId="186" fontId="29" fillId="0" borderId="83" xfId="34" applyNumberFormat="1" applyFont="1" applyBorder="1"/>
    <xf numFmtId="0" fontId="29" fillId="25" borderId="18" xfId="0" applyFont="1" applyFill="1" applyBorder="1" applyAlignment="1">
      <alignment vertical="center" wrapText="1"/>
    </xf>
    <xf numFmtId="43" fontId="29" fillId="25" borderId="18" xfId="34" applyNumberFormat="1" applyFont="1" applyFill="1" applyBorder="1" applyAlignment="1">
      <alignment vertical="center" wrapText="1"/>
    </xf>
    <xf numFmtId="43" fontId="29" fillId="0" borderId="18" xfId="34" applyNumberFormat="1" applyFont="1" applyFill="1" applyBorder="1" applyAlignment="1">
      <alignment vertical="center"/>
    </xf>
    <xf numFmtId="2" fontId="29" fillId="25" borderId="18" xfId="0" applyNumberFormat="1" applyFont="1" applyFill="1" applyBorder="1" applyAlignment="1">
      <alignment vertical="center" wrapText="1"/>
    </xf>
    <xf numFmtId="0" fontId="29" fillId="0" borderId="18" xfId="0" applyFont="1" applyBorder="1" applyAlignment="1">
      <alignment horizontal="center" vertical="center" wrapText="1"/>
    </xf>
    <xf numFmtId="9" fontId="60" fillId="0" borderId="31" xfId="129" applyNumberFormat="1" applyFont="1" applyBorder="1" applyAlignment="1">
      <alignment horizontal="center" vertical="center"/>
    </xf>
    <xf numFmtId="182" fontId="61" fillId="0" borderId="31" xfId="129" applyNumberFormat="1" applyFont="1" applyBorder="1" applyAlignment="1">
      <alignment vertical="center"/>
    </xf>
    <xf numFmtId="0" fontId="46" fillId="0" borderId="17" xfId="128" applyFont="1" applyBorder="1" applyAlignment="1">
      <alignment horizontal="right" vertical="center"/>
    </xf>
    <xf numFmtId="182" fontId="29" fillId="0" borderId="35" xfId="129" applyNumberFormat="1" applyFont="1" applyBorder="1" applyAlignment="1">
      <alignment vertical="center"/>
    </xf>
    <xf numFmtId="0" fontId="29" fillId="0" borderId="21" xfId="128" applyFont="1" applyBorder="1" applyAlignment="1">
      <alignment vertical="center"/>
    </xf>
    <xf numFmtId="0" fontId="29" fillId="0" borderId="22" xfId="128" applyFont="1" applyBorder="1" applyAlignment="1">
      <alignment vertical="center"/>
    </xf>
    <xf numFmtId="0" fontId="29" fillId="0" borderId="23" xfId="128" applyFont="1" applyBorder="1" applyAlignment="1">
      <alignment vertical="center"/>
    </xf>
    <xf numFmtId="182" fontId="29" fillId="0" borderId="30" xfId="129" applyNumberFormat="1" applyFont="1" applyBorder="1" applyAlignment="1">
      <alignment vertical="center"/>
    </xf>
    <xf numFmtId="9" fontId="46" fillId="0" borderId="23" xfId="95" applyFont="1" applyBorder="1" applyAlignment="1">
      <alignment horizontal="right" vertical="center"/>
    </xf>
    <xf numFmtId="0" fontId="29" fillId="0" borderId="21" xfId="128" applyFont="1" applyBorder="1" applyAlignment="1">
      <alignment horizontal="left" vertical="center" wrapText="1"/>
    </xf>
    <xf numFmtId="9" fontId="29" fillId="0" borderId="22" xfId="129" applyNumberFormat="1" applyFont="1" applyBorder="1" applyAlignment="1">
      <alignment horizontal="center" vertical="center"/>
    </xf>
    <xf numFmtId="182" fontId="29" fillId="0" borderId="22" xfId="129" applyNumberFormat="1" applyFont="1" applyBorder="1" applyAlignment="1">
      <alignment vertical="center"/>
    </xf>
    <xf numFmtId="9" fontId="29" fillId="0" borderId="23" xfId="128" applyNumberFormat="1" applyFont="1" applyBorder="1" applyAlignment="1">
      <alignment horizontal="right" vertical="center"/>
    </xf>
    <xf numFmtId="188" fontId="63" fillId="24" borderId="44" xfId="73" applyNumberFormat="1" applyFont="1" applyFill="1" applyBorder="1" applyAlignment="1">
      <alignment vertical="center"/>
    </xf>
    <xf numFmtId="39" fontId="63" fillId="0" borderId="0" xfId="129" applyNumberFormat="1" applyFont="1" applyAlignment="1">
      <alignment vertical="center"/>
    </xf>
    <xf numFmtId="0" fontId="63" fillId="0" borderId="27" xfId="128" applyFont="1" applyBorder="1" applyAlignment="1">
      <alignment horizontal="left" vertical="center"/>
    </xf>
    <xf numFmtId="0" fontId="62" fillId="0" borderId="11" xfId="0" applyFont="1" applyBorder="1" applyAlignment="1">
      <alignment vertical="center"/>
    </xf>
    <xf numFmtId="0" fontId="60" fillId="0" borderId="14" xfId="90" applyFont="1" applyBorder="1"/>
    <xf numFmtId="0" fontId="46" fillId="24" borderId="41" xfId="73" applyFont="1" applyFill="1" applyBorder="1" applyAlignment="1">
      <alignment horizontal="left" vertical="center"/>
    </xf>
    <xf numFmtId="0" fontId="46" fillId="24" borderId="43" xfId="73" applyFont="1" applyFill="1" applyBorder="1" applyAlignment="1">
      <alignment horizontal="left" vertical="center"/>
    </xf>
    <xf numFmtId="0" fontId="46" fillId="24" borderId="41" xfId="73" applyFont="1" applyFill="1" applyBorder="1" applyAlignment="1">
      <alignment horizontal="center" vertical="center"/>
    </xf>
    <xf numFmtId="0" fontId="46" fillId="24" borderId="43" xfId="73" applyFont="1" applyFill="1" applyBorder="1" applyAlignment="1">
      <alignment horizontal="center" vertical="center"/>
    </xf>
    <xf numFmtId="0" fontId="46" fillId="0" borderId="0" xfId="130" applyFont="1" applyAlignment="1">
      <alignment horizontal="center" vertical="top"/>
    </xf>
    <xf numFmtId="4" fontId="46" fillId="25" borderId="29" xfId="73" applyNumberFormat="1" applyFont="1" applyFill="1" applyBorder="1" applyAlignment="1">
      <alignment horizontal="center" vertical="center" wrapText="1"/>
    </xf>
    <xf numFmtId="4" fontId="46" fillId="25" borderId="20" xfId="73" applyNumberFormat="1" applyFont="1" applyFill="1" applyBorder="1" applyAlignment="1">
      <alignment horizontal="center" vertical="center" wrapText="1"/>
    </xf>
    <xf numFmtId="4" fontId="46" fillId="25" borderId="35" xfId="73" applyNumberFormat="1" applyFont="1" applyFill="1" applyBorder="1" applyAlignment="1">
      <alignment horizontal="center" vertical="center" wrapText="1"/>
    </xf>
    <xf numFmtId="4" fontId="46" fillId="25" borderId="42" xfId="73" applyNumberFormat="1" applyFont="1" applyFill="1" applyBorder="1" applyAlignment="1">
      <alignment horizontal="center" vertical="center" wrapText="1"/>
    </xf>
    <xf numFmtId="0" fontId="46" fillId="25" borderId="32" xfId="73" applyFont="1" applyFill="1" applyBorder="1" applyAlignment="1">
      <alignment horizontal="center" vertical="center" wrapText="1"/>
    </xf>
    <xf numFmtId="0" fontId="46" fillId="25" borderId="48" xfId="73" applyFont="1" applyFill="1" applyBorder="1" applyAlignment="1">
      <alignment horizontal="center" vertical="center" wrapText="1"/>
    </xf>
    <xf numFmtId="0" fontId="46" fillId="25" borderId="29" xfId="73" applyFont="1" applyFill="1" applyBorder="1" applyAlignment="1">
      <alignment horizontal="center" vertical="center" wrapText="1"/>
    </xf>
    <xf numFmtId="0" fontId="46" fillId="25" borderId="20" xfId="73" applyFont="1" applyFill="1" applyBorder="1" applyAlignment="1">
      <alignment horizontal="center" vertical="center" wrapText="1"/>
    </xf>
    <xf numFmtId="0" fontId="46" fillId="0" borderId="29" xfId="126" applyFont="1" applyBorder="1" applyAlignment="1">
      <alignment horizontal="center" vertical="center" wrapText="1"/>
    </xf>
    <xf numFmtId="0" fontId="29" fillId="27" borderId="52" xfId="89" applyFont="1" applyFill="1" applyBorder="1" applyAlignment="1">
      <alignment horizontal="left" vertical="center" wrapText="1"/>
    </xf>
    <xf numFmtId="0" fontId="29" fillId="27" borderId="25" xfId="89" applyFont="1" applyFill="1" applyBorder="1" applyAlignment="1">
      <alignment horizontal="left" vertical="center" wrapText="1"/>
    </xf>
    <xf numFmtId="0" fontId="29" fillId="27" borderId="47" xfId="89" applyFont="1" applyFill="1" applyBorder="1" applyAlignment="1">
      <alignment horizontal="left" vertical="center" wrapText="1"/>
    </xf>
    <xf numFmtId="0" fontId="29" fillId="27" borderId="33" xfId="89" applyFont="1" applyFill="1" applyBorder="1" applyAlignment="1">
      <alignment horizontal="left" vertical="center" wrapText="1"/>
    </xf>
    <xf numFmtId="0" fontId="29" fillId="27" borderId="18" xfId="89" applyFont="1" applyFill="1" applyBorder="1" applyAlignment="1">
      <alignment horizontal="left" vertical="center" wrapText="1"/>
    </xf>
    <xf numFmtId="0" fontId="29" fillId="27" borderId="30" xfId="89" applyFont="1" applyFill="1" applyBorder="1" applyAlignment="1">
      <alignment horizontal="left" vertical="center" wrapText="1"/>
    </xf>
    <xf numFmtId="0" fontId="29" fillId="26" borderId="21" xfId="89" applyFont="1" applyFill="1" applyBorder="1" applyAlignment="1">
      <alignment horizontal="center" vertical="center" wrapText="1"/>
    </xf>
    <xf numFmtId="0" fontId="29" fillId="26" borderId="22" xfId="89" applyFont="1" applyFill="1" applyBorder="1" applyAlignment="1">
      <alignment horizontal="center" vertical="center" wrapText="1"/>
    </xf>
    <xf numFmtId="0" fontId="29" fillId="26" borderId="57" xfId="89" applyFont="1" applyFill="1" applyBorder="1" applyAlignment="1">
      <alignment horizontal="center" vertical="center" wrapText="1"/>
    </xf>
    <xf numFmtId="0" fontId="29" fillId="0" borderId="85" xfId="89" applyFont="1" applyBorder="1" applyAlignment="1">
      <alignment horizontal="center" wrapText="1"/>
    </xf>
    <xf numFmtId="0" fontId="29" fillId="26" borderId="33" xfId="130" applyFont="1" applyFill="1" applyBorder="1" applyAlignment="1">
      <alignment vertical="center" wrapText="1"/>
    </xf>
    <xf numFmtId="0" fontId="29" fillId="26" borderId="18" xfId="130" applyFont="1" applyFill="1" applyBorder="1" applyAlignment="1">
      <alignment vertical="center" wrapText="1"/>
    </xf>
    <xf numFmtId="0" fontId="46" fillId="24" borderId="13" xfId="73" applyFont="1" applyFill="1" applyBorder="1" applyAlignment="1">
      <alignment horizontal="left" vertical="center"/>
    </xf>
    <xf numFmtId="0" fontId="46" fillId="24" borderId="14" xfId="73" applyFont="1" applyFill="1" applyBorder="1" applyAlignment="1">
      <alignment horizontal="left" vertical="center"/>
    </xf>
    <xf numFmtId="0" fontId="46" fillId="24" borderId="15" xfId="73" applyFont="1" applyFill="1" applyBorder="1" applyAlignment="1">
      <alignment horizontal="left" vertical="center"/>
    </xf>
    <xf numFmtId="0" fontId="29" fillId="25" borderId="20" xfId="130" applyFont="1" applyFill="1" applyBorder="1" applyAlignment="1">
      <alignment horizontal="center" vertical="center" wrapText="1"/>
    </xf>
    <xf numFmtId="0" fontId="29" fillId="25" borderId="42" xfId="130" applyFont="1" applyFill="1" applyBorder="1" applyAlignment="1">
      <alignment horizontal="center" vertical="center" wrapText="1"/>
    </xf>
    <xf numFmtId="0" fontId="46" fillId="26" borderId="18" xfId="130" applyFont="1" applyFill="1" applyBorder="1" applyAlignment="1">
      <alignment horizontal="center" vertical="center" wrapText="1"/>
    </xf>
    <xf numFmtId="0" fontId="46" fillId="26" borderId="18" xfId="130" applyFont="1" applyFill="1" applyBorder="1" applyAlignment="1">
      <alignment horizontal="center" vertical="center"/>
    </xf>
    <xf numFmtId="3" fontId="46" fillId="26" borderId="18" xfId="130" applyNumberFormat="1" applyFont="1" applyFill="1" applyBorder="1" applyAlignment="1">
      <alignment horizontal="center" vertical="center" wrapText="1"/>
    </xf>
    <xf numFmtId="3" fontId="46" fillId="26" borderId="18" xfId="130" applyNumberFormat="1" applyFont="1" applyFill="1" applyBorder="1" applyAlignment="1">
      <alignment horizontal="center" vertical="center"/>
    </xf>
    <xf numFmtId="3" fontId="46" fillId="26" borderId="25" xfId="130" applyNumberFormat="1" applyFont="1" applyFill="1" applyBorder="1" applyAlignment="1">
      <alignment horizontal="center" vertical="center" wrapText="1"/>
    </xf>
    <xf numFmtId="0" fontId="29" fillId="0" borderId="16" xfId="79" applyFont="1" applyBorder="1" applyAlignment="1">
      <alignment horizontal="center" vertical="center"/>
    </xf>
    <xf numFmtId="0" fontId="29" fillId="0" borderId="26" xfId="79" applyFont="1" applyBorder="1" applyAlignment="1">
      <alignment horizontal="center" vertical="center"/>
    </xf>
    <xf numFmtId="0" fontId="46" fillId="0" borderId="14" xfId="130" applyFont="1" applyBorder="1" applyAlignment="1">
      <alignment horizontal="center"/>
    </xf>
    <xf numFmtId="0" fontId="29" fillId="0" borderId="34" xfId="128" applyFont="1" applyBorder="1" applyAlignment="1">
      <alignment horizontal="left" vertical="center" wrapText="1"/>
    </xf>
    <xf numFmtId="0" fontId="29" fillId="0" borderId="16" xfId="128" applyFont="1" applyBorder="1" applyAlignment="1">
      <alignment horizontal="left" vertical="center" wrapText="1"/>
    </xf>
    <xf numFmtId="0" fontId="29" fillId="0" borderId="17" xfId="128" applyFont="1" applyBorder="1" applyAlignment="1">
      <alignment horizontal="left" vertical="center" wrapText="1"/>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3" fontId="51" fillId="26" borderId="25" xfId="130" applyNumberFormat="1" applyFont="1" applyFill="1" applyBorder="1" applyAlignment="1">
      <alignment horizontal="center" vertical="center" wrapText="1"/>
    </xf>
    <xf numFmtId="0" fontId="6" fillId="0" borderId="85" xfId="89" applyFont="1" applyBorder="1" applyAlignment="1">
      <alignment horizontal="center" wrapText="1"/>
    </xf>
    <xf numFmtId="0" fontId="54" fillId="0" borderId="85" xfId="89" applyFont="1" applyBorder="1" applyAlignment="1">
      <alignment horizont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0" fontId="49" fillId="0" borderId="21" xfId="0" applyFont="1" applyBorder="1"/>
    <xf numFmtId="0" fontId="49" fillId="0" borderId="22" xfId="0" applyFont="1" applyBorder="1"/>
    <xf numFmtId="165" fontId="49" fillId="0" borderId="19" xfId="34" applyNumberFormat="1" applyFont="1" applyBorder="1" applyAlignment="1">
      <alignment horizontal="center"/>
    </xf>
    <xf numFmtId="165" fontId="49" fillId="0" borderId="23" xfId="34" applyNumberFormat="1" applyFont="1" applyBorder="1" applyAlignment="1">
      <alignment horizontal="center"/>
    </xf>
    <xf numFmtId="165" fontId="49" fillId="0" borderId="62" xfId="34" applyNumberFormat="1" applyFont="1" applyBorder="1" applyAlignment="1">
      <alignment horizontal="center"/>
    </xf>
    <xf numFmtId="165"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xf numFmtId="0" fontId="49" fillId="0" borderId="31" xfId="0" applyFont="1" applyBorder="1"/>
    <xf numFmtId="0" fontId="49" fillId="0" borderId="62"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0" xfId="0" applyFont="1" applyFill="1" applyBorder="1" applyAlignment="1">
      <alignment horizontal="center" vertic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7" xfId="255"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49" fillId="0" borderId="49" xfId="255"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4" fontId="49" fillId="0" borderId="19" xfId="34" applyFont="1" applyBorder="1" applyAlignment="1">
      <alignment horizontal="center"/>
    </xf>
    <xf numFmtId="174"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C000000}"/>
    <cellStyle name="Moneda 2" xfId="62" xr:uid="{00000000-0005-0000-0000-00008D000000}"/>
    <cellStyle name="Moneda 2 10" xfId="212" xr:uid="{00000000-0005-0000-0000-00008E000000}"/>
    <cellStyle name="Moneda 2 11" xfId="213" xr:uid="{00000000-0005-0000-0000-00008F000000}"/>
    <cellStyle name="Moneda 2 12" xfId="214" xr:uid="{00000000-0005-0000-0000-000090000000}"/>
    <cellStyle name="Moneda 2 2" xfId="63" xr:uid="{00000000-0005-0000-0000-000091000000}"/>
    <cellStyle name="Moneda 2 2 2" xfId="64" xr:uid="{00000000-0005-0000-0000-000092000000}"/>
    <cellStyle name="Moneda 2 2 2 2" xfId="65" xr:uid="{00000000-0005-0000-0000-000093000000}"/>
    <cellStyle name="Moneda 2 2 2 2 2" xfId="129" xr:uid="{00000000-0005-0000-0000-000094000000}"/>
    <cellStyle name="Moneda 2 2 3" xfId="66" xr:uid="{00000000-0005-0000-0000-000095000000}"/>
    <cellStyle name="Moneda 2 2 4" xfId="67" xr:uid="{00000000-0005-0000-0000-000096000000}"/>
    <cellStyle name="Moneda 2 2 5" xfId="68" xr:uid="{00000000-0005-0000-0000-000097000000}"/>
    <cellStyle name="Moneda 2 2_APU´S_NO_PREVISTOS (1)" xfId="215" xr:uid="{00000000-0005-0000-0000-000098000000}"/>
    <cellStyle name="Moneda 2 3" xfId="69" xr:uid="{00000000-0005-0000-0000-000099000000}"/>
    <cellStyle name="Moneda 2 4" xfId="216" xr:uid="{00000000-0005-0000-0000-00009A000000}"/>
    <cellStyle name="Moneda 2 5" xfId="217" xr:uid="{00000000-0005-0000-0000-00009B000000}"/>
    <cellStyle name="Moneda 2 6" xfId="218" xr:uid="{00000000-0005-0000-0000-00009C000000}"/>
    <cellStyle name="Moneda 2 7" xfId="219" xr:uid="{00000000-0005-0000-0000-00009D000000}"/>
    <cellStyle name="Moneda 2 8" xfId="220" xr:uid="{00000000-0005-0000-0000-00009E000000}"/>
    <cellStyle name="Moneda 2 9" xfId="221" xr:uid="{00000000-0005-0000-0000-00009F000000}"/>
    <cellStyle name="Moneda 2_APU´S_NO_PREVISTOS (1)" xfId="222" xr:uid="{00000000-0005-0000-0000-0000A0000000}"/>
    <cellStyle name="Moneda 3" xfId="70" xr:uid="{00000000-0005-0000-0000-0000A1000000}"/>
    <cellStyle name="Moneda 4" xfId="223" xr:uid="{00000000-0005-0000-0000-0000A2000000}"/>
    <cellStyle name="Monetario0" xfId="224" xr:uid="{00000000-0005-0000-0000-0000A3000000}"/>
    <cellStyle name="Neutral" xfId="71" builtinId="28" customBuiltin="1"/>
    <cellStyle name="Neutral 2" xfId="72" xr:uid="{00000000-0005-0000-0000-0000A5000000}"/>
    <cellStyle name="Neutral 3" xfId="225" xr:uid="{00000000-0005-0000-0000-0000A6000000}"/>
    <cellStyle name="No. punto" xfId="226" xr:uid="{00000000-0005-0000-0000-0000A7000000}"/>
    <cellStyle name="No. punto 2" xfId="227" xr:uid="{00000000-0005-0000-0000-0000A8000000}"/>
    <cellStyle name="Normal" xfId="0" builtinId="0"/>
    <cellStyle name="Normal 2" xfId="73" xr:uid="{00000000-0005-0000-0000-0000AA000000}"/>
    <cellStyle name="Normal 2 10" xfId="74" xr:uid="{00000000-0005-0000-0000-0000AB000000}"/>
    <cellStyle name="Normal 2 10 2" xfId="75" xr:uid="{00000000-0005-0000-0000-0000AC000000}"/>
    <cellStyle name="Normal 2 10 2 2" xfId="135" xr:uid="{00000000-0005-0000-0000-0000AD000000}"/>
    <cellStyle name="Normal 2 10 3" xfId="126" xr:uid="{00000000-0005-0000-0000-0000AE000000}"/>
    <cellStyle name="Normal 2 11" xfId="76" xr:uid="{00000000-0005-0000-0000-0000AF000000}"/>
    <cellStyle name="Normal 2 12" xfId="77" xr:uid="{00000000-0005-0000-0000-0000B0000000}"/>
    <cellStyle name="Normal 2 13" xfId="78" xr:uid="{00000000-0005-0000-0000-0000B1000000}"/>
    <cellStyle name="Normal 2 2" xfId="79" xr:uid="{00000000-0005-0000-0000-0000B2000000}"/>
    <cellStyle name="Normal 2 2 2" xfId="228" xr:uid="{00000000-0005-0000-0000-0000B3000000}"/>
    <cellStyle name="Normal 2 2 3" xfId="229" xr:uid="{00000000-0005-0000-0000-0000B4000000}"/>
    <cellStyle name="Normal 2 3" xfId="80" xr:uid="{00000000-0005-0000-0000-0000B5000000}"/>
    <cellStyle name="Normal 2 3 2" xfId="230" xr:uid="{00000000-0005-0000-0000-0000B6000000}"/>
    <cellStyle name="Normal 2 4" xfId="81" xr:uid="{00000000-0005-0000-0000-0000B7000000}"/>
    <cellStyle name="Normal 2 5" xfId="82" xr:uid="{00000000-0005-0000-0000-0000B8000000}"/>
    <cellStyle name="Normal 2 6" xfId="83" xr:uid="{00000000-0005-0000-0000-0000B9000000}"/>
    <cellStyle name="Normal 2 7" xfId="84" xr:uid="{00000000-0005-0000-0000-0000BA000000}"/>
    <cellStyle name="Normal 2 8" xfId="85" xr:uid="{00000000-0005-0000-0000-0000BB000000}"/>
    <cellStyle name="Normal 2 9" xfId="86" xr:uid="{00000000-0005-0000-0000-0000BC000000}"/>
    <cellStyle name="Normal 2_APU NO PREVISTOS MTTO" xfId="87" xr:uid="{00000000-0005-0000-0000-0000BD000000}"/>
    <cellStyle name="Normal 29" xfId="88" xr:uid="{00000000-0005-0000-0000-0000BE000000}"/>
    <cellStyle name="Normal 3" xfId="89" xr:uid="{00000000-0005-0000-0000-0000BF000000}"/>
    <cellStyle name="Normal 3 11" xfId="130" xr:uid="{00000000-0005-0000-0000-0000C0000000}"/>
    <cellStyle name="Normal 3 2" xfId="90" xr:uid="{00000000-0005-0000-0000-0000C1000000}"/>
    <cellStyle name="Normal 3 2 2" xfId="128" xr:uid="{00000000-0005-0000-0000-0000C2000000}"/>
    <cellStyle name="Normal 3 3" xfId="231" xr:uid="{00000000-0005-0000-0000-0000C3000000}"/>
    <cellStyle name="Normal 3_APU´S_NO_PREVISTOS (1)" xfId="232" xr:uid="{00000000-0005-0000-0000-0000C4000000}"/>
    <cellStyle name="Normal 4" xfId="91" xr:uid="{00000000-0005-0000-0000-0000C5000000}"/>
    <cellStyle name="Normal 4 2" xfId="92" xr:uid="{00000000-0005-0000-0000-0000C6000000}"/>
    <cellStyle name="Normal 4 2 2" xfId="233" xr:uid="{00000000-0005-0000-0000-0000C7000000}"/>
    <cellStyle name="Normal 5" xfId="133" xr:uid="{00000000-0005-0000-0000-0000C8000000}"/>
    <cellStyle name="Normal 6" xfId="234" xr:uid="{00000000-0005-0000-0000-0000C9000000}"/>
    <cellStyle name="Normal 6 2" xfId="235" xr:uid="{00000000-0005-0000-0000-0000CA000000}"/>
    <cellStyle name="Normal 7" xfId="236" xr:uid="{00000000-0005-0000-0000-0000CB000000}"/>
    <cellStyle name="Normal 8" xfId="237" xr:uid="{00000000-0005-0000-0000-0000CC000000}"/>
    <cellStyle name="Normal 9" xfId="238" xr:uid="{00000000-0005-0000-0000-0000CD000000}"/>
    <cellStyle name="Normal 9 2" xfId="132" xr:uid="{00000000-0005-0000-0000-0000CE000000}"/>
    <cellStyle name="Normal_modelo ACTA OBRA y MODIFICACION" xfId="255" xr:uid="{00000000-0005-0000-0000-0000CF000000}"/>
    <cellStyle name="Normal_PTO OFICIAL PREPLIEGO (CORREGIDO) 2" xfId="131" xr:uid="{00000000-0005-0000-0000-0000D0000000}"/>
    <cellStyle name="Notas 2" xfId="93" xr:uid="{00000000-0005-0000-0000-0000D1000000}"/>
    <cellStyle name="Notas 3" xfId="239" xr:uid="{00000000-0005-0000-0000-0000D2000000}"/>
    <cellStyle name="Percent" xfId="240" xr:uid="{00000000-0005-0000-0000-0000D3000000}"/>
    <cellStyle name="Porcentaje" xfId="95" builtinId="5"/>
    <cellStyle name="Porcentaje 2" xfId="241" xr:uid="{00000000-0005-0000-0000-0000D5000000}"/>
    <cellStyle name="Porcentaje 3" xfId="94" xr:uid="{00000000-0005-0000-0000-0000D6000000}"/>
    <cellStyle name="Porcentaje 4" xfId="242" xr:uid="{00000000-0005-0000-0000-0000D7000000}"/>
    <cellStyle name="Porcentaje 5" xfId="243" xr:uid="{00000000-0005-0000-0000-0000D8000000}"/>
    <cellStyle name="Porcentaje 5 2" xfId="244" xr:uid="{00000000-0005-0000-0000-0000D9000000}"/>
    <cellStyle name="Porcentual 2" xfId="96" xr:uid="{00000000-0005-0000-0000-0000DA000000}"/>
    <cellStyle name="Porcentual 2 10" xfId="97" xr:uid="{00000000-0005-0000-0000-0000DB000000}"/>
    <cellStyle name="Porcentual 2 10 2" xfId="98" xr:uid="{00000000-0005-0000-0000-0000DC000000}"/>
    <cellStyle name="Porcentual 2 11" xfId="99" xr:uid="{00000000-0005-0000-0000-0000DD000000}"/>
    <cellStyle name="Porcentual 2 12" xfId="100" xr:uid="{00000000-0005-0000-0000-0000DE000000}"/>
    <cellStyle name="Porcentual 2 2" xfId="101" xr:uid="{00000000-0005-0000-0000-0000DF000000}"/>
    <cellStyle name="Porcentual 2 3" xfId="102" xr:uid="{00000000-0005-0000-0000-0000E0000000}"/>
    <cellStyle name="Porcentual 2 4" xfId="103" xr:uid="{00000000-0005-0000-0000-0000E1000000}"/>
    <cellStyle name="Porcentual 2 5" xfId="104" xr:uid="{00000000-0005-0000-0000-0000E2000000}"/>
    <cellStyle name="Porcentual 2 6" xfId="105" xr:uid="{00000000-0005-0000-0000-0000E3000000}"/>
    <cellStyle name="Porcentual 2 7" xfId="106" xr:uid="{00000000-0005-0000-0000-0000E4000000}"/>
    <cellStyle name="Porcentual 2 8" xfId="107" xr:uid="{00000000-0005-0000-0000-0000E5000000}"/>
    <cellStyle name="Porcentual 2 9" xfId="108" xr:uid="{00000000-0005-0000-0000-0000E6000000}"/>
    <cellStyle name="Porcentual 3" xfId="109" xr:uid="{00000000-0005-0000-0000-0000E7000000}"/>
    <cellStyle name="Porcentual 4" xfId="110" xr:uid="{00000000-0005-0000-0000-0000E8000000}"/>
    <cellStyle name="Porcentual 4 2" xfId="111" xr:uid="{00000000-0005-0000-0000-0000E9000000}"/>
    <cellStyle name="Porcentual 5" xfId="112" xr:uid="{00000000-0005-0000-0000-0000EA000000}"/>
    <cellStyle name="Porcentual 5 2" xfId="245" xr:uid="{00000000-0005-0000-0000-0000EB000000}"/>
    <cellStyle name="Porcentual 6" xfId="113" xr:uid="{00000000-0005-0000-0000-0000EC000000}"/>
    <cellStyle name="Porcentual 6 2" xfId="114" xr:uid="{00000000-0005-0000-0000-0000ED000000}"/>
    <cellStyle name="Porcentual 7" xfId="115" xr:uid="{00000000-0005-0000-0000-0000EE000000}"/>
    <cellStyle name="Porcentual 8" xfId="127" xr:uid="{00000000-0005-0000-0000-0000EF000000}"/>
    <cellStyle name="resaltado" xfId="246" xr:uid="{00000000-0005-0000-0000-0000F0000000}"/>
    <cellStyle name="Salida 2" xfId="116" xr:uid="{00000000-0005-0000-0000-0000F1000000}"/>
    <cellStyle name="Salida 3" xfId="247" xr:uid="{00000000-0005-0000-0000-0000F2000000}"/>
    <cellStyle name="Texto de advertencia 2" xfId="117" xr:uid="{00000000-0005-0000-0000-0000F3000000}"/>
    <cellStyle name="Texto de advertencia 3" xfId="248" xr:uid="{00000000-0005-0000-0000-0000F4000000}"/>
    <cellStyle name="Texto explicativo 2" xfId="118" xr:uid="{00000000-0005-0000-0000-0000F5000000}"/>
    <cellStyle name="Texto explicativo 3" xfId="249" xr:uid="{00000000-0005-0000-0000-0000F6000000}"/>
    <cellStyle name="Título 1 2" xfId="119" xr:uid="{00000000-0005-0000-0000-0000F7000000}"/>
    <cellStyle name="Título 1 3" xfId="250" xr:uid="{00000000-0005-0000-0000-0000F8000000}"/>
    <cellStyle name="Título 2 2" xfId="120" xr:uid="{00000000-0005-0000-0000-0000F9000000}"/>
    <cellStyle name="Título 2 3" xfId="251" xr:uid="{00000000-0005-0000-0000-0000FA000000}"/>
    <cellStyle name="Título 3 2" xfId="121" xr:uid="{00000000-0005-0000-0000-0000FB000000}"/>
    <cellStyle name="Título 3 3" xfId="252" xr:uid="{00000000-0005-0000-0000-0000FC000000}"/>
    <cellStyle name="Título 4" xfId="122" xr:uid="{00000000-0005-0000-0000-0000FD000000}"/>
    <cellStyle name="Título 5" xfId="253" xr:uid="{00000000-0005-0000-0000-0000FE000000}"/>
    <cellStyle name="Total" xfId="123" builtinId="25" customBuiltin="1"/>
    <cellStyle name="Total 2" xfId="124" xr:uid="{00000000-0005-0000-0000-000000010000}"/>
    <cellStyle name="Total 3" xfId="254" xr:uid="{00000000-0005-0000-0000-000001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243"/>
  <sheetViews>
    <sheetView showGridLines="0" tabSelected="1" view="pageBreakPreview" zoomScale="80" zoomScaleNormal="100" zoomScaleSheetLayoutView="80" zoomScalePageLayoutView="55" workbookViewId="0">
      <selection activeCell="H190" sqref="H190"/>
    </sheetView>
  </sheetViews>
  <sheetFormatPr baseColWidth="10" defaultColWidth="11.453125" defaultRowHeight="14"/>
  <cols>
    <col min="1" max="2" width="3.453125" style="1" customWidth="1"/>
    <col min="3" max="3" width="5.1796875" style="1" customWidth="1"/>
    <col min="4" max="4" width="15.453125" style="1" customWidth="1"/>
    <col min="5" max="5" width="16.1796875" style="2" customWidth="1"/>
    <col min="6" max="6" width="17.453125" style="1" customWidth="1"/>
    <col min="7" max="7" width="73.453125" style="1" customWidth="1"/>
    <col min="8" max="8" width="8.54296875" style="1" customWidth="1"/>
    <col min="9" max="9" width="18.54296875" style="1" customWidth="1"/>
    <col min="10" max="10" width="23.54296875" style="1" customWidth="1"/>
    <col min="11" max="11" width="30" style="1" customWidth="1"/>
    <col min="12" max="12" width="3.453125" style="1" customWidth="1"/>
    <col min="13" max="13" width="2.54296875" style="1" customWidth="1"/>
    <col min="14" max="16384" width="11.453125" style="1"/>
  </cols>
  <sheetData>
    <row r="1" spans="2:12" ht="14.5" thickBot="1"/>
    <row r="2" spans="2:12" ht="14.5" thickTop="1">
      <c r="B2" s="283"/>
      <c r="C2" s="284"/>
      <c r="D2" s="284"/>
      <c r="E2" s="285"/>
      <c r="F2" s="284"/>
      <c r="G2" s="284"/>
      <c r="H2" s="284"/>
      <c r="I2" s="284"/>
      <c r="J2" s="284"/>
      <c r="K2" s="284"/>
      <c r="L2" s="286"/>
    </row>
    <row r="3" spans="2:12" ht="27" customHeight="1">
      <c r="B3" s="16"/>
      <c r="C3" s="349" t="s">
        <v>93</v>
      </c>
      <c r="D3" s="349"/>
      <c r="E3" s="349"/>
      <c r="F3" s="349"/>
      <c r="L3" s="17"/>
    </row>
    <row r="4" spans="2:12">
      <c r="B4" s="16"/>
      <c r="C4" s="287" t="s">
        <v>0</v>
      </c>
      <c r="D4" s="288" t="s">
        <v>96</v>
      </c>
      <c r="E4" s="287" t="s">
        <v>1</v>
      </c>
      <c r="F4" s="288">
        <v>2</v>
      </c>
      <c r="L4" s="17"/>
    </row>
    <row r="5" spans="2:12">
      <c r="B5" s="16"/>
      <c r="C5" s="330"/>
      <c r="D5" s="330"/>
      <c r="E5" s="330"/>
      <c r="F5" s="330"/>
      <c r="G5" s="330"/>
      <c r="H5" s="330"/>
      <c r="I5" s="330"/>
      <c r="J5" s="330"/>
      <c r="K5" s="330"/>
      <c r="L5" s="17"/>
    </row>
    <row r="6" spans="2:12" ht="14.5" thickBot="1">
      <c r="B6" s="16"/>
      <c r="C6" s="364" t="s">
        <v>2</v>
      </c>
      <c r="D6" s="364"/>
      <c r="E6" s="364"/>
      <c r="F6" s="364"/>
      <c r="G6" s="364"/>
      <c r="H6" s="364"/>
      <c r="I6" s="364"/>
      <c r="J6" s="364"/>
      <c r="K6" s="364"/>
      <c r="L6" s="17"/>
    </row>
    <row r="7" spans="2:12" s="20" customFormat="1">
      <c r="B7" s="289"/>
      <c r="C7" s="340" t="s">
        <v>459</v>
      </c>
      <c r="D7" s="341"/>
      <c r="E7" s="341"/>
      <c r="F7" s="341"/>
      <c r="G7" s="341"/>
      <c r="H7" s="341"/>
      <c r="I7" s="341"/>
      <c r="J7" s="341"/>
      <c r="K7" s="342"/>
      <c r="L7" s="290"/>
    </row>
    <row r="8" spans="2:12" ht="43.5" customHeight="1">
      <c r="B8" s="291"/>
      <c r="C8" s="343"/>
      <c r="D8" s="344"/>
      <c r="E8" s="344"/>
      <c r="F8" s="344"/>
      <c r="G8" s="344"/>
      <c r="H8" s="344"/>
      <c r="I8" s="344"/>
      <c r="J8" s="344"/>
      <c r="K8" s="345"/>
      <c r="L8" s="17"/>
    </row>
    <row r="9" spans="2:12" ht="34.5" customHeight="1">
      <c r="B9" s="291"/>
      <c r="C9" s="346" t="s">
        <v>83</v>
      </c>
      <c r="D9" s="347"/>
      <c r="E9" s="347"/>
      <c r="F9" s="347"/>
      <c r="G9" s="347"/>
      <c r="H9" s="347"/>
      <c r="I9" s="347"/>
      <c r="J9" s="347"/>
      <c r="K9" s="348"/>
      <c r="L9" s="17"/>
    </row>
    <row r="10" spans="2:12" ht="30" customHeight="1" thickBot="1">
      <c r="B10" s="16"/>
      <c r="C10" s="352"/>
      <c r="D10" s="353"/>
      <c r="E10" s="353"/>
      <c r="F10" s="353"/>
      <c r="G10" s="353"/>
      <c r="H10" s="353"/>
      <c r="I10" s="353"/>
      <c r="J10" s="353"/>
      <c r="K10" s="354"/>
      <c r="L10" s="17"/>
    </row>
    <row r="11" spans="2:12" ht="30" customHeight="1">
      <c r="B11" s="16"/>
      <c r="C11" s="335" t="s">
        <v>3</v>
      </c>
      <c r="D11" s="337" t="s">
        <v>4</v>
      </c>
      <c r="E11" s="339" t="s">
        <v>130</v>
      </c>
      <c r="F11" s="339"/>
      <c r="G11" s="335" t="s">
        <v>6</v>
      </c>
      <c r="H11" s="337" t="s">
        <v>7</v>
      </c>
      <c r="I11" s="337" t="s">
        <v>8</v>
      </c>
      <c r="J11" s="331" t="s">
        <v>9</v>
      </c>
      <c r="K11" s="333" t="s">
        <v>10</v>
      </c>
      <c r="L11" s="17"/>
    </row>
    <row r="12" spans="2:12" ht="30" customHeight="1" thickBot="1">
      <c r="B12" s="16"/>
      <c r="C12" s="336"/>
      <c r="D12" s="338"/>
      <c r="E12" s="232" t="s">
        <v>11</v>
      </c>
      <c r="F12" s="232" t="s">
        <v>12</v>
      </c>
      <c r="G12" s="336"/>
      <c r="H12" s="338"/>
      <c r="I12" s="338"/>
      <c r="J12" s="332"/>
      <c r="K12" s="334"/>
      <c r="L12" s="17"/>
    </row>
    <row r="13" spans="2:12" ht="30" customHeight="1" thickBot="1">
      <c r="B13" s="16"/>
      <c r="C13" s="233"/>
      <c r="D13" s="234"/>
      <c r="E13" s="234"/>
      <c r="F13" s="234"/>
      <c r="G13" s="234"/>
      <c r="H13" s="234"/>
      <c r="I13" s="234"/>
      <c r="J13" s="234"/>
      <c r="K13" s="235"/>
      <c r="L13" s="17"/>
    </row>
    <row r="14" spans="2:12" ht="30" customHeight="1">
      <c r="B14" s="16"/>
      <c r="C14" s="236"/>
      <c r="D14" s="292" t="s">
        <v>97</v>
      </c>
      <c r="E14" s="237"/>
      <c r="F14" s="237"/>
      <c r="G14" s="303" t="s">
        <v>104</v>
      </c>
      <c r="H14" s="303" t="s">
        <v>111</v>
      </c>
      <c r="I14" s="303">
        <v>1</v>
      </c>
      <c r="J14" s="304">
        <v>3834548.25</v>
      </c>
      <c r="K14" s="238">
        <f>I14*J14</f>
        <v>3834548.25</v>
      </c>
      <c r="L14" s="17"/>
    </row>
    <row r="15" spans="2:12" ht="30" customHeight="1">
      <c r="B15" s="16"/>
      <c r="C15" s="236"/>
      <c r="D15" s="292" t="s">
        <v>98</v>
      </c>
      <c r="E15" s="237"/>
      <c r="F15" s="237"/>
      <c r="G15" s="303" t="s">
        <v>105</v>
      </c>
      <c r="H15" s="303" t="s">
        <v>112</v>
      </c>
      <c r="I15" s="303">
        <v>96.63</v>
      </c>
      <c r="J15" s="304">
        <v>85064.590000000011</v>
      </c>
      <c r="K15" s="238">
        <f t="shared" ref="K15:K20" si="0">I15*J15</f>
        <v>8219791.3317000009</v>
      </c>
      <c r="L15" s="17"/>
    </row>
    <row r="16" spans="2:12" ht="30" customHeight="1">
      <c r="B16" s="16"/>
      <c r="C16" s="236"/>
      <c r="D16" s="292" t="s">
        <v>99</v>
      </c>
      <c r="E16" s="237"/>
      <c r="F16" s="237"/>
      <c r="G16" s="303" t="s">
        <v>106</v>
      </c>
      <c r="H16" s="303" t="s">
        <v>112</v>
      </c>
      <c r="I16" s="303">
        <v>85.509999999999991</v>
      </c>
      <c r="J16" s="304">
        <v>40506.46166666667</v>
      </c>
      <c r="K16" s="238">
        <f t="shared" si="0"/>
        <v>3463707.5371166668</v>
      </c>
      <c r="L16" s="17"/>
    </row>
    <row r="17" spans="2:12" ht="30" customHeight="1">
      <c r="B17" s="16"/>
      <c r="C17" s="236"/>
      <c r="D17" s="292" t="s">
        <v>100</v>
      </c>
      <c r="E17" s="237"/>
      <c r="F17" s="237"/>
      <c r="G17" s="303" t="s">
        <v>107</v>
      </c>
      <c r="H17" s="303" t="s">
        <v>113</v>
      </c>
      <c r="I17" s="303">
        <v>2000</v>
      </c>
      <c r="J17" s="304">
        <v>13257.318199152542</v>
      </c>
      <c r="K17" s="238">
        <f t="shared" si="0"/>
        <v>26514636.398305085</v>
      </c>
      <c r="L17" s="17"/>
    </row>
    <row r="18" spans="2:12" ht="30" customHeight="1">
      <c r="B18" s="16"/>
      <c r="C18" s="236"/>
      <c r="D18" s="292" t="s">
        <v>101</v>
      </c>
      <c r="E18" s="237"/>
      <c r="F18" s="237"/>
      <c r="G18" s="303" t="s">
        <v>108</v>
      </c>
      <c r="H18" s="303" t="s">
        <v>113</v>
      </c>
      <c r="I18" s="303">
        <v>492.27499999999998</v>
      </c>
      <c r="J18" s="304">
        <v>17640.571000000004</v>
      </c>
      <c r="K18" s="238">
        <f t="shared" si="0"/>
        <v>8684012.089025002</v>
      </c>
      <c r="L18" s="17"/>
    </row>
    <row r="19" spans="2:12" ht="30" customHeight="1">
      <c r="B19" s="16"/>
      <c r="C19" s="236"/>
      <c r="D19" s="292" t="s">
        <v>102</v>
      </c>
      <c r="E19" s="237"/>
      <c r="F19" s="237"/>
      <c r="G19" s="303" t="s">
        <v>109</v>
      </c>
      <c r="H19" s="303" t="s">
        <v>111</v>
      </c>
      <c r="I19" s="303">
        <v>1</v>
      </c>
      <c r="J19" s="304">
        <v>4826293.8285714295</v>
      </c>
      <c r="K19" s="238">
        <f t="shared" si="0"/>
        <v>4826293.8285714295</v>
      </c>
      <c r="L19" s="17"/>
    </row>
    <row r="20" spans="2:12" ht="30" customHeight="1">
      <c r="B20" s="16"/>
      <c r="C20" s="236"/>
      <c r="D20" s="292" t="s">
        <v>103</v>
      </c>
      <c r="E20" s="237"/>
      <c r="F20" s="237"/>
      <c r="G20" s="303" t="s">
        <v>110</v>
      </c>
      <c r="H20" s="303" t="s">
        <v>114</v>
      </c>
      <c r="I20" s="303">
        <v>1970.2250000000001</v>
      </c>
      <c r="J20" s="305">
        <v>27560.5291</v>
      </c>
      <c r="K20" s="238">
        <f t="shared" si="0"/>
        <v>54300443.4460475</v>
      </c>
      <c r="L20" s="17"/>
    </row>
    <row r="21" spans="2:12" ht="30" customHeight="1" thickBot="1">
      <c r="B21" s="16"/>
      <c r="C21" s="239" t="s">
        <v>13</v>
      </c>
      <c r="D21" s="240"/>
      <c r="E21" s="240"/>
      <c r="F21" s="240"/>
      <c r="G21" s="241"/>
      <c r="H21" s="240"/>
      <c r="I21" s="242"/>
      <c r="J21" s="243"/>
      <c r="K21" s="244">
        <f>SUM(K14:K20)</f>
        <v>109843432.88076568</v>
      </c>
      <c r="L21" s="17"/>
    </row>
    <row r="22" spans="2:12" ht="30" customHeight="1" thickBot="1">
      <c r="B22" s="16"/>
      <c r="C22" s="328" t="s">
        <v>115</v>
      </c>
      <c r="D22" s="329"/>
      <c r="E22" s="329"/>
      <c r="F22" s="329"/>
      <c r="G22" s="329"/>
      <c r="H22" s="234"/>
      <c r="I22" s="234"/>
      <c r="J22" s="234"/>
      <c r="K22" s="235"/>
      <c r="L22" s="17"/>
    </row>
    <row r="23" spans="2:12" ht="30" customHeight="1">
      <c r="B23" s="16"/>
      <c r="C23" s="236"/>
      <c r="D23" s="292" t="s">
        <v>116</v>
      </c>
      <c r="E23" s="237"/>
      <c r="F23" s="237"/>
      <c r="G23" s="303" t="s">
        <v>123</v>
      </c>
      <c r="H23" s="237" t="s">
        <v>114</v>
      </c>
      <c r="I23" s="242">
        <v>150.16000000000003</v>
      </c>
      <c r="J23" s="245">
        <v>96617.3</v>
      </c>
      <c r="K23" s="246">
        <f>I23*J23</f>
        <v>14508053.768000003</v>
      </c>
      <c r="L23" s="17"/>
    </row>
    <row r="24" spans="2:12" ht="30" customHeight="1">
      <c r="B24" s="16"/>
      <c r="C24" s="236"/>
      <c r="D24" s="292" t="s">
        <v>117</v>
      </c>
      <c r="E24" s="237"/>
      <c r="F24" s="237"/>
      <c r="G24" s="303" t="s">
        <v>124</v>
      </c>
      <c r="H24" s="237" t="s">
        <v>114</v>
      </c>
      <c r="I24" s="242">
        <v>58.424999999999997</v>
      </c>
      <c r="J24" s="245">
        <v>443183.87099999993</v>
      </c>
      <c r="K24" s="246">
        <f t="shared" ref="K24:K29" si="1">I24*J24</f>
        <v>25893017.663174994</v>
      </c>
      <c r="L24" s="17"/>
    </row>
    <row r="25" spans="2:12" ht="30" customHeight="1">
      <c r="B25" s="16"/>
      <c r="C25" s="236"/>
      <c r="D25" s="292" t="s">
        <v>118</v>
      </c>
      <c r="E25" s="237"/>
      <c r="F25" s="237"/>
      <c r="G25" s="303" t="s">
        <v>125</v>
      </c>
      <c r="H25" s="237" t="s">
        <v>114</v>
      </c>
      <c r="I25" s="242">
        <v>9.7375000000000007</v>
      </c>
      <c r="J25" s="245">
        <v>540541.29133333336</v>
      </c>
      <c r="K25" s="246">
        <f t="shared" si="1"/>
        <v>5263520.8243583338</v>
      </c>
      <c r="L25" s="17"/>
    </row>
    <row r="26" spans="2:12" ht="30" customHeight="1">
      <c r="B26" s="16"/>
      <c r="C26" s="236"/>
      <c r="D26" s="292" t="s">
        <v>119</v>
      </c>
      <c r="E26" s="237"/>
      <c r="F26" s="237"/>
      <c r="G26" s="303" t="s">
        <v>126</v>
      </c>
      <c r="H26" s="237" t="s">
        <v>114</v>
      </c>
      <c r="I26" s="242">
        <v>8.4599999999999991</v>
      </c>
      <c r="J26" s="245">
        <v>1164489.82</v>
      </c>
      <c r="K26" s="246">
        <f t="shared" si="1"/>
        <v>9851583.8772</v>
      </c>
      <c r="L26" s="17"/>
    </row>
    <row r="27" spans="2:12" ht="30" customHeight="1">
      <c r="B27" s="16"/>
      <c r="C27" s="236"/>
      <c r="D27" s="292" t="s">
        <v>120</v>
      </c>
      <c r="E27" s="237"/>
      <c r="F27" s="237"/>
      <c r="G27" s="303" t="s">
        <v>127</v>
      </c>
      <c r="H27" s="237" t="s">
        <v>114</v>
      </c>
      <c r="I27" s="242">
        <v>194.75</v>
      </c>
      <c r="J27" s="245">
        <v>40218.03266467066</v>
      </c>
      <c r="K27" s="246">
        <f t="shared" si="1"/>
        <v>7832461.8614446111</v>
      </c>
      <c r="L27" s="17"/>
    </row>
    <row r="28" spans="2:12" ht="30" customHeight="1">
      <c r="B28" s="16"/>
      <c r="C28" s="236"/>
      <c r="D28" s="292" t="s">
        <v>121</v>
      </c>
      <c r="E28" s="237"/>
      <c r="F28" s="237"/>
      <c r="G28" s="303" t="s">
        <v>128</v>
      </c>
      <c r="H28" s="237" t="s">
        <v>114</v>
      </c>
      <c r="I28" s="242">
        <v>898.26349999999991</v>
      </c>
      <c r="J28" s="245">
        <v>149707.21766467066</v>
      </c>
      <c r="K28" s="246">
        <f t="shared" si="1"/>
        <v>134476529.31472889</v>
      </c>
      <c r="L28" s="17"/>
    </row>
    <row r="29" spans="2:12" ht="30" customHeight="1">
      <c r="B29" s="16"/>
      <c r="C29" s="236"/>
      <c r="D29" s="292" t="s">
        <v>122</v>
      </c>
      <c r="E29" s="247"/>
      <c r="F29" s="247"/>
      <c r="G29" s="303" t="s">
        <v>129</v>
      </c>
      <c r="H29" s="247" t="s">
        <v>114</v>
      </c>
      <c r="I29" s="242">
        <v>20.590800000000002</v>
      </c>
      <c r="J29" s="245">
        <v>1241855.6540000001</v>
      </c>
      <c r="K29" s="246">
        <f t="shared" si="1"/>
        <v>25570801.400383204</v>
      </c>
      <c r="L29" s="17"/>
    </row>
    <row r="30" spans="2:12" ht="30" customHeight="1" thickBot="1">
      <c r="B30" s="16"/>
      <c r="C30" s="239" t="s">
        <v>13</v>
      </c>
      <c r="D30" s="248"/>
      <c r="E30" s="249"/>
      <c r="F30" s="248"/>
      <c r="G30" s="248"/>
      <c r="H30" s="248"/>
      <c r="I30" s="242"/>
      <c r="J30" s="248"/>
      <c r="K30" s="244">
        <f>SUM(K23:K29)</f>
        <v>223395968.70929003</v>
      </c>
      <c r="L30" s="17"/>
    </row>
    <row r="31" spans="2:12" ht="30" customHeight="1" thickBot="1">
      <c r="B31" s="16"/>
      <c r="C31" s="233" t="s">
        <v>131</v>
      </c>
      <c r="D31" s="234"/>
      <c r="E31" s="234"/>
      <c r="F31" s="234"/>
      <c r="G31" s="234"/>
      <c r="H31" s="234"/>
      <c r="I31" s="234"/>
      <c r="J31" s="234"/>
      <c r="K31" s="235"/>
      <c r="L31" s="17"/>
    </row>
    <row r="32" spans="2:12" ht="30" customHeight="1" thickBot="1">
      <c r="B32" s="16"/>
      <c r="C32" s="236"/>
      <c r="D32" s="292" t="s">
        <v>132</v>
      </c>
      <c r="E32" s="250"/>
      <c r="F32" s="250"/>
      <c r="G32" s="303" t="s">
        <v>136</v>
      </c>
      <c r="H32" s="303" t="s">
        <v>112</v>
      </c>
      <c r="I32" s="306">
        <v>86.7</v>
      </c>
      <c r="J32" s="251">
        <v>398373.75933333341</v>
      </c>
      <c r="K32" s="253">
        <f>I32*J32</f>
        <v>34539004.934200011</v>
      </c>
      <c r="L32" s="17"/>
    </row>
    <row r="33" spans="2:12" ht="30" customHeight="1" thickBot="1">
      <c r="B33" s="16"/>
      <c r="C33" s="236"/>
      <c r="D33" s="292" t="s">
        <v>133</v>
      </c>
      <c r="E33" s="252"/>
      <c r="F33" s="252"/>
      <c r="G33" s="303" t="s">
        <v>137</v>
      </c>
      <c r="H33" s="303" t="s">
        <v>111</v>
      </c>
      <c r="I33" s="306">
        <v>2</v>
      </c>
      <c r="J33" s="251">
        <v>860726.29933333339</v>
      </c>
      <c r="K33" s="253">
        <f t="shared" ref="K33:K35" si="2">I33*J33</f>
        <v>1721452.5986666668</v>
      </c>
      <c r="L33" s="17"/>
    </row>
    <row r="34" spans="2:12" ht="30" customHeight="1" thickBot="1">
      <c r="B34" s="16"/>
      <c r="C34" s="236"/>
      <c r="D34" s="292" t="s">
        <v>134</v>
      </c>
      <c r="E34" s="250"/>
      <c r="F34" s="250"/>
      <c r="G34" s="303" t="s">
        <v>138</v>
      </c>
      <c r="H34" s="303" t="s">
        <v>111</v>
      </c>
      <c r="I34" s="306">
        <v>12</v>
      </c>
      <c r="J34" s="251">
        <v>502940.6445555556</v>
      </c>
      <c r="K34" s="253">
        <f t="shared" si="2"/>
        <v>6035287.7346666669</v>
      </c>
      <c r="L34" s="17"/>
    </row>
    <row r="35" spans="2:12" ht="30" customHeight="1">
      <c r="B35" s="16"/>
      <c r="C35" s="236"/>
      <c r="D35" s="292" t="s">
        <v>135</v>
      </c>
      <c r="E35" s="247"/>
      <c r="F35" s="247"/>
      <c r="G35" s="303" t="s">
        <v>139</v>
      </c>
      <c r="H35" s="303" t="s">
        <v>112</v>
      </c>
      <c r="I35" s="306">
        <v>86.699999999999989</v>
      </c>
      <c r="J35" s="251">
        <v>109445.42375000002</v>
      </c>
      <c r="K35" s="253">
        <f t="shared" si="2"/>
        <v>9488918.2391250003</v>
      </c>
      <c r="L35" s="17"/>
    </row>
    <row r="36" spans="2:12" ht="30" customHeight="1" thickBot="1">
      <c r="B36" s="16"/>
      <c r="C36" s="254" t="s">
        <v>13</v>
      </c>
      <c r="D36" s="255"/>
      <c r="E36" s="255"/>
      <c r="F36" s="255"/>
      <c r="G36" s="256"/>
      <c r="H36" s="255"/>
      <c r="I36" s="242"/>
      <c r="J36" s="257"/>
      <c r="K36" s="258">
        <f>SUM(K32:K35)</f>
        <v>51784663.506658345</v>
      </c>
      <c r="L36" s="17"/>
    </row>
    <row r="37" spans="2:12" ht="30" customHeight="1" thickBot="1">
      <c r="B37" s="16"/>
      <c r="C37" s="326" t="s">
        <v>140</v>
      </c>
      <c r="D37" s="327"/>
      <c r="E37" s="327"/>
      <c r="F37" s="327"/>
      <c r="G37" s="327"/>
      <c r="H37" s="234"/>
      <c r="I37" s="234"/>
      <c r="J37" s="234"/>
      <c r="K37" s="235"/>
      <c r="L37" s="17"/>
    </row>
    <row r="38" spans="2:12" ht="30" customHeight="1">
      <c r="B38" s="16"/>
      <c r="C38" s="236"/>
      <c r="D38" s="250" t="s">
        <v>169</v>
      </c>
      <c r="E38" s="250"/>
      <c r="F38" s="250"/>
      <c r="G38" s="303" t="s">
        <v>158</v>
      </c>
      <c r="H38" s="250" t="s">
        <v>113</v>
      </c>
      <c r="I38" s="242">
        <v>64.731749999999991</v>
      </c>
      <c r="J38" s="245">
        <v>140647.95417998076</v>
      </c>
      <c r="K38" s="246">
        <f>I38*J38</f>
        <v>9104388.2079899684</v>
      </c>
      <c r="L38" s="17"/>
    </row>
    <row r="39" spans="2:12" ht="30" customHeight="1">
      <c r="B39" s="16"/>
      <c r="C39" s="236"/>
      <c r="D39" s="250" t="s">
        <v>170</v>
      </c>
      <c r="E39" s="250"/>
      <c r="F39" s="250"/>
      <c r="G39" s="303" t="s">
        <v>159</v>
      </c>
      <c r="H39" s="250" t="s">
        <v>114</v>
      </c>
      <c r="I39" s="242">
        <v>143.60149999999999</v>
      </c>
      <c r="J39" s="245">
        <v>1314483.3303333335</v>
      </c>
      <c r="K39" s="246">
        <f t="shared" ref="K39:K48" si="3">I39*J39</f>
        <v>188761777.96086216</v>
      </c>
      <c r="L39" s="17"/>
    </row>
    <row r="40" spans="2:12" ht="30" customHeight="1">
      <c r="B40" s="16"/>
      <c r="C40" s="236"/>
      <c r="D40" s="250">
        <v>5.4</v>
      </c>
      <c r="E40" s="250"/>
      <c r="F40" s="250"/>
      <c r="G40" s="303" t="s">
        <v>160</v>
      </c>
      <c r="H40" s="250" t="s">
        <v>113</v>
      </c>
      <c r="I40" s="242">
        <v>11.25</v>
      </c>
      <c r="J40" s="245">
        <v>108560.84633333335</v>
      </c>
      <c r="K40" s="246">
        <f t="shared" si="3"/>
        <v>1221309.5212500002</v>
      </c>
      <c r="L40" s="17"/>
    </row>
    <row r="41" spans="2:12" ht="30" customHeight="1">
      <c r="B41" s="16"/>
      <c r="C41" s="236"/>
      <c r="D41" s="250" t="s">
        <v>171</v>
      </c>
      <c r="E41" s="250"/>
      <c r="F41" s="250"/>
      <c r="G41" s="303" t="s">
        <v>161</v>
      </c>
      <c r="H41" s="250" t="s">
        <v>112</v>
      </c>
      <c r="I41" s="242">
        <v>83.539999999999992</v>
      </c>
      <c r="J41" s="245">
        <v>111423.44453280319</v>
      </c>
      <c r="K41" s="246">
        <f t="shared" si="3"/>
        <v>9308314.5562703777</v>
      </c>
      <c r="L41" s="17"/>
    </row>
    <row r="42" spans="2:12" ht="30" customHeight="1">
      <c r="B42" s="16"/>
      <c r="C42" s="236"/>
      <c r="D42" s="250" t="s">
        <v>172</v>
      </c>
      <c r="E42" s="250"/>
      <c r="F42" s="250"/>
      <c r="G42" s="303" t="s">
        <v>162</v>
      </c>
      <c r="H42" s="250" t="s">
        <v>113</v>
      </c>
      <c r="I42" s="242">
        <v>37.449999999999996</v>
      </c>
      <c r="J42" s="245">
        <v>143294.499139714</v>
      </c>
      <c r="K42" s="246">
        <f t="shared" si="3"/>
        <v>5366378.9927822882</v>
      </c>
      <c r="L42" s="17"/>
    </row>
    <row r="43" spans="2:12" ht="30" customHeight="1">
      <c r="B43" s="16"/>
      <c r="C43" s="236"/>
      <c r="D43" s="250" t="s">
        <v>173</v>
      </c>
      <c r="E43" s="250"/>
      <c r="F43" s="250"/>
      <c r="G43" s="303" t="s">
        <v>163</v>
      </c>
      <c r="H43" s="250" t="s">
        <v>113</v>
      </c>
      <c r="I43" s="242">
        <v>206.96199999999996</v>
      </c>
      <c r="J43" s="245">
        <v>239302.78233333337</v>
      </c>
      <c r="K43" s="246">
        <f t="shared" si="3"/>
        <v>49526582.437271334</v>
      </c>
      <c r="L43" s="17"/>
    </row>
    <row r="44" spans="2:12" ht="30" customHeight="1">
      <c r="B44" s="16"/>
      <c r="C44" s="236"/>
      <c r="D44" s="250" t="s">
        <v>174</v>
      </c>
      <c r="E44" s="250"/>
      <c r="F44" s="250"/>
      <c r="G44" s="303" t="s">
        <v>164</v>
      </c>
      <c r="H44" s="250" t="s">
        <v>114</v>
      </c>
      <c r="I44" s="242">
        <v>0.79199999999999993</v>
      </c>
      <c r="J44" s="245">
        <v>1582281.1760476192</v>
      </c>
      <c r="K44" s="246">
        <f t="shared" si="3"/>
        <v>1253166.6914297142</v>
      </c>
      <c r="L44" s="17"/>
    </row>
    <row r="45" spans="2:12" ht="30" customHeight="1">
      <c r="B45" s="16"/>
      <c r="C45" s="236"/>
      <c r="D45" s="250" t="s">
        <v>175</v>
      </c>
      <c r="E45" s="250"/>
      <c r="F45" s="250"/>
      <c r="G45" s="303" t="s">
        <v>165</v>
      </c>
      <c r="H45" s="250" t="s">
        <v>114</v>
      </c>
      <c r="I45" s="242">
        <v>2.9664999999999999</v>
      </c>
      <c r="J45" s="245">
        <v>1783617.818666667</v>
      </c>
      <c r="K45" s="246">
        <f t="shared" si="3"/>
        <v>5291102.2590746675</v>
      </c>
      <c r="L45" s="17"/>
    </row>
    <row r="46" spans="2:12" ht="30" customHeight="1">
      <c r="B46" s="16"/>
      <c r="C46" s="236"/>
      <c r="D46" s="250" t="s">
        <v>176</v>
      </c>
      <c r="E46" s="250"/>
      <c r="F46" s="250"/>
      <c r="G46" s="303" t="s">
        <v>166</v>
      </c>
      <c r="H46" s="250" t="s">
        <v>114</v>
      </c>
      <c r="I46" s="242">
        <v>5</v>
      </c>
      <c r="J46" s="245">
        <v>1648112.1800000002</v>
      </c>
      <c r="K46" s="246">
        <f t="shared" si="3"/>
        <v>8240560.9000000004</v>
      </c>
      <c r="L46" s="17"/>
    </row>
    <row r="47" spans="2:12" ht="30" customHeight="1">
      <c r="B47" s="16"/>
      <c r="C47" s="236"/>
      <c r="D47" s="250" t="s">
        <v>177</v>
      </c>
      <c r="E47" s="250"/>
      <c r="F47" s="250"/>
      <c r="G47" s="303" t="s">
        <v>167</v>
      </c>
      <c r="H47" s="250" t="s">
        <v>114</v>
      </c>
      <c r="I47" s="242">
        <v>11.8581</v>
      </c>
      <c r="J47" s="245">
        <v>1636653.1270476191</v>
      </c>
      <c r="K47" s="246">
        <f t="shared" si="3"/>
        <v>19407596.445843372</v>
      </c>
      <c r="L47" s="17"/>
    </row>
    <row r="48" spans="2:12" ht="30" customHeight="1">
      <c r="B48" s="16"/>
      <c r="C48" s="236"/>
      <c r="D48" s="250" t="s">
        <v>178</v>
      </c>
      <c r="E48" s="250"/>
      <c r="F48" s="250"/>
      <c r="G48" s="303" t="s">
        <v>168</v>
      </c>
      <c r="H48" s="250" t="s">
        <v>114</v>
      </c>
      <c r="I48" s="242">
        <v>4.2</v>
      </c>
      <c r="J48" s="245">
        <v>1685269.0413333336</v>
      </c>
      <c r="K48" s="246">
        <f t="shared" si="3"/>
        <v>7078129.9736000011</v>
      </c>
      <c r="L48" s="17"/>
    </row>
    <row r="49" spans="2:12" ht="30" customHeight="1" thickBot="1">
      <c r="B49" s="16"/>
      <c r="C49" s="239" t="s">
        <v>13</v>
      </c>
      <c r="D49" s="259"/>
      <c r="E49" s="259"/>
      <c r="F49" s="259"/>
      <c r="G49" s="260"/>
      <c r="H49" s="261"/>
      <c r="I49" s="242"/>
      <c r="J49" s="243"/>
      <c r="K49" s="244">
        <f>SUM(K38:K48)</f>
        <v>304559307.94637394</v>
      </c>
      <c r="L49" s="17"/>
    </row>
    <row r="50" spans="2:12" ht="30" customHeight="1" thickBot="1">
      <c r="B50" s="16"/>
      <c r="C50" s="326" t="s">
        <v>141</v>
      </c>
      <c r="D50" s="327"/>
      <c r="E50" s="327"/>
      <c r="F50" s="327"/>
      <c r="G50" s="327"/>
      <c r="H50" s="234"/>
      <c r="I50" s="234"/>
      <c r="J50" s="234"/>
      <c r="K50" s="235"/>
      <c r="L50" s="17"/>
    </row>
    <row r="51" spans="2:12" ht="30" customHeight="1">
      <c r="B51" s="16"/>
      <c r="C51" s="236"/>
      <c r="D51" s="250" t="s">
        <v>179</v>
      </c>
      <c r="E51" s="250"/>
      <c r="F51" s="250"/>
      <c r="G51" s="303" t="s">
        <v>142</v>
      </c>
      <c r="H51" s="303" t="s">
        <v>181</v>
      </c>
      <c r="I51" s="303">
        <v>29311.52</v>
      </c>
      <c r="J51" s="245">
        <v>10335.160062500001</v>
      </c>
      <c r="K51" s="246">
        <f>I51*J51</f>
        <v>302939250.87517005</v>
      </c>
      <c r="L51" s="17"/>
    </row>
    <row r="52" spans="2:12" ht="30" customHeight="1">
      <c r="B52" s="16"/>
      <c r="C52" s="236"/>
      <c r="D52" s="250" t="s">
        <v>180</v>
      </c>
      <c r="E52" s="250"/>
      <c r="F52" s="250"/>
      <c r="G52" s="303" t="s">
        <v>143</v>
      </c>
      <c r="H52" s="303" t="s">
        <v>181</v>
      </c>
      <c r="I52" s="303">
        <v>2305.9499999999998</v>
      </c>
      <c r="J52" s="245">
        <v>13599.298049999999</v>
      </c>
      <c r="K52" s="246">
        <f>I52*J52</f>
        <v>31359301.338397495</v>
      </c>
      <c r="L52" s="17"/>
    </row>
    <row r="53" spans="2:12" ht="30" customHeight="1" thickBot="1">
      <c r="B53" s="16"/>
      <c r="C53" s="239" t="s">
        <v>13</v>
      </c>
      <c r="D53" s="259"/>
      <c r="E53" s="259"/>
      <c r="F53" s="259"/>
      <c r="G53" s="262"/>
      <c r="H53" s="261"/>
      <c r="I53" s="242"/>
      <c r="J53" s="243"/>
      <c r="K53" s="244">
        <f>SUM(K51:K52)</f>
        <v>334298552.21356755</v>
      </c>
      <c r="L53" s="17"/>
    </row>
    <row r="54" spans="2:12" ht="30" customHeight="1" thickBot="1">
      <c r="B54" s="16"/>
      <c r="C54" s="326" t="s">
        <v>144</v>
      </c>
      <c r="D54" s="327"/>
      <c r="E54" s="327"/>
      <c r="F54" s="327"/>
      <c r="G54" s="327"/>
      <c r="H54" s="234"/>
      <c r="I54" s="234"/>
      <c r="J54" s="234"/>
      <c r="K54" s="235"/>
      <c r="L54" s="17"/>
    </row>
    <row r="55" spans="2:12" ht="30" customHeight="1">
      <c r="B55" s="16"/>
      <c r="C55" s="236"/>
      <c r="D55" s="250" t="s">
        <v>182</v>
      </c>
      <c r="E55" s="250"/>
      <c r="F55" s="250"/>
      <c r="G55" s="303" t="s">
        <v>145</v>
      </c>
      <c r="H55" s="250" t="s">
        <v>113</v>
      </c>
      <c r="I55" s="242">
        <v>252.51650000000012</v>
      </c>
      <c r="J55" s="304">
        <v>112914.18233333335</v>
      </c>
      <c r="K55" s="246">
        <f>I55*J55</f>
        <v>28512694.123175185</v>
      </c>
      <c r="L55" s="17"/>
    </row>
    <row r="56" spans="2:12" ht="30" customHeight="1">
      <c r="B56" s="16"/>
      <c r="C56" s="236"/>
      <c r="D56" s="250" t="s">
        <v>183</v>
      </c>
      <c r="E56" s="250"/>
      <c r="F56" s="250"/>
      <c r="G56" s="303" t="s">
        <v>146</v>
      </c>
      <c r="H56" s="250" t="s">
        <v>113</v>
      </c>
      <c r="I56" s="242">
        <v>252.51650000000012</v>
      </c>
      <c r="J56" s="304">
        <v>36785.482355555556</v>
      </c>
      <c r="K56" s="246">
        <f t="shared" ref="K56:K67" si="4">I56*J56</f>
        <v>9288941.2552366499</v>
      </c>
      <c r="L56" s="17"/>
    </row>
    <row r="57" spans="2:12" ht="30" customHeight="1">
      <c r="B57" s="16"/>
      <c r="C57" s="236"/>
      <c r="D57" s="250" t="s">
        <v>184</v>
      </c>
      <c r="E57" s="250"/>
      <c r="F57" s="250"/>
      <c r="G57" s="303" t="s">
        <v>147</v>
      </c>
      <c r="H57" s="250" t="s">
        <v>113</v>
      </c>
      <c r="I57" s="242">
        <v>252.51650000000012</v>
      </c>
      <c r="J57" s="304">
        <v>43391.416755555554</v>
      </c>
      <c r="K57" s="246">
        <f t="shared" si="4"/>
        <v>10957048.689154249</v>
      </c>
      <c r="L57" s="17"/>
    </row>
    <row r="58" spans="2:12" ht="30" customHeight="1">
      <c r="B58" s="16"/>
      <c r="C58" s="236"/>
      <c r="D58" s="250" t="s">
        <v>185</v>
      </c>
      <c r="E58" s="250"/>
      <c r="F58" s="250"/>
      <c r="G58" s="303" t="s">
        <v>148</v>
      </c>
      <c r="H58" s="250" t="s">
        <v>113</v>
      </c>
      <c r="I58" s="242">
        <v>482.02499999999986</v>
      </c>
      <c r="J58" s="304">
        <v>179639.38200000001</v>
      </c>
      <c r="K58" s="246">
        <f t="shared" si="4"/>
        <v>86590673.108549982</v>
      </c>
      <c r="L58" s="17"/>
    </row>
    <row r="59" spans="2:12" ht="30" customHeight="1">
      <c r="B59" s="16"/>
      <c r="C59" s="236"/>
      <c r="D59" s="250" t="s">
        <v>186</v>
      </c>
      <c r="E59" s="250"/>
      <c r="F59" s="250"/>
      <c r="G59" s="303" t="s">
        <v>149</v>
      </c>
      <c r="H59" s="250" t="s">
        <v>113</v>
      </c>
      <c r="I59" s="242">
        <v>145.44</v>
      </c>
      <c r="J59" s="304">
        <v>179639.38200000001</v>
      </c>
      <c r="K59" s="246">
        <f t="shared" si="4"/>
        <v>26126751.718080003</v>
      </c>
      <c r="L59" s="17"/>
    </row>
    <row r="60" spans="2:12" ht="30" customHeight="1">
      <c r="B60" s="16"/>
      <c r="C60" s="236"/>
      <c r="D60" s="250" t="s">
        <v>187</v>
      </c>
      <c r="E60" s="250"/>
      <c r="F60" s="250"/>
      <c r="G60" s="303" t="s">
        <v>150</v>
      </c>
      <c r="H60" s="250" t="s">
        <v>113</v>
      </c>
      <c r="I60" s="242">
        <v>5.0999999999999996</v>
      </c>
      <c r="J60" s="304">
        <v>185173.63150000002</v>
      </c>
      <c r="K60" s="246">
        <f t="shared" si="4"/>
        <v>944385.52065000008</v>
      </c>
      <c r="L60" s="17"/>
    </row>
    <row r="61" spans="2:12" ht="30" customHeight="1">
      <c r="B61" s="16"/>
      <c r="C61" s="236"/>
      <c r="D61" s="250" t="s">
        <v>188</v>
      </c>
      <c r="E61" s="250"/>
      <c r="F61" s="250"/>
      <c r="G61" s="303" t="s">
        <v>151</v>
      </c>
      <c r="H61" s="250" t="s">
        <v>112</v>
      </c>
      <c r="I61" s="242">
        <v>35.840000000000003</v>
      </c>
      <c r="J61" s="304">
        <v>96561.003500000006</v>
      </c>
      <c r="K61" s="246">
        <f t="shared" si="4"/>
        <v>3460746.3654400008</v>
      </c>
      <c r="L61" s="17"/>
    </row>
    <row r="62" spans="2:12" ht="30" customHeight="1">
      <c r="B62" s="16"/>
      <c r="C62" s="236"/>
      <c r="D62" s="250" t="s">
        <v>189</v>
      </c>
      <c r="E62" s="250"/>
      <c r="F62" s="250"/>
      <c r="G62" s="303" t="s">
        <v>152</v>
      </c>
      <c r="H62" s="250" t="s">
        <v>112</v>
      </c>
      <c r="I62" s="242">
        <v>15.6</v>
      </c>
      <c r="J62" s="304">
        <v>57233.900285714291</v>
      </c>
      <c r="K62" s="246">
        <f t="shared" si="4"/>
        <v>892848.84445714287</v>
      </c>
      <c r="L62" s="17"/>
    </row>
    <row r="63" spans="2:12" ht="30" customHeight="1">
      <c r="B63" s="16"/>
      <c r="C63" s="236"/>
      <c r="D63" s="250" t="s">
        <v>190</v>
      </c>
      <c r="E63" s="250"/>
      <c r="F63" s="250"/>
      <c r="G63" s="303" t="s">
        <v>153</v>
      </c>
      <c r="H63" s="250" t="s">
        <v>113</v>
      </c>
      <c r="I63" s="242">
        <v>15.3</v>
      </c>
      <c r="J63" s="304">
        <v>89704.125333333344</v>
      </c>
      <c r="K63" s="246">
        <f t="shared" si="4"/>
        <v>1372473.1176000002</v>
      </c>
      <c r="L63" s="17"/>
    </row>
    <row r="64" spans="2:12" ht="30" customHeight="1">
      <c r="B64" s="16"/>
      <c r="C64" s="236"/>
      <c r="D64" s="250" t="s">
        <v>191</v>
      </c>
      <c r="E64" s="250"/>
      <c r="F64" s="250"/>
      <c r="G64" s="303" t="s">
        <v>154</v>
      </c>
      <c r="H64" s="250" t="s">
        <v>112</v>
      </c>
      <c r="I64" s="242">
        <v>149.51999999999998</v>
      </c>
      <c r="J64" s="304">
        <v>69081.905285714281</v>
      </c>
      <c r="K64" s="246">
        <f t="shared" si="4"/>
        <v>10329126.478319999</v>
      </c>
      <c r="L64" s="17"/>
    </row>
    <row r="65" spans="2:12" ht="30" customHeight="1">
      <c r="B65" s="16"/>
      <c r="C65" s="236"/>
      <c r="D65" s="250" t="s">
        <v>192</v>
      </c>
      <c r="E65" s="250"/>
      <c r="F65" s="250"/>
      <c r="G65" s="303" t="s">
        <v>155</v>
      </c>
      <c r="H65" s="250" t="s">
        <v>112</v>
      </c>
      <c r="I65" s="242">
        <v>10.54</v>
      </c>
      <c r="J65" s="304">
        <v>9385.6087553191501</v>
      </c>
      <c r="K65" s="246">
        <f t="shared" si="4"/>
        <v>98924.316281063831</v>
      </c>
      <c r="L65" s="17"/>
    </row>
    <row r="66" spans="2:12" ht="30" customHeight="1">
      <c r="B66" s="16"/>
      <c r="C66" s="236"/>
      <c r="D66" s="250" t="s">
        <v>193</v>
      </c>
      <c r="E66" s="250"/>
      <c r="F66" s="250"/>
      <c r="G66" s="303" t="s">
        <v>156</v>
      </c>
      <c r="H66" s="250" t="s">
        <v>111</v>
      </c>
      <c r="I66" s="242">
        <v>35</v>
      </c>
      <c r="J66" s="304">
        <v>40981.734368421057</v>
      </c>
      <c r="K66" s="246">
        <f t="shared" si="4"/>
        <v>1434360.702894737</v>
      </c>
      <c r="L66" s="17"/>
    </row>
    <row r="67" spans="2:12" ht="30" customHeight="1">
      <c r="B67" s="16"/>
      <c r="C67" s="236"/>
      <c r="D67" s="250" t="s">
        <v>194</v>
      </c>
      <c r="E67" s="250"/>
      <c r="F67" s="250"/>
      <c r="G67" s="303" t="s">
        <v>157</v>
      </c>
      <c r="H67" s="250" t="s">
        <v>113</v>
      </c>
      <c r="I67" s="242">
        <v>140.25</v>
      </c>
      <c r="J67" s="304">
        <v>13291.580249999999</v>
      </c>
      <c r="K67" s="246">
        <f t="shared" si="4"/>
        <v>1864144.1300624998</v>
      </c>
      <c r="L67" s="17"/>
    </row>
    <row r="68" spans="2:12" ht="30" customHeight="1" thickBot="1">
      <c r="B68" s="16"/>
      <c r="C68" s="239" t="s">
        <v>13</v>
      </c>
      <c r="D68" s="259"/>
      <c r="E68" s="259"/>
      <c r="F68" s="259"/>
      <c r="G68" s="262"/>
      <c r="H68" s="261"/>
      <c r="I68" s="242"/>
      <c r="J68" s="243"/>
      <c r="K68" s="244">
        <f>SUM(K55:K67)</f>
        <v>181873118.36990151</v>
      </c>
      <c r="L68" s="17"/>
    </row>
    <row r="69" spans="2:12" ht="30" customHeight="1" thickBot="1">
      <c r="B69" s="16"/>
      <c r="C69" s="326" t="s">
        <v>195</v>
      </c>
      <c r="D69" s="327"/>
      <c r="E69" s="327"/>
      <c r="F69" s="327"/>
      <c r="G69" s="327"/>
      <c r="H69" s="234"/>
      <c r="I69" s="234"/>
      <c r="J69" s="234"/>
      <c r="K69" s="235"/>
      <c r="L69" s="17"/>
    </row>
    <row r="70" spans="2:12" ht="30" customHeight="1">
      <c r="B70" s="16"/>
      <c r="C70" s="236"/>
      <c r="D70" s="250" t="s">
        <v>202</v>
      </c>
      <c r="E70" s="250"/>
      <c r="F70" s="250"/>
      <c r="G70" s="303" t="s">
        <v>196</v>
      </c>
      <c r="H70" s="250" t="s">
        <v>112</v>
      </c>
      <c r="I70" s="242">
        <v>48.89</v>
      </c>
      <c r="J70" s="304">
        <v>109964.96828571429</v>
      </c>
      <c r="K70" s="246">
        <f>I70*J70</f>
        <v>5376187.2994885715</v>
      </c>
      <c r="L70" s="17"/>
    </row>
    <row r="71" spans="2:12" ht="30" customHeight="1">
      <c r="B71" s="16"/>
      <c r="C71" s="236"/>
      <c r="D71" s="250" t="s">
        <v>203</v>
      </c>
      <c r="E71" s="250"/>
      <c r="F71" s="250"/>
      <c r="G71" s="303" t="s">
        <v>197</v>
      </c>
      <c r="H71" s="250" t="s">
        <v>113</v>
      </c>
      <c r="I71" s="242">
        <v>228.01259999999999</v>
      </c>
      <c r="J71" s="304">
        <v>94820.027249999999</v>
      </c>
      <c r="K71" s="246">
        <f t="shared" ref="K71:K75" si="5">I71*J71</f>
        <v>21620160.945343349</v>
      </c>
      <c r="L71" s="17"/>
    </row>
    <row r="72" spans="2:12" ht="30" customHeight="1">
      <c r="B72" s="16"/>
      <c r="C72" s="236"/>
      <c r="D72" s="250" t="s">
        <v>204</v>
      </c>
      <c r="E72" s="250"/>
      <c r="F72" s="250"/>
      <c r="G72" s="303" t="s">
        <v>198</v>
      </c>
      <c r="H72" s="250" t="s">
        <v>112</v>
      </c>
      <c r="I72" s="242">
        <v>92.07</v>
      </c>
      <c r="J72" s="304">
        <v>65460.265000000007</v>
      </c>
      <c r="K72" s="246">
        <f t="shared" si="5"/>
        <v>6026926.5985500002</v>
      </c>
      <c r="L72" s="17"/>
    </row>
    <row r="73" spans="2:12" ht="30" customHeight="1">
      <c r="B73" s="16"/>
      <c r="C73" s="236"/>
      <c r="D73" s="250" t="s">
        <v>205</v>
      </c>
      <c r="E73" s="250"/>
      <c r="F73" s="250"/>
      <c r="G73" s="303" t="s">
        <v>199</v>
      </c>
      <c r="H73" s="250" t="s">
        <v>112</v>
      </c>
      <c r="I73" s="242">
        <v>40.090000000000003</v>
      </c>
      <c r="J73" s="304">
        <v>42239.736842105267</v>
      </c>
      <c r="K73" s="246">
        <f t="shared" si="5"/>
        <v>1693391.0500000003</v>
      </c>
      <c r="L73" s="17"/>
    </row>
    <row r="74" spans="2:12" ht="30" customHeight="1">
      <c r="B74" s="16"/>
      <c r="C74" s="236"/>
      <c r="D74" s="250" t="s">
        <v>206</v>
      </c>
      <c r="E74" s="250"/>
      <c r="F74" s="250"/>
      <c r="G74" s="303" t="s">
        <v>200</v>
      </c>
      <c r="H74" s="250" t="s">
        <v>112</v>
      </c>
      <c r="I74" s="242">
        <v>41.300000000000004</v>
      </c>
      <c r="J74" s="304">
        <v>67502.219777777791</v>
      </c>
      <c r="K74" s="246">
        <f t="shared" si="5"/>
        <v>2787841.6768222232</v>
      </c>
      <c r="L74" s="17"/>
    </row>
    <row r="75" spans="2:12" ht="30" customHeight="1">
      <c r="B75" s="16"/>
      <c r="C75" s="236"/>
      <c r="D75" s="250" t="s">
        <v>207</v>
      </c>
      <c r="E75" s="250"/>
      <c r="F75" s="250"/>
      <c r="G75" s="303" t="s">
        <v>201</v>
      </c>
      <c r="H75" s="250" t="s">
        <v>113</v>
      </c>
      <c r="I75" s="242">
        <v>149.77859999999998</v>
      </c>
      <c r="J75" s="304">
        <v>823173.36028571439</v>
      </c>
      <c r="K75" s="246">
        <f t="shared" si="5"/>
        <v>123293753.46088989</v>
      </c>
      <c r="L75" s="17"/>
    </row>
    <row r="76" spans="2:12" ht="30" customHeight="1" thickBot="1">
      <c r="B76" s="16"/>
      <c r="C76" s="239" t="s">
        <v>13</v>
      </c>
      <c r="D76" s="259"/>
      <c r="E76" s="259"/>
      <c r="F76" s="259"/>
      <c r="G76" s="262"/>
      <c r="H76" s="261"/>
      <c r="I76" s="242"/>
      <c r="J76" s="243"/>
      <c r="K76" s="244">
        <f>SUM(K70:K75)</f>
        <v>160798261.03109401</v>
      </c>
      <c r="L76" s="17"/>
    </row>
    <row r="77" spans="2:12" ht="30" customHeight="1" thickBot="1">
      <c r="B77" s="16"/>
      <c r="C77" s="326" t="s">
        <v>208</v>
      </c>
      <c r="D77" s="327"/>
      <c r="E77" s="327"/>
      <c r="F77" s="327"/>
      <c r="G77" s="327"/>
      <c r="H77" s="234"/>
      <c r="I77" s="234"/>
      <c r="J77" s="234"/>
      <c r="K77" s="235"/>
    </row>
    <row r="78" spans="2:12" ht="30" customHeight="1">
      <c r="B78" s="16"/>
      <c r="C78" s="236"/>
      <c r="D78" s="250" t="s">
        <v>217</v>
      </c>
      <c r="E78" s="250"/>
      <c r="F78" s="250"/>
      <c r="G78" s="303" t="s">
        <v>210</v>
      </c>
      <c r="H78" s="250" t="s">
        <v>111</v>
      </c>
      <c r="I78" s="242">
        <v>12</v>
      </c>
      <c r="J78" s="304">
        <v>54811.813333333339</v>
      </c>
      <c r="K78" s="246">
        <f>I78*J78</f>
        <v>657741.76</v>
      </c>
      <c r="L78" s="17"/>
    </row>
    <row r="79" spans="2:12" ht="30" customHeight="1">
      <c r="B79" s="16"/>
      <c r="C79" s="236"/>
      <c r="D79" s="250" t="s">
        <v>218</v>
      </c>
      <c r="E79" s="250"/>
      <c r="F79" s="250"/>
      <c r="G79" s="303" t="s">
        <v>211</v>
      </c>
      <c r="H79" s="250" t="s">
        <v>111</v>
      </c>
      <c r="I79" s="242">
        <v>5</v>
      </c>
      <c r="J79" s="304">
        <v>52200.113333333335</v>
      </c>
      <c r="K79" s="246">
        <f t="shared" ref="K79:K84" si="6">I79*J79</f>
        <v>261000.56666666668</v>
      </c>
      <c r="L79" s="17"/>
    </row>
    <row r="80" spans="2:12" ht="30" customHeight="1">
      <c r="B80" s="16"/>
      <c r="C80" s="236"/>
      <c r="D80" s="250" t="s">
        <v>219</v>
      </c>
      <c r="E80" s="250"/>
      <c r="F80" s="250"/>
      <c r="G80" s="303" t="s">
        <v>212</v>
      </c>
      <c r="H80" s="250" t="s">
        <v>113</v>
      </c>
      <c r="I80" s="242">
        <v>10</v>
      </c>
      <c r="J80" s="304">
        <v>133270.56925000003</v>
      </c>
      <c r="K80" s="246">
        <f t="shared" si="6"/>
        <v>1332705.6925000004</v>
      </c>
      <c r="L80" s="17"/>
    </row>
    <row r="81" spans="2:12" ht="30" customHeight="1">
      <c r="B81" s="16"/>
      <c r="C81" s="236"/>
      <c r="D81" s="250" t="s">
        <v>220</v>
      </c>
      <c r="E81" s="250"/>
      <c r="F81" s="250"/>
      <c r="G81" s="303" t="s">
        <v>213</v>
      </c>
      <c r="H81" s="250" t="s">
        <v>113</v>
      </c>
      <c r="I81" s="242">
        <v>220.54</v>
      </c>
      <c r="J81" s="304">
        <v>630195.22511111118</v>
      </c>
      <c r="K81" s="246">
        <f t="shared" si="6"/>
        <v>138983254.94600445</v>
      </c>
      <c r="L81" s="17"/>
    </row>
    <row r="82" spans="2:12" ht="30" customHeight="1">
      <c r="B82" s="16"/>
      <c r="C82" s="236"/>
      <c r="D82" s="250" t="s">
        <v>221</v>
      </c>
      <c r="E82" s="250"/>
      <c r="F82" s="250"/>
      <c r="G82" s="303" t="s">
        <v>214</v>
      </c>
      <c r="H82" s="250" t="s">
        <v>111</v>
      </c>
      <c r="I82" s="242">
        <v>2</v>
      </c>
      <c r="J82" s="304">
        <v>213056.91333333336</v>
      </c>
      <c r="K82" s="246">
        <f t="shared" si="6"/>
        <v>426113.82666666672</v>
      </c>
      <c r="L82" s="17"/>
    </row>
    <row r="83" spans="2:12" ht="30" customHeight="1">
      <c r="B83" s="16"/>
      <c r="C83" s="236"/>
      <c r="D83" s="250" t="s">
        <v>222</v>
      </c>
      <c r="E83" s="250"/>
      <c r="F83" s="250"/>
      <c r="G83" s="303" t="s">
        <v>215</v>
      </c>
      <c r="H83" s="250" t="s">
        <v>111</v>
      </c>
      <c r="I83" s="242">
        <v>1</v>
      </c>
      <c r="J83" s="304">
        <v>166541.61333333334</v>
      </c>
      <c r="K83" s="246">
        <f t="shared" si="6"/>
        <v>166541.61333333334</v>
      </c>
      <c r="L83" s="17"/>
    </row>
    <row r="84" spans="2:12" ht="30" customHeight="1">
      <c r="B84" s="16"/>
      <c r="C84" s="236"/>
      <c r="D84" s="250" t="s">
        <v>223</v>
      </c>
      <c r="E84" s="250"/>
      <c r="F84" s="250"/>
      <c r="G84" s="303" t="s">
        <v>216</v>
      </c>
      <c r="H84" s="250" t="s">
        <v>113</v>
      </c>
      <c r="I84" s="242">
        <v>40.5</v>
      </c>
      <c r="J84" s="304">
        <v>116977.55225000002</v>
      </c>
      <c r="K84" s="246">
        <f t="shared" si="6"/>
        <v>4737590.8661250006</v>
      </c>
      <c r="L84" s="17"/>
    </row>
    <row r="85" spans="2:12" ht="30" customHeight="1" thickBot="1">
      <c r="B85" s="16"/>
      <c r="C85" s="239" t="s">
        <v>209</v>
      </c>
      <c r="D85" s="259"/>
      <c r="E85" s="259"/>
      <c r="F85" s="259"/>
      <c r="G85" s="262"/>
      <c r="H85" s="261"/>
      <c r="I85" s="242"/>
      <c r="J85" s="243"/>
      <c r="K85" s="244">
        <f>SUM(K78:K84)</f>
        <v>146564949.27129611</v>
      </c>
      <c r="L85" s="17"/>
    </row>
    <row r="86" spans="2:12" ht="30" customHeight="1" thickBot="1">
      <c r="B86" s="16"/>
      <c r="C86" s="326" t="s">
        <v>224</v>
      </c>
      <c r="D86" s="327"/>
      <c r="E86" s="327"/>
      <c r="F86" s="327"/>
      <c r="G86" s="327"/>
      <c r="H86" s="234"/>
      <c r="I86" s="234"/>
      <c r="J86" s="234"/>
      <c r="K86" s="235"/>
      <c r="L86" s="17"/>
    </row>
    <row r="87" spans="2:12" ht="30" customHeight="1">
      <c r="B87" s="16"/>
      <c r="C87" s="236"/>
      <c r="D87" s="250" t="s">
        <v>232</v>
      </c>
      <c r="E87" s="250"/>
      <c r="F87" s="250"/>
      <c r="G87" s="303" t="s">
        <v>225</v>
      </c>
      <c r="H87" s="250" t="s">
        <v>111</v>
      </c>
      <c r="I87" s="242">
        <v>37</v>
      </c>
      <c r="J87" s="304">
        <v>297921.21666666667</v>
      </c>
      <c r="K87" s="246">
        <f>I87*J87</f>
        <v>11023085.016666668</v>
      </c>
      <c r="L87" s="17"/>
    </row>
    <row r="88" spans="2:12" ht="30" customHeight="1">
      <c r="B88" s="16"/>
      <c r="C88" s="236"/>
      <c r="D88" s="250" t="s">
        <v>233</v>
      </c>
      <c r="E88" s="250"/>
      <c r="F88" s="250"/>
      <c r="G88" s="303" t="s">
        <v>226</v>
      </c>
      <c r="H88" s="250" t="s">
        <v>111</v>
      </c>
      <c r="I88" s="242">
        <v>12</v>
      </c>
      <c r="J88" s="304">
        <v>327581.07199999999</v>
      </c>
      <c r="K88" s="246">
        <f t="shared" ref="K88:K93" si="7">I88*J88</f>
        <v>3930972.8640000001</v>
      </c>
      <c r="L88" s="17"/>
    </row>
    <row r="89" spans="2:12" ht="30" customHeight="1">
      <c r="B89" s="16"/>
      <c r="C89" s="236"/>
      <c r="D89" s="250" t="s">
        <v>234</v>
      </c>
      <c r="E89" s="250"/>
      <c r="F89" s="250"/>
      <c r="G89" s="303" t="s">
        <v>227</v>
      </c>
      <c r="H89" s="250" t="s">
        <v>113</v>
      </c>
      <c r="I89" s="242">
        <v>87.300000000000011</v>
      </c>
      <c r="J89" s="304">
        <v>402529.81121052633</v>
      </c>
      <c r="K89" s="246">
        <f t="shared" si="7"/>
        <v>35140852.518678956</v>
      </c>
      <c r="L89" s="17"/>
    </row>
    <row r="90" spans="2:12" ht="30" customHeight="1">
      <c r="B90" s="16"/>
      <c r="C90" s="236"/>
      <c r="D90" s="250" t="s">
        <v>235</v>
      </c>
      <c r="E90" s="250"/>
      <c r="F90" s="250"/>
      <c r="G90" s="303" t="s">
        <v>228</v>
      </c>
      <c r="H90" s="250" t="s">
        <v>113</v>
      </c>
      <c r="I90" s="242">
        <v>3.5550000000000002</v>
      </c>
      <c r="J90" s="304">
        <v>1420788.1884444444</v>
      </c>
      <c r="K90" s="246">
        <f t="shared" si="7"/>
        <v>5050902.0099200001</v>
      </c>
      <c r="L90" s="17"/>
    </row>
    <row r="91" spans="2:12" ht="30" customHeight="1">
      <c r="B91" s="16"/>
      <c r="C91" s="236"/>
      <c r="D91" s="250" t="s">
        <v>236</v>
      </c>
      <c r="E91" s="250"/>
      <c r="F91" s="250"/>
      <c r="G91" s="303" t="s">
        <v>229</v>
      </c>
      <c r="H91" s="250" t="s">
        <v>113</v>
      </c>
      <c r="I91" s="242">
        <v>183.98999999999998</v>
      </c>
      <c r="J91" s="304">
        <v>250478.644</v>
      </c>
      <c r="K91" s="246">
        <f t="shared" si="7"/>
        <v>46085565.709559992</v>
      </c>
      <c r="L91" s="17"/>
    </row>
    <row r="92" spans="2:12" ht="91.5" customHeight="1">
      <c r="B92" s="16"/>
      <c r="C92" s="236"/>
      <c r="D92" s="250" t="s">
        <v>237</v>
      </c>
      <c r="E92" s="250"/>
      <c r="F92" s="250"/>
      <c r="G92" s="303" t="s">
        <v>230</v>
      </c>
      <c r="H92" s="250" t="s">
        <v>112</v>
      </c>
      <c r="I92" s="242">
        <v>87.84</v>
      </c>
      <c r="J92" s="304">
        <v>558082.05043478264</v>
      </c>
      <c r="K92" s="246">
        <f t="shared" si="7"/>
        <v>49021927.310191311</v>
      </c>
      <c r="L92" s="17"/>
    </row>
    <row r="93" spans="2:12" ht="30" customHeight="1">
      <c r="B93" s="16"/>
      <c r="C93" s="236"/>
      <c r="D93" s="250"/>
      <c r="E93" s="250"/>
      <c r="F93" s="250"/>
      <c r="G93" s="303" t="s">
        <v>231</v>
      </c>
      <c r="H93" s="250" t="s">
        <v>238</v>
      </c>
      <c r="I93" s="242">
        <v>3</v>
      </c>
      <c r="J93" s="304">
        <v>701870</v>
      </c>
      <c r="K93" s="246">
        <f t="shared" si="7"/>
        <v>2105610</v>
      </c>
      <c r="L93" s="17"/>
    </row>
    <row r="94" spans="2:12" ht="30" customHeight="1" thickBot="1">
      <c r="B94" s="16"/>
      <c r="C94" s="239" t="s">
        <v>209</v>
      </c>
      <c r="D94" s="259"/>
      <c r="E94" s="259"/>
      <c r="F94" s="259"/>
      <c r="G94" s="262"/>
      <c r="H94" s="261"/>
      <c r="I94" s="263"/>
      <c r="J94" s="264"/>
      <c r="K94" s="265">
        <f>SUM(K87:K93)</f>
        <v>152358915.42901692</v>
      </c>
      <c r="L94" s="17"/>
    </row>
    <row r="95" spans="2:12" ht="30" customHeight="1" thickBot="1">
      <c r="B95" s="16"/>
      <c r="C95" s="326" t="s">
        <v>239</v>
      </c>
      <c r="D95" s="327"/>
      <c r="E95" s="327"/>
      <c r="F95" s="327"/>
      <c r="G95" s="327"/>
      <c r="H95" s="234"/>
      <c r="I95" s="234"/>
      <c r="J95" s="234"/>
      <c r="K95" s="235"/>
      <c r="L95" s="17"/>
    </row>
    <row r="96" spans="2:12" ht="30" customHeight="1">
      <c r="B96" s="16"/>
      <c r="C96" s="236"/>
      <c r="D96" s="292" t="s">
        <v>261</v>
      </c>
      <c r="E96" s="250"/>
      <c r="F96" s="250"/>
      <c r="G96" s="303" t="s">
        <v>240</v>
      </c>
      <c r="H96" s="250" t="s">
        <v>111</v>
      </c>
      <c r="I96" s="242">
        <v>1</v>
      </c>
      <c r="J96" s="304">
        <v>453322.71400000004</v>
      </c>
      <c r="K96" s="246">
        <f>I96*J96</f>
        <v>453322.71400000004</v>
      </c>
      <c r="L96" s="17"/>
    </row>
    <row r="97" spans="2:12" ht="30" customHeight="1">
      <c r="B97" s="16"/>
      <c r="C97" s="236"/>
      <c r="D97" s="292" t="s">
        <v>262</v>
      </c>
      <c r="E97" s="250"/>
      <c r="F97" s="250"/>
      <c r="G97" s="303" t="s">
        <v>241</v>
      </c>
      <c r="H97" s="250" t="s">
        <v>111</v>
      </c>
      <c r="I97" s="242">
        <v>1</v>
      </c>
      <c r="J97" s="304">
        <v>531515.63399999996</v>
      </c>
      <c r="K97" s="246">
        <f t="shared" ref="K97:K116" si="8">I97*J97</f>
        <v>531515.63399999996</v>
      </c>
      <c r="L97" s="17"/>
    </row>
    <row r="98" spans="2:12" ht="30" customHeight="1">
      <c r="B98" s="16"/>
      <c r="C98" s="236"/>
      <c r="D98" s="292" t="s">
        <v>263</v>
      </c>
      <c r="E98" s="250"/>
      <c r="F98" s="250"/>
      <c r="G98" s="303" t="s">
        <v>242</v>
      </c>
      <c r="H98" s="250" t="s">
        <v>112</v>
      </c>
      <c r="I98" s="242">
        <v>43.6</v>
      </c>
      <c r="J98" s="304">
        <v>83258.802137931038</v>
      </c>
      <c r="K98" s="246">
        <f t="shared" si="8"/>
        <v>3630083.7732137935</v>
      </c>
      <c r="L98" s="17"/>
    </row>
    <row r="99" spans="2:12" ht="30" customHeight="1">
      <c r="B99" s="16"/>
      <c r="C99" s="236"/>
      <c r="D99" s="292" t="s">
        <v>264</v>
      </c>
      <c r="E99" s="250"/>
      <c r="F99" s="250"/>
      <c r="G99" s="303" t="s">
        <v>243</v>
      </c>
      <c r="H99" s="250" t="s">
        <v>111</v>
      </c>
      <c r="I99" s="242">
        <v>1</v>
      </c>
      <c r="J99" s="304">
        <v>455659.984</v>
      </c>
      <c r="K99" s="246">
        <f t="shared" si="8"/>
        <v>455659.984</v>
      </c>
      <c r="L99" s="17"/>
    </row>
    <row r="100" spans="2:12" ht="30" customHeight="1">
      <c r="B100" s="16"/>
      <c r="C100" s="236"/>
      <c r="D100" s="292" t="s">
        <v>265</v>
      </c>
      <c r="E100" s="250"/>
      <c r="F100" s="250"/>
      <c r="G100" s="303" t="s">
        <v>244</v>
      </c>
      <c r="H100" s="250" t="s">
        <v>111</v>
      </c>
      <c r="I100" s="242">
        <v>6</v>
      </c>
      <c r="J100" s="304">
        <v>72255.334666666662</v>
      </c>
      <c r="K100" s="246">
        <f t="shared" si="8"/>
        <v>433532.00799999997</v>
      </c>
      <c r="L100" s="17"/>
    </row>
    <row r="101" spans="2:12" ht="30" customHeight="1">
      <c r="B101" s="16"/>
      <c r="C101" s="236"/>
      <c r="D101" s="292" t="s">
        <v>266</v>
      </c>
      <c r="E101" s="250"/>
      <c r="F101" s="250"/>
      <c r="G101" s="303" t="s">
        <v>245</v>
      </c>
      <c r="H101" s="250" t="s">
        <v>111</v>
      </c>
      <c r="I101" s="242">
        <v>33</v>
      </c>
      <c r="J101" s="304">
        <v>135101.94100000002</v>
      </c>
      <c r="K101" s="246">
        <f t="shared" si="8"/>
        <v>4458364.0530000003</v>
      </c>
      <c r="L101" s="17"/>
    </row>
    <row r="102" spans="2:12" ht="30" customHeight="1">
      <c r="B102" s="16"/>
      <c r="C102" s="236"/>
      <c r="D102" s="292" t="s">
        <v>267</v>
      </c>
      <c r="E102" s="250"/>
      <c r="F102" s="250"/>
      <c r="G102" s="303" t="s">
        <v>246</v>
      </c>
      <c r="H102" s="250" t="s">
        <v>111</v>
      </c>
      <c r="I102" s="242">
        <v>2</v>
      </c>
      <c r="J102" s="304">
        <v>141809.94100000002</v>
      </c>
      <c r="K102" s="246">
        <f t="shared" si="8"/>
        <v>283619.88200000004</v>
      </c>
      <c r="L102" s="17"/>
    </row>
    <row r="103" spans="2:12" ht="30" customHeight="1">
      <c r="B103" s="16"/>
      <c r="C103" s="236"/>
      <c r="D103" s="292" t="s">
        <v>268</v>
      </c>
      <c r="E103" s="250"/>
      <c r="F103" s="250"/>
      <c r="G103" s="303" t="s">
        <v>247</v>
      </c>
      <c r="H103" s="250" t="s">
        <v>111</v>
      </c>
      <c r="I103" s="242">
        <v>21</v>
      </c>
      <c r="J103" s="304">
        <v>169826.75233333331</v>
      </c>
      <c r="K103" s="246">
        <f t="shared" si="8"/>
        <v>3566361.7989999996</v>
      </c>
      <c r="L103" s="17"/>
    </row>
    <row r="104" spans="2:12" ht="30" customHeight="1">
      <c r="B104" s="16"/>
      <c r="C104" s="236"/>
      <c r="D104" s="292" t="s">
        <v>269</v>
      </c>
      <c r="E104" s="250"/>
      <c r="F104" s="250"/>
      <c r="G104" s="303" t="s">
        <v>248</v>
      </c>
      <c r="H104" s="250" t="s">
        <v>111</v>
      </c>
      <c r="I104" s="242">
        <v>12</v>
      </c>
      <c r="J104" s="304">
        <v>180016.28233333334</v>
      </c>
      <c r="K104" s="246">
        <f t="shared" si="8"/>
        <v>2160195.3880000003</v>
      </c>
      <c r="L104" s="17"/>
    </row>
    <row r="105" spans="2:12" ht="30" customHeight="1">
      <c r="B105" s="16"/>
      <c r="C105" s="236"/>
      <c r="D105" s="292" t="s">
        <v>270</v>
      </c>
      <c r="E105" s="250"/>
      <c r="F105" s="250"/>
      <c r="G105" s="303" t="s">
        <v>249</v>
      </c>
      <c r="H105" s="250" t="s">
        <v>111</v>
      </c>
      <c r="I105" s="242">
        <v>12</v>
      </c>
      <c r="J105" s="304">
        <v>142618.658</v>
      </c>
      <c r="K105" s="246">
        <f t="shared" si="8"/>
        <v>1711423.8959999999</v>
      </c>
      <c r="L105" s="17"/>
    </row>
    <row r="106" spans="2:12" ht="30" customHeight="1">
      <c r="B106" s="16"/>
      <c r="C106" s="236"/>
      <c r="D106" s="292" t="s">
        <v>271</v>
      </c>
      <c r="E106" s="250"/>
      <c r="F106" s="250"/>
      <c r="G106" s="303" t="s">
        <v>250</v>
      </c>
      <c r="H106" s="250" t="s">
        <v>112</v>
      </c>
      <c r="I106" s="242">
        <v>10</v>
      </c>
      <c r="J106" s="304">
        <v>27857.216111111113</v>
      </c>
      <c r="K106" s="246">
        <f t="shared" si="8"/>
        <v>278572.16111111111</v>
      </c>
      <c r="L106" s="17"/>
    </row>
    <row r="107" spans="2:12" ht="30" customHeight="1">
      <c r="B107" s="16"/>
      <c r="C107" s="236"/>
      <c r="D107" s="292" t="s">
        <v>272</v>
      </c>
      <c r="E107" s="250"/>
      <c r="F107" s="250"/>
      <c r="G107" s="303" t="s">
        <v>251</v>
      </c>
      <c r="H107" s="250" t="s">
        <v>112</v>
      </c>
      <c r="I107" s="242">
        <v>7</v>
      </c>
      <c r="J107" s="304">
        <v>61503.411666666674</v>
      </c>
      <c r="K107" s="246">
        <f t="shared" si="8"/>
        <v>430523.88166666671</v>
      </c>
      <c r="L107" s="17"/>
    </row>
    <row r="108" spans="2:12" ht="30" customHeight="1">
      <c r="B108" s="16"/>
      <c r="C108" s="236"/>
      <c r="D108" s="292" t="s">
        <v>273</v>
      </c>
      <c r="E108" s="250"/>
      <c r="F108" s="250"/>
      <c r="G108" s="303" t="s">
        <v>252</v>
      </c>
      <c r="H108" s="250" t="s">
        <v>112</v>
      </c>
      <c r="I108" s="242">
        <v>15</v>
      </c>
      <c r="J108" s="304">
        <v>21083.128925925928</v>
      </c>
      <c r="K108" s="246">
        <f t="shared" si="8"/>
        <v>316246.93388888892</v>
      </c>
      <c r="L108" s="17"/>
    </row>
    <row r="109" spans="2:12" ht="30" customHeight="1">
      <c r="B109" s="16"/>
      <c r="C109" s="236"/>
      <c r="D109" s="292" t="s">
        <v>274</v>
      </c>
      <c r="E109" s="250"/>
      <c r="F109" s="250"/>
      <c r="G109" s="303" t="s">
        <v>253</v>
      </c>
      <c r="H109" s="250" t="s">
        <v>112</v>
      </c>
      <c r="I109" s="242">
        <v>12</v>
      </c>
      <c r="J109" s="304">
        <v>67307.133400000006</v>
      </c>
      <c r="K109" s="246">
        <f t="shared" si="8"/>
        <v>807685.60080000013</v>
      </c>
      <c r="L109" s="17"/>
    </row>
    <row r="110" spans="2:12" ht="30" customHeight="1">
      <c r="B110" s="16"/>
      <c r="C110" s="236"/>
      <c r="D110" s="292" t="s">
        <v>275</v>
      </c>
      <c r="E110" s="250"/>
      <c r="F110" s="250"/>
      <c r="G110" s="303" t="s">
        <v>254</v>
      </c>
      <c r="H110" s="250" t="s">
        <v>112</v>
      </c>
      <c r="I110" s="242">
        <v>145.80000000000001</v>
      </c>
      <c r="J110" s="304">
        <v>90907.921000000002</v>
      </c>
      <c r="K110" s="246">
        <f t="shared" si="8"/>
        <v>13254374.881800001</v>
      </c>
      <c r="L110" s="17"/>
    </row>
    <row r="111" spans="2:12" ht="30" customHeight="1">
      <c r="B111" s="16"/>
      <c r="C111" s="236"/>
      <c r="D111" s="292" t="s">
        <v>276</v>
      </c>
      <c r="E111" s="250"/>
      <c r="F111" s="250"/>
      <c r="G111" s="303" t="s">
        <v>255</v>
      </c>
      <c r="H111" s="250" t="s">
        <v>112</v>
      </c>
      <c r="I111" s="242">
        <v>64.709999999999994</v>
      </c>
      <c r="J111" s="304">
        <v>162514.391</v>
      </c>
      <c r="K111" s="246">
        <f t="shared" si="8"/>
        <v>10516306.24161</v>
      </c>
      <c r="L111" s="17"/>
    </row>
    <row r="112" spans="2:12" ht="30" customHeight="1">
      <c r="B112" s="16"/>
      <c r="C112" s="236"/>
      <c r="D112" s="292" t="s">
        <v>277</v>
      </c>
      <c r="E112" s="250"/>
      <c r="F112" s="250"/>
      <c r="G112" s="303" t="s">
        <v>256</v>
      </c>
      <c r="H112" s="250" t="s">
        <v>111</v>
      </c>
      <c r="I112" s="242">
        <v>1</v>
      </c>
      <c r="J112" s="304">
        <v>199810.05200000003</v>
      </c>
      <c r="K112" s="246">
        <f t="shared" si="8"/>
        <v>199810.05200000003</v>
      </c>
      <c r="L112" s="17"/>
    </row>
    <row r="113" spans="2:12" ht="30" customHeight="1">
      <c r="B113" s="16"/>
      <c r="C113" s="236"/>
      <c r="D113" s="292" t="s">
        <v>278</v>
      </c>
      <c r="E113" s="250"/>
      <c r="F113" s="250"/>
      <c r="G113" s="303" t="s">
        <v>257</v>
      </c>
      <c r="H113" s="250" t="s">
        <v>111</v>
      </c>
      <c r="I113" s="242">
        <v>2</v>
      </c>
      <c r="J113" s="304">
        <v>502257.01500000007</v>
      </c>
      <c r="K113" s="246">
        <f t="shared" si="8"/>
        <v>1004514.0300000001</v>
      </c>
      <c r="L113" s="17"/>
    </row>
    <row r="114" spans="2:12" ht="30" customHeight="1">
      <c r="B114" s="16"/>
      <c r="C114" s="236"/>
      <c r="D114" s="292" t="s">
        <v>279</v>
      </c>
      <c r="E114" s="250"/>
      <c r="F114" s="250"/>
      <c r="G114" s="303" t="s">
        <v>258</v>
      </c>
      <c r="H114" s="250" t="s">
        <v>111</v>
      </c>
      <c r="I114" s="242">
        <v>1</v>
      </c>
      <c r="J114" s="304">
        <v>140604.451</v>
      </c>
      <c r="K114" s="246">
        <f t="shared" si="8"/>
        <v>140604.451</v>
      </c>
      <c r="L114" s="17"/>
    </row>
    <row r="115" spans="2:12" ht="30" customHeight="1">
      <c r="B115" s="16"/>
      <c r="C115" s="236"/>
      <c r="D115" s="292" t="s">
        <v>280</v>
      </c>
      <c r="E115" s="250"/>
      <c r="F115" s="250"/>
      <c r="G115" s="303" t="s">
        <v>259</v>
      </c>
      <c r="H115" s="250" t="s">
        <v>112</v>
      </c>
      <c r="I115" s="242">
        <v>70.5</v>
      </c>
      <c r="J115" s="304">
        <v>35073.482888888895</v>
      </c>
      <c r="K115" s="246">
        <f t="shared" si="8"/>
        <v>2472680.5436666673</v>
      </c>
      <c r="L115" s="17"/>
    </row>
    <row r="116" spans="2:12" ht="30" customHeight="1">
      <c r="B116" s="16"/>
      <c r="C116" s="236"/>
      <c r="D116" s="292" t="s">
        <v>281</v>
      </c>
      <c r="E116" s="250"/>
      <c r="F116" s="250"/>
      <c r="G116" s="303" t="s">
        <v>260</v>
      </c>
      <c r="H116" s="250" t="s">
        <v>111</v>
      </c>
      <c r="I116" s="242">
        <v>1</v>
      </c>
      <c r="J116" s="304">
        <v>4844359.2340000002</v>
      </c>
      <c r="K116" s="246">
        <f t="shared" si="8"/>
        <v>4844359.2340000002</v>
      </c>
      <c r="L116" s="17"/>
    </row>
    <row r="117" spans="2:12" ht="30" customHeight="1" thickBot="1">
      <c r="B117" s="16"/>
      <c r="C117" s="239" t="s">
        <v>209</v>
      </c>
      <c r="D117" s="259"/>
      <c r="E117" s="259"/>
      <c r="F117" s="259"/>
      <c r="G117" s="262"/>
      <c r="H117" s="261"/>
      <c r="I117" s="263"/>
      <c r="J117" s="264"/>
      <c r="K117" s="265">
        <f>SUM(K96:K116)</f>
        <v>51949757.142757133</v>
      </c>
      <c r="L117" s="17"/>
    </row>
    <row r="118" spans="2:12" ht="30" customHeight="1" thickBot="1">
      <c r="B118" s="16"/>
      <c r="C118" s="326" t="s">
        <v>353</v>
      </c>
      <c r="D118" s="327"/>
      <c r="E118" s="327"/>
      <c r="F118" s="327"/>
      <c r="G118" s="327"/>
      <c r="H118" s="234"/>
      <c r="I118" s="234"/>
      <c r="J118" s="234"/>
      <c r="K118" s="235"/>
    </row>
    <row r="119" spans="2:12" ht="30" customHeight="1">
      <c r="B119" s="16"/>
      <c r="C119" s="236"/>
      <c r="D119" s="292" t="s">
        <v>317</v>
      </c>
      <c r="E119" s="250"/>
      <c r="F119" s="250"/>
      <c r="G119" s="303" t="s">
        <v>282</v>
      </c>
      <c r="H119" s="250" t="s">
        <v>352</v>
      </c>
      <c r="I119" s="242">
        <v>1</v>
      </c>
      <c r="J119" s="304">
        <v>7511819.2890000008</v>
      </c>
      <c r="K119" s="246">
        <f>I119*J119</f>
        <v>7511819.2890000008</v>
      </c>
      <c r="L119" s="17"/>
    </row>
    <row r="120" spans="2:12" ht="30" customHeight="1">
      <c r="B120" s="16"/>
      <c r="C120" s="236"/>
      <c r="D120" s="292" t="s">
        <v>318</v>
      </c>
      <c r="E120" s="250"/>
      <c r="F120" s="250"/>
      <c r="G120" s="303" t="s">
        <v>283</v>
      </c>
      <c r="H120" s="250" t="s">
        <v>111</v>
      </c>
      <c r="I120" s="242">
        <v>1</v>
      </c>
      <c r="J120" s="304">
        <v>1139487.672631579</v>
      </c>
      <c r="K120" s="246">
        <f t="shared" ref="K120:K153" si="9">I120*J120</f>
        <v>1139487.672631579</v>
      </c>
      <c r="L120" s="17"/>
    </row>
    <row r="121" spans="2:12" ht="30" customHeight="1">
      <c r="B121" s="16"/>
      <c r="C121" s="236"/>
      <c r="D121" s="292" t="s">
        <v>319</v>
      </c>
      <c r="E121" s="250"/>
      <c r="F121" s="250"/>
      <c r="G121" s="303" t="s">
        <v>284</v>
      </c>
      <c r="H121" s="250" t="s">
        <v>111</v>
      </c>
      <c r="I121" s="242">
        <v>2</v>
      </c>
      <c r="J121" s="304">
        <v>651774.52600000007</v>
      </c>
      <c r="K121" s="246">
        <f t="shared" si="9"/>
        <v>1303549.0520000001</v>
      </c>
      <c r="L121" s="17"/>
    </row>
    <row r="122" spans="2:12" ht="30" customHeight="1">
      <c r="B122" s="16"/>
      <c r="C122" s="236"/>
      <c r="D122" s="292" t="s">
        <v>320</v>
      </c>
      <c r="E122" s="250"/>
      <c r="F122" s="250"/>
      <c r="G122" s="303" t="s">
        <v>285</v>
      </c>
      <c r="H122" s="250" t="s">
        <v>111</v>
      </c>
      <c r="I122" s="242">
        <v>1</v>
      </c>
      <c r="J122" s="304">
        <v>651774.52600000007</v>
      </c>
      <c r="K122" s="246">
        <f t="shared" si="9"/>
        <v>651774.52600000007</v>
      </c>
      <c r="L122" s="17"/>
    </row>
    <row r="123" spans="2:12" ht="30" customHeight="1">
      <c r="B123" s="16"/>
      <c r="C123" s="236"/>
      <c r="D123" s="292" t="s">
        <v>321</v>
      </c>
      <c r="E123" s="250"/>
      <c r="F123" s="250"/>
      <c r="G123" s="303" t="s">
        <v>286</v>
      </c>
      <c r="H123" s="250" t="s">
        <v>111</v>
      </c>
      <c r="I123" s="242">
        <v>1</v>
      </c>
      <c r="J123" s="304">
        <v>518157.92600000004</v>
      </c>
      <c r="K123" s="246">
        <f t="shared" si="9"/>
        <v>518157.92600000004</v>
      </c>
      <c r="L123" s="17"/>
    </row>
    <row r="124" spans="2:12" ht="30" customHeight="1">
      <c r="B124" s="16"/>
      <c r="C124" s="236"/>
      <c r="D124" s="292" t="s">
        <v>322</v>
      </c>
      <c r="E124" s="250"/>
      <c r="F124" s="250"/>
      <c r="G124" s="303" t="s">
        <v>287</v>
      </c>
      <c r="H124" s="250" t="s">
        <v>111</v>
      </c>
      <c r="I124" s="242">
        <v>1</v>
      </c>
      <c r="J124" s="304">
        <v>2239750.5780000002</v>
      </c>
      <c r="K124" s="246">
        <f t="shared" si="9"/>
        <v>2239750.5780000002</v>
      </c>
      <c r="L124" s="17"/>
    </row>
    <row r="125" spans="2:12" ht="30" customHeight="1">
      <c r="B125" s="16"/>
      <c r="C125" s="236"/>
      <c r="D125" s="292" t="s">
        <v>323</v>
      </c>
      <c r="E125" s="250"/>
      <c r="F125" s="250"/>
      <c r="G125" s="303" t="s">
        <v>288</v>
      </c>
      <c r="H125" s="250" t="s">
        <v>352</v>
      </c>
      <c r="I125" s="242">
        <v>1</v>
      </c>
      <c r="J125" s="304">
        <v>212122.95260000002</v>
      </c>
      <c r="K125" s="246">
        <f t="shared" si="9"/>
        <v>212122.95260000002</v>
      </c>
      <c r="L125" s="17"/>
    </row>
    <row r="126" spans="2:12" ht="30" customHeight="1">
      <c r="B126" s="16"/>
      <c r="C126" s="236"/>
      <c r="D126" s="292" t="s">
        <v>324</v>
      </c>
      <c r="E126" s="250"/>
      <c r="F126" s="250"/>
      <c r="G126" s="303" t="s">
        <v>289</v>
      </c>
      <c r="H126" s="250" t="s">
        <v>111</v>
      </c>
      <c r="I126" s="242">
        <v>2</v>
      </c>
      <c r="J126" s="304">
        <v>117317.59052000001</v>
      </c>
      <c r="K126" s="246">
        <f t="shared" si="9"/>
        <v>234635.18104000002</v>
      </c>
      <c r="L126" s="17"/>
    </row>
    <row r="127" spans="2:12" ht="30" customHeight="1">
      <c r="B127" s="16"/>
      <c r="C127" s="236"/>
      <c r="D127" s="292" t="s">
        <v>325</v>
      </c>
      <c r="E127" s="250"/>
      <c r="F127" s="250"/>
      <c r="G127" s="303" t="s">
        <v>290</v>
      </c>
      <c r="H127" s="250" t="s">
        <v>111</v>
      </c>
      <c r="I127" s="242">
        <v>1</v>
      </c>
      <c r="J127" s="304">
        <v>84351.810400000017</v>
      </c>
      <c r="K127" s="246">
        <f t="shared" si="9"/>
        <v>84351.810400000017</v>
      </c>
      <c r="L127" s="17"/>
    </row>
    <row r="128" spans="2:12" ht="30" customHeight="1">
      <c r="B128" s="16"/>
      <c r="C128" s="236"/>
      <c r="D128" s="292" t="s">
        <v>326</v>
      </c>
      <c r="E128" s="250"/>
      <c r="F128" s="250"/>
      <c r="G128" s="303" t="s">
        <v>291</v>
      </c>
      <c r="H128" s="250" t="s">
        <v>352</v>
      </c>
      <c r="I128" s="242">
        <v>5</v>
      </c>
      <c r="J128" s="304">
        <v>59047.952600000004</v>
      </c>
      <c r="K128" s="246">
        <f t="shared" si="9"/>
        <v>295239.76300000004</v>
      </c>
      <c r="L128" s="17"/>
    </row>
    <row r="129" spans="2:12" ht="30" customHeight="1">
      <c r="B129" s="16"/>
      <c r="C129" s="236"/>
      <c r="D129" s="292" t="s">
        <v>327</v>
      </c>
      <c r="E129" s="250"/>
      <c r="F129" s="250"/>
      <c r="G129" s="303" t="s">
        <v>292</v>
      </c>
      <c r="H129" s="250" t="s">
        <v>111</v>
      </c>
      <c r="I129" s="242">
        <v>38</v>
      </c>
      <c r="J129" s="304">
        <v>59047.952600000004</v>
      </c>
      <c r="K129" s="246">
        <f t="shared" si="9"/>
        <v>2243822.1988000004</v>
      </c>
      <c r="L129" s="17"/>
    </row>
    <row r="130" spans="2:12" ht="30" customHeight="1">
      <c r="B130" s="16"/>
      <c r="C130" s="236"/>
      <c r="D130" s="292" t="s">
        <v>328</v>
      </c>
      <c r="E130" s="250"/>
      <c r="F130" s="250"/>
      <c r="G130" s="303" t="s">
        <v>293</v>
      </c>
      <c r="H130" s="250" t="s">
        <v>111</v>
      </c>
      <c r="I130" s="242">
        <v>12</v>
      </c>
      <c r="J130" s="304">
        <v>217397.71560000003</v>
      </c>
      <c r="K130" s="246">
        <f t="shared" si="9"/>
        <v>2608772.5872000004</v>
      </c>
      <c r="L130" s="17"/>
    </row>
    <row r="131" spans="2:12" ht="30" customHeight="1">
      <c r="B131" s="16"/>
      <c r="C131" s="236"/>
      <c r="D131" s="292" t="s">
        <v>329</v>
      </c>
      <c r="E131" s="250"/>
      <c r="F131" s="250"/>
      <c r="G131" s="303" t="s">
        <v>294</v>
      </c>
      <c r="H131" s="250" t="s">
        <v>111</v>
      </c>
      <c r="I131" s="242">
        <v>41</v>
      </c>
      <c r="J131" s="304">
        <v>202761.97638297873</v>
      </c>
      <c r="K131" s="246">
        <f t="shared" si="9"/>
        <v>8313241.0317021273</v>
      </c>
      <c r="L131" s="17"/>
    </row>
    <row r="132" spans="2:12" ht="30" customHeight="1">
      <c r="B132" s="16"/>
      <c r="C132" s="236"/>
      <c r="D132" s="292" t="s">
        <v>330</v>
      </c>
      <c r="E132" s="250"/>
      <c r="F132" s="250"/>
      <c r="G132" s="303" t="s">
        <v>295</v>
      </c>
      <c r="H132" s="250" t="s">
        <v>111</v>
      </c>
      <c r="I132" s="242">
        <v>72</v>
      </c>
      <c r="J132" s="304">
        <v>305221.81040000002</v>
      </c>
      <c r="K132" s="246">
        <f t="shared" si="9"/>
        <v>21975970.3488</v>
      </c>
      <c r="L132" s="17"/>
    </row>
    <row r="133" spans="2:12" ht="30" customHeight="1">
      <c r="B133" s="16"/>
      <c r="C133" s="236"/>
      <c r="D133" s="292" t="s">
        <v>331</v>
      </c>
      <c r="E133" s="250"/>
      <c r="F133" s="250"/>
      <c r="G133" s="303" t="s">
        <v>296</v>
      </c>
      <c r="H133" s="250" t="s">
        <v>352</v>
      </c>
      <c r="I133" s="242">
        <v>4</v>
      </c>
      <c r="J133" s="304">
        <v>163907.98222499999</v>
      </c>
      <c r="K133" s="246">
        <f t="shared" si="9"/>
        <v>655631.92889999994</v>
      </c>
      <c r="L133" s="17"/>
    </row>
    <row r="134" spans="2:12" ht="30" customHeight="1">
      <c r="B134" s="16"/>
      <c r="C134" s="236"/>
      <c r="D134" s="292" t="s">
        <v>332</v>
      </c>
      <c r="E134" s="250"/>
      <c r="F134" s="250"/>
      <c r="G134" s="303" t="s">
        <v>297</v>
      </c>
      <c r="H134" s="250" t="s">
        <v>111</v>
      </c>
      <c r="I134" s="242">
        <v>4</v>
      </c>
      <c r="J134" s="304">
        <v>409055.43120000005</v>
      </c>
      <c r="K134" s="246">
        <f t="shared" si="9"/>
        <v>1636221.7248000002</v>
      </c>
      <c r="L134" s="17"/>
    </row>
    <row r="135" spans="2:12" ht="30" customHeight="1">
      <c r="B135" s="16"/>
      <c r="C135" s="236"/>
      <c r="D135" s="292" t="s">
        <v>333</v>
      </c>
      <c r="E135" s="250"/>
      <c r="F135" s="250"/>
      <c r="G135" s="303" t="s">
        <v>298</v>
      </c>
      <c r="H135" s="250" t="s">
        <v>111</v>
      </c>
      <c r="I135" s="242">
        <v>29</v>
      </c>
      <c r="J135" s="304">
        <v>15527.59052</v>
      </c>
      <c r="K135" s="246">
        <f t="shared" si="9"/>
        <v>450300.12507999997</v>
      </c>
      <c r="L135" s="17"/>
    </row>
    <row r="136" spans="2:12" ht="30" customHeight="1">
      <c r="B136" s="16"/>
      <c r="C136" s="236"/>
      <c r="D136" s="292" t="s">
        <v>334</v>
      </c>
      <c r="E136" s="250"/>
      <c r="F136" s="250"/>
      <c r="G136" s="303" t="s">
        <v>299</v>
      </c>
      <c r="H136" s="250" t="s">
        <v>111</v>
      </c>
      <c r="I136" s="242">
        <v>10</v>
      </c>
      <c r="J136" s="304">
        <v>98582.771560000008</v>
      </c>
      <c r="K136" s="246">
        <f t="shared" si="9"/>
        <v>985827.71560000011</v>
      </c>
      <c r="L136" s="17"/>
    </row>
    <row r="137" spans="2:12" ht="30" customHeight="1">
      <c r="B137" s="16"/>
      <c r="C137" s="236"/>
      <c r="D137" s="292" t="s">
        <v>335</v>
      </c>
      <c r="E137" s="250"/>
      <c r="F137" s="250"/>
      <c r="G137" s="303" t="s">
        <v>300</v>
      </c>
      <c r="H137" s="250" t="s">
        <v>111</v>
      </c>
      <c r="I137" s="242">
        <v>55</v>
      </c>
      <c r="J137" s="304">
        <v>14070.29052</v>
      </c>
      <c r="K137" s="246">
        <f t="shared" si="9"/>
        <v>773865.97860000003</v>
      </c>
      <c r="L137" s="17"/>
    </row>
    <row r="138" spans="2:12" ht="30" customHeight="1">
      <c r="B138" s="16"/>
      <c r="C138" s="236"/>
      <c r="D138" s="292" t="s">
        <v>336</v>
      </c>
      <c r="E138" s="250"/>
      <c r="F138" s="250"/>
      <c r="G138" s="303" t="s">
        <v>301</v>
      </c>
      <c r="H138" s="250" t="s">
        <v>111</v>
      </c>
      <c r="I138" s="242">
        <v>12</v>
      </c>
      <c r="J138" s="304">
        <v>107451.98814999999</v>
      </c>
      <c r="K138" s="246">
        <f t="shared" si="9"/>
        <v>1289423.8577999999</v>
      </c>
      <c r="L138" s="17"/>
    </row>
    <row r="139" spans="2:12" ht="30" customHeight="1">
      <c r="B139" s="16"/>
      <c r="C139" s="236"/>
      <c r="D139" s="292" t="s">
        <v>337</v>
      </c>
      <c r="E139" s="250"/>
      <c r="F139" s="250"/>
      <c r="G139" s="303" t="s">
        <v>302</v>
      </c>
      <c r="H139" s="250" t="s">
        <v>111</v>
      </c>
      <c r="I139" s="242">
        <v>11</v>
      </c>
      <c r="J139" s="304">
        <v>41671.988150000005</v>
      </c>
      <c r="K139" s="246">
        <f t="shared" si="9"/>
        <v>458391.86965000007</v>
      </c>
      <c r="L139" s="17"/>
    </row>
    <row r="140" spans="2:12" ht="30" customHeight="1">
      <c r="B140" s="16"/>
      <c r="C140" s="236"/>
      <c r="D140" s="292" t="s">
        <v>338</v>
      </c>
      <c r="E140" s="250"/>
      <c r="F140" s="250"/>
      <c r="G140" s="303" t="s">
        <v>303</v>
      </c>
      <c r="H140" s="250" t="s">
        <v>111</v>
      </c>
      <c r="I140" s="242">
        <v>1</v>
      </c>
      <c r="J140" s="304">
        <v>102349.82225000001</v>
      </c>
      <c r="K140" s="246">
        <f t="shared" si="9"/>
        <v>102349.82225000001</v>
      </c>
      <c r="L140" s="17"/>
    </row>
    <row r="141" spans="2:12" ht="30" customHeight="1">
      <c r="B141" s="16"/>
      <c r="C141" s="236"/>
      <c r="D141" s="292" t="s">
        <v>339</v>
      </c>
      <c r="E141" s="250"/>
      <c r="F141" s="250"/>
      <c r="G141" s="303" t="s">
        <v>304</v>
      </c>
      <c r="H141" s="250" t="s">
        <v>111</v>
      </c>
      <c r="I141" s="242">
        <v>1</v>
      </c>
      <c r="J141" s="304">
        <v>701779.82224999997</v>
      </c>
      <c r="K141" s="246">
        <f t="shared" si="9"/>
        <v>701779.82224999997</v>
      </c>
      <c r="L141" s="17"/>
    </row>
    <row r="142" spans="2:12" ht="30" customHeight="1">
      <c r="B142" s="16"/>
      <c r="C142" s="236"/>
      <c r="D142" s="292" t="s">
        <v>340</v>
      </c>
      <c r="E142" s="250"/>
      <c r="F142" s="250"/>
      <c r="G142" s="303" t="s">
        <v>305</v>
      </c>
      <c r="H142" s="250" t="s">
        <v>111</v>
      </c>
      <c r="I142" s="242">
        <v>4</v>
      </c>
      <c r="J142" s="304">
        <v>237549.82225000003</v>
      </c>
      <c r="K142" s="246">
        <f t="shared" si="9"/>
        <v>950199.28900000011</v>
      </c>
      <c r="L142" s="17"/>
    </row>
    <row r="143" spans="2:12" ht="30" customHeight="1">
      <c r="B143" s="16"/>
      <c r="C143" s="236"/>
      <c r="D143" s="292" t="s">
        <v>341</v>
      </c>
      <c r="E143" s="250"/>
      <c r="F143" s="250"/>
      <c r="G143" s="303" t="s">
        <v>306</v>
      </c>
      <c r="H143" s="250" t="s">
        <v>111</v>
      </c>
      <c r="I143" s="242">
        <v>4</v>
      </c>
      <c r="J143" s="304">
        <v>112879.82225000001</v>
      </c>
      <c r="K143" s="246">
        <f t="shared" si="9"/>
        <v>451519.28900000005</v>
      </c>
      <c r="L143" s="17"/>
    </row>
    <row r="144" spans="2:12" ht="30" customHeight="1">
      <c r="B144" s="16"/>
      <c r="C144" s="236"/>
      <c r="D144" s="292" t="s">
        <v>342</v>
      </c>
      <c r="E144" s="250"/>
      <c r="F144" s="250"/>
      <c r="G144" s="303" t="s">
        <v>307</v>
      </c>
      <c r="H144" s="250" t="s">
        <v>111</v>
      </c>
      <c r="I144" s="242">
        <v>20</v>
      </c>
      <c r="J144" s="304">
        <v>7987.5905200000007</v>
      </c>
      <c r="K144" s="246">
        <f t="shared" si="9"/>
        <v>159751.81040000002</v>
      </c>
      <c r="L144" s="17"/>
    </row>
    <row r="145" spans="2:12" ht="30" customHeight="1">
      <c r="B145" s="16"/>
      <c r="C145" s="236"/>
      <c r="D145" s="292" t="s">
        <v>343</v>
      </c>
      <c r="E145" s="250"/>
      <c r="F145" s="250"/>
      <c r="G145" s="303" t="s">
        <v>308</v>
      </c>
      <c r="H145" s="250" t="s">
        <v>111</v>
      </c>
      <c r="I145" s="242">
        <v>4</v>
      </c>
      <c r="J145" s="304">
        <v>88845.905200000008</v>
      </c>
      <c r="K145" s="246">
        <f t="shared" si="9"/>
        <v>355383.62080000003</v>
      </c>
      <c r="L145" s="17"/>
    </row>
    <row r="146" spans="2:12" ht="30" customHeight="1">
      <c r="B146" s="16"/>
      <c r="C146" s="236"/>
      <c r="D146" s="292" t="s">
        <v>344</v>
      </c>
      <c r="E146" s="250"/>
      <c r="F146" s="250"/>
      <c r="G146" s="303" t="s">
        <v>309</v>
      </c>
      <c r="H146" s="250" t="s">
        <v>111</v>
      </c>
      <c r="I146" s="242">
        <v>221</v>
      </c>
      <c r="J146" s="304">
        <v>219178.57156000001</v>
      </c>
      <c r="K146" s="246">
        <f t="shared" si="9"/>
        <v>48438464.31476</v>
      </c>
      <c r="L146" s="17"/>
    </row>
    <row r="147" spans="2:12" ht="30" customHeight="1">
      <c r="B147" s="16"/>
      <c r="C147" s="236"/>
      <c r="D147" s="292" t="s">
        <v>345</v>
      </c>
      <c r="E147" s="250"/>
      <c r="F147" s="250"/>
      <c r="G147" s="303" t="s">
        <v>310</v>
      </c>
      <c r="H147" s="250" t="s">
        <v>112</v>
      </c>
      <c r="I147" s="242">
        <v>25</v>
      </c>
      <c r="J147" s="304">
        <v>109490.29390000002</v>
      </c>
      <c r="K147" s="246">
        <f t="shared" si="9"/>
        <v>2737257.3475000006</v>
      </c>
      <c r="L147" s="17"/>
    </row>
    <row r="148" spans="2:12" ht="30" customHeight="1">
      <c r="B148" s="16"/>
      <c r="C148" s="236"/>
      <c r="D148" s="292" t="s">
        <v>346</v>
      </c>
      <c r="E148" s="250"/>
      <c r="F148" s="250"/>
      <c r="G148" s="303" t="s">
        <v>311</v>
      </c>
      <c r="H148" s="250" t="s">
        <v>112</v>
      </c>
      <c r="I148" s="242">
        <v>20</v>
      </c>
      <c r="J148" s="304">
        <v>592749.95259999996</v>
      </c>
      <c r="K148" s="246">
        <f t="shared" si="9"/>
        <v>11854999.051999999</v>
      </c>
      <c r="L148" s="17"/>
    </row>
    <row r="149" spans="2:12" ht="30" customHeight="1">
      <c r="B149" s="16"/>
      <c r="C149" s="236"/>
      <c r="D149" s="292" t="s">
        <v>347</v>
      </c>
      <c r="E149" s="250"/>
      <c r="F149" s="250"/>
      <c r="G149" s="303" t="s">
        <v>312</v>
      </c>
      <c r="H149" s="250" t="s">
        <v>112</v>
      </c>
      <c r="I149" s="242">
        <v>10</v>
      </c>
      <c r="J149" s="304">
        <v>74785.493900000016</v>
      </c>
      <c r="K149" s="246">
        <f t="shared" si="9"/>
        <v>747854.93900000013</v>
      </c>
      <c r="L149" s="17"/>
    </row>
    <row r="150" spans="2:12" ht="30" customHeight="1">
      <c r="B150" s="16"/>
      <c r="C150" s="236"/>
      <c r="D150" s="292" t="s">
        <v>348</v>
      </c>
      <c r="E150" s="250"/>
      <c r="F150" s="250"/>
      <c r="G150" s="303" t="s">
        <v>313</v>
      </c>
      <c r="H150" s="250" t="s">
        <v>112</v>
      </c>
      <c r="I150" s="242">
        <v>5</v>
      </c>
      <c r="J150" s="304">
        <v>277967.95260000002</v>
      </c>
      <c r="K150" s="246">
        <f t="shared" si="9"/>
        <v>1389839.763</v>
      </c>
      <c r="L150" s="17"/>
    </row>
    <row r="151" spans="2:12" ht="30" customHeight="1">
      <c r="B151" s="16"/>
      <c r="C151" s="236"/>
      <c r="D151" s="292" t="s">
        <v>349</v>
      </c>
      <c r="E151" s="250"/>
      <c r="F151" s="250"/>
      <c r="G151" s="303" t="s">
        <v>314</v>
      </c>
      <c r="H151" s="250" t="s">
        <v>112</v>
      </c>
      <c r="I151" s="242">
        <v>32</v>
      </c>
      <c r="J151" s="304">
        <v>217819.24450000003</v>
      </c>
      <c r="K151" s="246">
        <f t="shared" si="9"/>
        <v>6970215.824000001</v>
      </c>
      <c r="L151" s="17"/>
    </row>
    <row r="152" spans="2:12" ht="30" customHeight="1">
      <c r="B152" s="16"/>
      <c r="C152" s="236"/>
      <c r="D152" s="292" t="s">
        <v>350</v>
      </c>
      <c r="E152" s="250"/>
      <c r="F152" s="250"/>
      <c r="G152" s="303" t="s">
        <v>315</v>
      </c>
      <c r="H152" s="250" t="s">
        <v>111</v>
      </c>
      <c r="I152" s="242">
        <v>1</v>
      </c>
      <c r="J152" s="304">
        <v>3084459.6445000004</v>
      </c>
      <c r="K152" s="246">
        <f t="shared" si="9"/>
        <v>3084459.6445000004</v>
      </c>
      <c r="L152" s="17"/>
    </row>
    <row r="153" spans="2:12" ht="30" customHeight="1">
      <c r="B153" s="16"/>
      <c r="C153" s="236"/>
      <c r="D153" s="292" t="s">
        <v>351</v>
      </c>
      <c r="E153" s="250"/>
      <c r="F153" s="250"/>
      <c r="G153" s="303" t="s">
        <v>316</v>
      </c>
      <c r="H153" s="250" t="s">
        <v>111</v>
      </c>
      <c r="I153" s="242">
        <v>1</v>
      </c>
      <c r="J153" s="304">
        <v>5790277.0445000008</v>
      </c>
      <c r="K153" s="246">
        <f t="shared" si="9"/>
        <v>5790277.0445000008</v>
      </c>
      <c r="L153" s="17"/>
    </row>
    <row r="154" spans="2:12" ht="30" customHeight="1" thickBot="1">
      <c r="B154" s="16"/>
      <c r="C154" s="239" t="s">
        <v>209</v>
      </c>
      <c r="D154" s="259"/>
      <c r="E154" s="259"/>
      <c r="F154" s="259"/>
      <c r="G154" s="262"/>
      <c r="H154" s="261"/>
      <c r="I154" s="263"/>
      <c r="J154" s="264"/>
      <c r="K154" s="265">
        <f>SUM(K119:K153)</f>
        <v>139316709.7005637</v>
      </c>
      <c r="L154" s="17"/>
    </row>
    <row r="155" spans="2:12" ht="30" customHeight="1" thickBot="1">
      <c r="B155" s="16"/>
      <c r="C155" s="326" t="s">
        <v>354</v>
      </c>
      <c r="D155" s="327"/>
      <c r="E155" s="327"/>
      <c r="F155" s="327"/>
      <c r="G155" s="327"/>
      <c r="H155" s="234"/>
      <c r="I155" s="234"/>
      <c r="J155" s="234"/>
      <c r="K155" s="235"/>
      <c r="L155" s="17"/>
    </row>
    <row r="156" spans="2:12" ht="30" customHeight="1">
      <c r="B156" s="16"/>
      <c r="C156" s="236"/>
      <c r="D156" s="292" t="s">
        <v>370</v>
      </c>
      <c r="E156" s="250"/>
      <c r="F156" s="250"/>
      <c r="G156" s="303" t="s">
        <v>355</v>
      </c>
      <c r="H156" s="250" t="s">
        <v>113</v>
      </c>
      <c r="I156" s="242">
        <v>225.55499999999998</v>
      </c>
      <c r="J156" s="304">
        <v>110704.70731137088</v>
      </c>
      <c r="K156" s="246">
        <f>I156*J156</f>
        <v>24970000.257616255</v>
      </c>
      <c r="L156" s="17"/>
    </row>
    <row r="157" spans="2:12" ht="30" customHeight="1">
      <c r="B157" s="16"/>
      <c r="C157" s="236"/>
      <c r="D157" s="292" t="s">
        <v>371</v>
      </c>
      <c r="E157" s="250"/>
      <c r="F157" s="250"/>
      <c r="G157" s="303" t="s">
        <v>356</v>
      </c>
      <c r="H157" s="250" t="s">
        <v>113</v>
      </c>
      <c r="I157" s="242">
        <v>557.91360000000009</v>
      </c>
      <c r="J157" s="304">
        <v>141343.81299999999</v>
      </c>
      <c r="K157" s="246">
        <f t="shared" ref="K157:K170" si="10">I157*J157</f>
        <v>78857635.548556805</v>
      </c>
      <c r="L157" s="17"/>
    </row>
    <row r="158" spans="2:12" ht="30" customHeight="1">
      <c r="B158" s="16"/>
      <c r="C158" s="236"/>
      <c r="D158" s="292" t="s">
        <v>372</v>
      </c>
      <c r="E158" s="250"/>
      <c r="F158" s="250"/>
      <c r="G158" s="303" t="s">
        <v>357</v>
      </c>
      <c r="H158" s="250" t="s">
        <v>113</v>
      </c>
      <c r="I158" s="242">
        <v>14.8725</v>
      </c>
      <c r="J158" s="304">
        <v>322268.70348780492</v>
      </c>
      <c r="K158" s="246">
        <f t="shared" si="10"/>
        <v>4792941.292622379</v>
      </c>
      <c r="L158" s="17"/>
    </row>
    <row r="159" spans="2:12" ht="30" customHeight="1">
      <c r="B159" s="16"/>
      <c r="C159" s="236"/>
      <c r="D159" s="292" t="s">
        <v>373</v>
      </c>
      <c r="E159" s="250"/>
      <c r="F159" s="250"/>
      <c r="G159" s="303" t="s">
        <v>358</v>
      </c>
      <c r="H159" s="250" t="s">
        <v>112</v>
      </c>
      <c r="I159" s="242">
        <v>39.19</v>
      </c>
      <c r="J159" s="304">
        <v>94375.124220389815</v>
      </c>
      <c r="K159" s="246">
        <f t="shared" si="10"/>
        <v>3698561.1181970765</v>
      </c>
      <c r="L159" s="17"/>
    </row>
    <row r="160" spans="2:12" ht="30" customHeight="1">
      <c r="B160" s="16"/>
      <c r="C160" s="236"/>
      <c r="D160" s="292" t="s">
        <v>374</v>
      </c>
      <c r="E160" s="250"/>
      <c r="F160" s="250"/>
      <c r="G160" s="303" t="s">
        <v>359</v>
      </c>
      <c r="H160" s="250" t="s">
        <v>112</v>
      </c>
      <c r="I160" s="242">
        <v>105.6</v>
      </c>
      <c r="J160" s="304">
        <v>20844.023200000003</v>
      </c>
      <c r="K160" s="246">
        <f t="shared" si="10"/>
        <v>2201128.8499200004</v>
      </c>
      <c r="L160" s="17"/>
    </row>
    <row r="161" spans="2:12" ht="30" customHeight="1">
      <c r="B161" s="16"/>
      <c r="C161" s="236"/>
      <c r="D161" s="292" t="s">
        <v>375</v>
      </c>
      <c r="E161" s="250"/>
      <c r="F161" s="250"/>
      <c r="G161" s="303" t="s">
        <v>360</v>
      </c>
      <c r="H161" s="250" t="s">
        <v>113</v>
      </c>
      <c r="I161" s="242">
        <v>21.656799999999997</v>
      </c>
      <c r="J161" s="304">
        <v>150953.96888000003</v>
      </c>
      <c r="K161" s="246">
        <f t="shared" si="10"/>
        <v>3269179.9132403843</v>
      </c>
      <c r="L161" s="17"/>
    </row>
    <row r="162" spans="2:12" ht="30" customHeight="1">
      <c r="B162" s="16"/>
      <c r="C162" s="236"/>
      <c r="D162" s="292" t="s">
        <v>376</v>
      </c>
      <c r="E162" s="250"/>
      <c r="F162" s="250"/>
      <c r="G162" s="303" t="s">
        <v>361</v>
      </c>
      <c r="H162" s="250" t="s">
        <v>113</v>
      </c>
      <c r="I162" s="242">
        <v>40.5</v>
      </c>
      <c r="J162" s="304">
        <v>96771.129000000001</v>
      </c>
      <c r="K162" s="246">
        <f t="shared" si="10"/>
        <v>3919230.7245</v>
      </c>
      <c r="L162" s="17"/>
    </row>
    <row r="163" spans="2:12" ht="30" customHeight="1">
      <c r="B163" s="16"/>
      <c r="C163" s="236"/>
      <c r="D163" s="292" t="s">
        <v>377</v>
      </c>
      <c r="E163" s="250"/>
      <c r="F163" s="250"/>
      <c r="G163" s="303" t="s">
        <v>362</v>
      </c>
      <c r="H163" s="250" t="s">
        <v>112</v>
      </c>
      <c r="I163" s="242">
        <v>70.450000000000031</v>
      </c>
      <c r="J163" s="304">
        <v>23827.869000000002</v>
      </c>
      <c r="K163" s="246">
        <f t="shared" si="10"/>
        <v>1678673.3710500009</v>
      </c>
      <c r="L163" s="17"/>
    </row>
    <row r="164" spans="2:12" ht="30" customHeight="1">
      <c r="B164" s="16"/>
      <c r="C164" s="236"/>
      <c r="D164" s="292" t="s">
        <v>378</v>
      </c>
      <c r="E164" s="250"/>
      <c r="F164" s="250"/>
      <c r="G164" s="303" t="s">
        <v>363</v>
      </c>
      <c r="H164" s="250" t="s">
        <v>111</v>
      </c>
      <c r="I164" s="242">
        <v>13</v>
      </c>
      <c r="J164" s="304">
        <v>29625.027236595426</v>
      </c>
      <c r="K164" s="246">
        <f t="shared" si="10"/>
        <v>385125.35407574056</v>
      </c>
      <c r="L164" s="17"/>
    </row>
    <row r="165" spans="2:12" ht="30" customHeight="1">
      <c r="B165" s="16"/>
      <c r="C165" s="236"/>
      <c r="D165" s="292" t="s">
        <v>379</v>
      </c>
      <c r="E165" s="250"/>
      <c r="F165" s="250"/>
      <c r="G165" s="303" t="s">
        <v>364</v>
      </c>
      <c r="H165" s="250" t="s">
        <v>111</v>
      </c>
      <c r="I165" s="242">
        <v>5</v>
      </c>
      <c r="J165" s="304">
        <v>28915.227236595423</v>
      </c>
      <c r="K165" s="246">
        <f t="shared" si="10"/>
        <v>144576.13618297712</v>
      </c>
      <c r="L165" s="17"/>
    </row>
    <row r="166" spans="2:12" ht="30" customHeight="1">
      <c r="B166" s="16"/>
      <c r="C166" s="236"/>
      <c r="D166" s="292" t="s">
        <v>380</v>
      </c>
      <c r="E166" s="250"/>
      <c r="F166" s="250"/>
      <c r="G166" s="303" t="s">
        <v>365</v>
      </c>
      <c r="H166" s="250" t="s">
        <v>111</v>
      </c>
      <c r="I166" s="242">
        <v>4</v>
      </c>
      <c r="J166" s="304">
        <v>37622.627236595428</v>
      </c>
      <c r="K166" s="246">
        <f t="shared" si="10"/>
        <v>150490.50894638171</v>
      </c>
      <c r="L166" s="17"/>
    </row>
    <row r="167" spans="2:12" ht="30" customHeight="1">
      <c r="B167" s="16"/>
      <c r="C167" s="236"/>
      <c r="D167" s="292" t="s">
        <v>381</v>
      </c>
      <c r="E167" s="250"/>
      <c r="F167" s="250"/>
      <c r="G167" s="303" t="s">
        <v>366</v>
      </c>
      <c r="H167" s="250" t="s">
        <v>113</v>
      </c>
      <c r="I167" s="242">
        <v>557.91360000000009</v>
      </c>
      <c r="J167" s="304">
        <v>32308.9</v>
      </c>
      <c r="K167" s="246">
        <f t="shared" si="10"/>
        <v>18025574.711040005</v>
      </c>
      <c r="L167" s="17"/>
    </row>
    <row r="168" spans="2:12" ht="30" customHeight="1">
      <c r="B168" s="16"/>
      <c r="C168" s="236"/>
      <c r="D168" s="292" t="s">
        <v>382</v>
      </c>
      <c r="E168" s="250"/>
      <c r="F168" s="250"/>
      <c r="G168" s="303" t="s">
        <v>367</v>
      </c>
      <c r="H168" s="250" t="s">
        <v>112</v>
      </c>
      <c r="I168" s="242">
        <v>35.81</v>
      </c>
      <c r="J168" s="304">
        <v>138858.94880000001</v>
      </c>
      <c r="K168" s="246">
        <f t="shared" si="10"/>
        <v>4972538.9565280005</v>
      </c>
      <c r="L168" s="17"/>
    </row>
    <row r="169" spans="2:12" ht="30" customHeight="1">
      <c r="B169" s="16"/>
      <c r="C169" s="236"/>
      <c r="D169" s="292" t="s">
        <v>383</v>
      </c>
      <c r="E169" s="250"/>
      <c r="F169" s="250"/>
      <c r="G169" s="303" t="s">
        <v>368</v>
      </c>
      <c r="H169" s="250" t="s">
        <v>113</v>
      </c>
      <c r="I169" s="242">
        <v>54.8</v>
      </c>
      <c r="J169" s="304">
        <v>121896.32433333334</v>
      </c>
      <c r="K169" s="246">
        <f t="shared" si="10"/>
        <v>6679918.573466667</v>
      </c>
      <c r="L169" s="17"/>
    </row>
    <row r="170" spans="2:12" ht="30" customHeight="1">
      <c r="B170" s="16"/>
      <c r="C170" s="236"/>
      <c r="D170" s="292" t="s">
        <v>384</v>
      </c>
      <c r="E170" s="250"/>
      <c r="F170" s="250"/>
      <c r="G170" s="303" t="s">
        <v>369</v>
      </c>
      <c r="H170" s="250" t="s">
        <v>112</v>
      </c>
      <c r="I170" s="242">
        <v>20.8</v>
      </c>
      <c r="J170" s="304">
        <v>651288.18211518333</v>
      </c>
      <c r="K170" s="246">
        <f t="shared" si="10"/>
        <v>13546794.187995814</v>
      </c>
      <c r="L170" s="17"/>
    </row>
    <row r="171" spans="2:12" ht="30" customHeight="1" thickBot="1">
      <c r="B171" s="16"/>
      <c r="C171" s="239" t="s">
        <v>209</v>
      </c>
      <c r="D171" s="259"/>
      <c r="E171" s="259"/>
      <c r="F171" s="259"/>
      <c r="G171" s="262"/>
      <c r="H171" s="261"/>
      <c r="I171" s="263"/>
      <c r="J171" s="264"/>
      <c r="K171" s="265">
        <f>SUM(K156:K170)</f>
        <v>167292369.50393853</v>
      </c>
      <c r="L171" s="17"/>
    </row>
    <row r="172" spans="2:12" ht="30" customHeight="1" thickBot="1">
      <c r="B172" s="16"/>
      <c r="C172" s="326" t="s">
        <v>385</v>
      </c>
      <c r="D172" s="327"/>
      <c r="E172" s="327"/>
      <c r="F172" s="327"/>
      <c r="G172" s="327"/>
      <c r="H172" s="234"/>
      <c r="I172" s="234"/>
      <c r="J172" s="234"/>
      <c r="K172" s="235"/>
      <c r="L172" s="17"/>
    </row>
    <row r="173" spans="2:12" ht="30" customHeight="1">
      <c r="B173" s="16"/>
      <c r="C173" s="236"/>
      <c r="D173" s="292" t="s">
        <v>388</v>
      </c>
      <c r="E173" s="250"/>
      <c r="F173" s="250"/>
      <c r="G173" s="303" t="s">
        <v>386</v>
      </c>
      <c r="H173" s="292" t="s">
        <v>113</v>
      </c>
      <c r="I173" s="304">
        <v>312.88304900000003</v>
      </c>
      <c r="J173" s="304">
        <v>100280.72666666667</v>
      </c>
      <c r="K173" s="246">
        <f>I173*J173</f>
        <v>31376139.515402276</v>
      </c>
      <c r="L173" s="17"/>
    </row>
    <row r="174" spans="2:12" ht="30" customHeight="1">
      <c r="B174" s="16"/>
      <c r="C174" s="236"/>
      <c r="D174" s="292" t="s">
        <v>389</v>
      </c>
      <c r="E174" s="250"/>
      <c r="F174" s="250"/>
      <c r="G174" s="303" t="s">
        <v>387</v>
      </c>
      <c r="H174" s="292" t="s">
        <v>113</v>
      </c>
      <c r="I174" s="304">
        <v>117.40048999999999</v>
      </c>
      <c r="J174" s="304">
        <v>163099.21680000002</v>
      </c>
      <c r="K174" s="246">
        <f>I174*J174</f>
        <v>19147927.970936235</v>
      </c>
      <c r="L174" s="17"/>
    </row>
    <row r="175" spans="2:12" ht="30" customHeight="1" thickBot="1">
      <c r="B175" s="16"/>
      <c r="C175" s="239" t="s">
        <v>209</v>
      </c>
      <c r="D175" s="259"/>
      <c r="E175" s="259"/>
      <c r="F175" s="259"/>
      <c r="G175" s="262"/>
      <c r="H175" s="261"/>
      <c r="I175" s="263"/>
      <c r="J175" s="264"/>
      <c r="K175" s="265">
        <f>SUM(K173:K174)</f>
        <v>50524067.486338511</v>
      </c>
      <c r="L175" s="17"/>
    </row>
    <row r="176" spans="2:12" ht="30" customHeight="1" thickBot="1">
      <c r="B176" s="16"/>
      <c r="C176" s="326" t="s">
        <v>390</v>
      </c>
      <c r="D176" s="327"/>
      <c r="E176" s="327"/>
      <c r="F176" s="327"/>
      <c r="G176" s="327"/>
      <c r="H176" s="234"/>
      <c r="I176" s="234"/>
      <c r="J176" s="234"/>
      <c r="K176" s="235"/>
      <c r="L176" s="17"/>
    </row>
    <row r="177" spans="2:12" ht="30" customHeight="1">
      <c r="B177" s="16"/>
      <c r="C177" s="236"/>
      <c r="D177" s="292" t="s">
        <v>370</v>
      </c>
      <c r="E177" s="250"/>
      <c r="F177" s="250"/>
      <c r="G177" s="303" t="s">
        <v>391</v>
      </c>
      <c r="H177" s="250" t="s">
        <v>111</v>
      </c>
      <c r="I177" s="242">
        <v>5</v>
      </c>
      <c r="J177" s="304">
        <v>550987.54100000008</v>
      </c>
      <c r="K177" s="246">
        <f>I177*J177</f>
        <v>2754937.7050000005</v>
      </c>
      <c r="L177" s="17"/>
    </row>
    <row r="178" spans="2:12" ht="30" customHeight="1">
      <c r="B178" s="16"/>
      <c r="C178" s="236"/>
      <c r="D178" s="292" t="s">
        <v>398</v>
      </c>
      <c r="E178" s="250"/>
      <c r="F178" s="250"/>
      <c r="G178" s="303" t="s">
        <v>392</v>
      </c>
      <c r="H178" s="250" t="s">
        <v>111</v>
      </c>
      <c r="I178" s="242">
        <v>3</v>
      </c>
      <c r="J178" s="304">
        <v>727452.83031784848</v>
      </c>
      <c r="K178" s="246">
        <f t="shared" ref="K178:K183" si="11">I178*J178</f>
        <v>2182358.4909535456</v>
      </c>
      <c r="L178" s="17"/>
    </row>
    <row r="179" spans="2:12" ht="30" customHeight="1">
      <c r="B179" s="16"/>
      <c r="C179" s="236"/>
      <c r="D179" s="292" t="s">
        <v>399</v>
      </c>
      <c r="E179" s="250"/>
      <c r="F179" s="250"/>
      <c r="G179" s="303" t="s">
        <v>393</v>
      </c>
      <c r="H179" s="250" t="s">
        <v>111</v>
      </c>
      <c r="I179" s="242">
        <v>15</v>
      </c>
      <c r="J179" s="304">
        <v>367445.74100000004</v>
      </c>
      <c r="K179" s="246">
        <f t="shared" si="11"/>
        <v>5511686.1150000002</v>
      </c>
      <c r="L179" s="17"/>
    </row>
    <row r="180" spans="2:12" ht="30" customHeight="1">
      <c r="B180" s="16"/>
      <c r="C180" s="236"/>
      <c r="D180" s="292" t="s">
        <v>400</v>
      </c>
      <c r="E180" s="250"/>
      <c r="F180" s="250"/>
      <c r="G180" s="303" t="s">
        <v>394</v>
      </c>
      <c r="H180" s="250" t="s">
        <v>111</v>
      </c>
      <c r="I180" s="242">
        <v>1</v>
      </c>
      <c r="J180" s="304">
        <v>720877.39099999995</v>
      </c>
      <c r="K180" s="246">
        <f t="shared" si="11"/>
        <v>720877.39099999995</v>
      </c>
      <c r="L180" s="17"/>
    </row>
    <row r="181" spans="2:12" ht="30" customHeight="1">
      <c r="B181" s="16"/>
      <c r="C181" s="236"/>
      <c r="D181" s="292" t="s">
        <v>401</v>
      </c>
      <c r="E181" s="250"/>
      <c r="F181" s="250"/>
      <c r="G181" s="303" t="s">
        <v>395</v>
      </c>
      <c r="H181" s="250" t="s">
        <v>111</v>
      </c>
      <c r="I181" s="242">
        <v>5</v>
      </c>
      <c r="J181" s="304">
        <v>876105.38973878638</v>
      </c>
      <c r="K181" s="246">
        <f t="shared" si="11"/>
        <v>4380526.948693932</v>
      </c>
      <c r="L181" s="17"/>
    </row>
    <row r="182" spans="2:12" ht="30" customHeight="1">
      <c r="B182" s="16"/>
      <c r="C182" s="236"/>
      <c r="D182" s="292" t="s">
        <v>371</v>
      </c>
      <c r="E182" s="250"/>
      <c r="F182" s="250"/>
      <c r="G182" s="303" t="s">
        <v>396</v>
      </c>
      <c r="H182" s="250" t="s">
        <v>111</v>
      </c>
      <c r="I182" s="242">
        <v>7</v>
      </c>
      <c r="J182" s="304">
        <v>460114.29100000003</v>
      </c>
      <c r="K182" s="246">
        <f t="shared" si="11"/>
        <v>3220800.037</v>
      </c>
      <c r="L182" s="17"/>
    </row>
    <row r="183" spans="2:12" ht="30" customHeight="1">
      <c r="B183" s="16"/>
      <c r="C183" s="236"/>
      <c r="D183" s="292" t="s">
        <v>402</v>
      </c>
      <c r="E183" s="250"/>
      <c r="F183" s="250"/>
      <c r="G183" s="303" t="s">
        <v>397</v>
      </c>
      <c r="H183" s="250" t="s">
        <v>111</v>
      </c>
      <c r="I183" s="242">
        <v>7</v>
      </c>
      <c r="J183" s="304">
        <v>891901.07759999996</v>
      </c>
      <c r="K183" s="246">
        <f t="shared" si="11"/>
        <v>6243307.5431999993</v>
      </c>
      <c r="L183" s="17"/>
    </row>
    <row r="184" spans="2:12" ht="30" customHeight="1" thickBot="1">
      <c r="B184" s="16"/>
      <c r="C184" s="239" t="s">
        <v>209</v>
      </c>
      <c r="D184" s="259"/>
      <c r="E184" s="259"/>
      <c r="F184" s="259"/>
      <c r="G184" s="262"/>
      <c r="H184" s="261"/>
      <c r="I184" s="263"/>
      <c r="J184" s="264"/>
      <c r="K184" s="265">
        <f>SUM(K177:K183)</f>
        <v>25014494.230847478</v>
      </c>
      <c r="L184" s="17"/>
    </row>
    <row r="185" spans="2:12" ht="30" customHeight="1" thickBot="1">
      <c r="B185" s="16"/>
      <c r="C185" s="326" t="s">
        <v>403</v>
      </c>
      <c r="D185" s="327"/>
      <c r="E185" s="327"/>
      <c r="F185" s="327"/>
      <c r="G185" s="327"/>
      <c r="H185" s="234"/>
      <c r="I185" s="234"/>
      <c r="J185" s="234"/>
      <c r="K185" s="235"/>
      <c r="L185" s="17"/>
    </row>
    <row r="186" spans="2:12" ht="30" customHeight="1">
      <c r="B186" s="16"/>
      <c r="C186" s="236"/>
      <c r="D186" s="292" t="s">
        <v>408</v>
      </c>
      <c r="E186" s="250"/>
      <c r="F186" s="250"/>
      <c r="G186" s="303" t="s">
        <v>404</v>
      </c>
      <c r="H186" s="250" t="s">
        <v>113</v>
      </c>
      <c r="I186" s="242">
        <v>174.60000000000002</v>
      </c>
      <c r="J186" s="304">
        <v>29520.297000000006</v>
      </c>
      <c r="K186" s="246">
        <f>I186*J186</f>
        <v>5154243.8562000021</v>
      </c>
      <c r="L186" s="17"/>
    </row>
    <row r="187" spans="2:12" ht="30" customHeight="1">
      <c r="B187" s="16"/>
      <c r="C187" s="236"/>
      <c r="D187" s="292" t="s">
        <v>409</v>
      </c>
      <c r="E187" s="250"/>
      <c r="F187" s="250"/>
      <c r="G187" s="303" t="s">
        <v>405</v>
      </c>
      <c r="H187" s="250" t="s">
        <v>113</v>
      </c>
      <c r="I187" s="242">
        <v>369.30643999999995</v>
      </c>
      <c r="J187" s="304">
        <v>15609.932000000003</v>
      </c>
      <c r="K187" s="246">
        <f t="shared" ref="K187:K190" si="12">I187*J187</f>
        <v>5764848.4155620802</v>
      </c>
      <c r="L187" s="17"/>
    </row>
    <row r="188" spans="2:12" ht="30" customHeight="1">
      <c r="B188" s="16"/>
      <c r="C188" s="236"/>
      <c r="D188" s="292" t="s">
        <v>410</v>
      </c>
      <c r="E188" s="250"/>
      <c r="F188" s="250"/>
      <c r="G188" s="303" t="s">
        <v>406</v>
      </c>
      <c r="H188" s="250" t="s">
        <v>113</v>
      </c>
      <c r="I188" s="242">
        <v>1263.2208999999996</v>
      </c>
      <c r="J188" s="304">
        <v>33122.337673267335</v>
      </c>
      <c r="K188" s="246">
        <f t="shared" si="12"/>
        <v>41840829.205728658</v>
      </c>
      <c r="L188" s="17"/>
    </row>
    <row r="189" spans="2:12" ht="30" customHeight="1">
      <c r="B189" s="16"/>
      <c r="C189" s="236"/>
      <c r="D189" s="292" t="s">
        <v>411</v>
      </c>
      <c r="E189" s="250"/>
      <c r="F189" s="250"/>
      <c r="G189" s="303" t="s">
        <v>406</v>
      </c>
      <c r="H189" s="250" t="s">
        <v>112</v>
      </c>
      <c r="I189" s="242">
        <v>690.7109999999999</v>
      </c>
      <c r="J189" s="304">
        <v>15065.18</v>
      </c>
      <c r="K189" s="246">
        <f t="shared" si="12"/>
        <v>10405685.542979999</v>
      </c>
      <c r="L189" s="17"/>
    </row>
    <row r="190" spans="2:12" ht="30" customHeight="1">
      <c r="B190" s="16"/>
      <c r="C190" s="236"/>
      <c r="D190" s="292" t="s">
        <v>412</v>
      </c>
      <c r="E190" s="250"/>
      <c r="F190" s="250"/>
      <c r="G190" s="303" t="s">
        <v>407</v>
      </c>
      <c r="H190" s="250" t="s">
        <v>113</v>
      </c>
      <c r="I190" s="242">
        <v>369.30643999999995</v>
      </c>
      <c r="J190" s="304">
        <v>28590.536000000004</v>
      </c>
      <c r="K190" s="246">
        <f t="shared" si="12"/>
        <v>10558669.06785184</v>
      </c>
      <c r="L190" s="17"/>
    </row>
    <row r="191" spans="2:12" ht="30" customHeight="1" thickBot="1">
      <c r="B191" s="16"/>
      <c r="C191" s="239" t="s">
        <v>209</v>
      </c>
      <c r="D191" s="259"/>
      <c r="E191" s="259"/>
      <c r="F191" s="259"/>
      <c r="G191" s="262"/>
      <c r="H191" s="261"/>
      <c r="I191" s="263"/>
      <c r="J191" s="264"/>
      <c r="K191" s="265">
        <f>SUM(K186:K190)</f>
        <v>73724276.08832258</v>
      </c>
      <c r="L191" s="17"/>
    </row>
    <row r="192" spans="2:12" ht="30" customHeight="1" thickBot="1">
      <c r="B192" s="16"/>
      <c r="C192" s="326" t="s">
        <v>415</v>
      </c>
      <c r="D192" s="327"/>
      <c r="E192" s="327"/>
      <c r="F192" s="327"/>
      <c r="G192" s="327"/>
      <c r="H192" s="234"/>
      <c r="I192" s="234"/>
      <c r="J192" s="234"/>
      <c r="K192" s="235"/>
      <c r="L192" s="17"/>
    </row>
    <row r="193" spans="2:12" ht="30" customHeight="1">
      <c r="B193" s="16"/>
      <c r="C193" s="236"/>
      <c r="D193" s="307" t="s">
        <v>416</v>
      </c>
      <c r="E193" s="250"/>
      <c r="F193" s="250"/>
      <c r="G193" s="303" t="s">
        <v>413</v>
      </c>
      <c r="H193" s="292" t="s">
        <v>114</v>
      </c>
      <c r="I193" s="304">
        <v>118.65</v>
      </c>
      <c r="J193" s="304">
        <v>286989.3</v>
      </c>
      <c r="K193" s="246">
        <f>I193*J193</f>
        <v>34051280.445</v>
      </c>
      <c r="L193" s="17"/>
    </row>
    <row r="194" spans="2:12" ht="30" customHeight="1">
      <c r="B194" s="16"/>
      <c r="C194" s="236"/>
      <c r="D194" s="307" t="s">
        <v>417</v>
      </c>
      <c r="E194" s="250"/>
      <c r="F194" s="250"/>
      <c r="G194" s="303" t="s">
        <v>414</v>
      </c>
      <c r="H194" s="292" t="s">
        <v>114</v>
      </c>
      <c r="I194" s="304">
        <v>59.33</v>
      </c>
      <c r="J194" s="304">
        <v>1049135.1000000001</v>
      </c>
      <c r="K194" s="246">
        <f>I194*J194</f>
        <v>62245185.483000003</v>
      </c>
      <c r="L194" s="17"/>
    </row>
    <row r="195" spans="2:12" ht="30" customHeight="1" thickBot="1">
      <c r="B195" s="16"/>
      <c r="C195" s="239" t="s">
        <v>209</v>
      </c>
      <c r="D195" s="259"/>
      <c r="E195" s="259"/>
      <c r="F195" s="259"/>
      <c r="G195" s="262"/>
      <c r="H195" s="261"/>
      <c r="I195" s="263"/>
      <c r="J195" s="264"/>
      <c r="K195" s="265">
        <f>SUM(K193:K194)</f>
        <v>96296465.928000003</v>
      </c>
      <c r="L195" s="17"/>
    </row>
    <row r="196" spans="2:12" ht="30" customHeight="1" thickBot="1">
      <c r="B196" s="16"/>
      <c r="C196" s="326" t="s">
        <v>418</v>
      </c>
      <c r="D196" s="327"/>
      <c r="E196" s="327"/>
      <c r="F196" s="327"/>
      <c r="G196" s="327"/>
      <c r="H196" s="234"/>
      <c r="I196" s="234"/>
      <c r="J196" s="234"/>
      <c r="K196" s="235"/>
      <c r="L196" s="17"/>
    </row>
    <row r="197" spans="2:12" ht="30" customHeight="1">
      <c r="B197" s="16"/>
      <c r="C197" s="236"/>
      <c r="D197" s="292" t="s">
        <v>421</v>
      </c>
      <c r="E197" s="250"/>
      <c r="F197" s="250"/>
      <c r="G197" s="303" t="s">
        <v>419</v>
      </c>
      <c r="H197" s="250" t="s">
        <v>181</v>
      </c>
      <c r="I197" s="242">
        <v>33779.841480000003</v>
      </c>
      <c r="J197" s="304">
        <v>28229.323200000003</v>
      </c>
      <c r="K197" s="246">
        <f>I197*J197</f>
        <v>953582062.78368652</v>
      </c>
      <c r="L197" s="17"/>
    </row>
    <row r="198" spans="2:12" ht="30" customHeight="1">
      <c r="B198" s="16"/>
      <c r="C198" s="236"/>
      <c r="D198" s="292" t="s">
        <v>422</v>
      </c>
      <c r="E198" s="250"/>
      <c r="F198" s="250"/>
      <c r="G198" s="303" t="s">
        <v>420</v>
      </c>
      <c r="H198" s="250" t="s">
        <v>112</v>
      </c>
      <c r="I198" s="242">
        <v>1723.5700000000002</v>
      </c>
      <c r="J198" s="304">
        <v>6254.7294193548396</v>
      </c>
      <c r="K198" s="246">
        <f>I198*J198</f>
        <v>10780463.985317422</v>
      </c>
      <c r="L198" s="17"/>
    </row>
    <row r="199" spans="2:12" ht="30" customHeight="1" thickBot="1">
      <c r="B199" s="16"/>
      <c r="C199" s="239" t="s">
        <v>13</v>
      </c>
      <c r="D199" s="259"/>
      <c r="E199" s="259"/>
      <c r="F199" s="259"/>
      <c r="G199" s="262"/>
      <c r="H199" s="261"/>
      <c r="I199" s="263"/>
      <c r="J199" s="264"/>
      <c r="K199" s="265">
        <f>SUM(K197:K198)</f>
        <v>964362526.76900399</v>
      </c>
      <c r="L199" s="17"/>
    </row>
    <row r="200" spans="2:12" ht="30" customHeight="1" thickBot="1">
      <c r="B200" s="16"/>
      <c r="C200" s="326" t="s">
        <v>431</v>
      </c>
      <c r="D200" s="327"/>
      <c r="E200" s="327"/>
      <c r="F200" s="327"/>
      <c r="G200" s="327"/>
      <c r="H200" s="234"/>
      <c r="I200" s="234"/>
      <c r="J200" s="234"/>
      <c r="K200" s="235"/>
      <c r="L200" s="17"/>
    </row>
    <row r="201" spans="2:12" ht="30" customHeight="1">
      <c r="B201" s="16"/>
      <c r="C201" s="236"/>
      <c r="D201" s="307" t="s">
        <v>432</v>
      </c>
      <c r="E201" s="250"/>
      <c r="F201" s="250"/>
      <c r="G201" s="303" t="s">
        <v>423</v>
      </c>
      <c r="H201" s="250" t="s">
        <v>112</v>
      </c>
      <c r="I201" s="242">
        <v>274</v>
      </c>
      <c r="J201" s="304">
        <v>29899.345579999997</v>
      </c>
      <c r="K201" s="246">
        <f>I201*J201</f>
        <v>8192420.6889199996</v>
      </c>
      <c r="L201" s="17"/>
    </row>
    <row r="202" spans="2:12" ht="30" customHeight="1">
      <c r="B202" s="16"/>
      <c r="C202" s="236"/>
      <c r="D202" s="307" t="s">
        <v>433</v>
      </c>
      <c r="E202" s="250"/>
      <c r="F202" s="250"/>
      <c r="G202" s="303" t="s">
        <v>424</v>
      </c>
      <c r="H202" s="250" t="s">
        <v>111</v>
      </c>
      <c r="I202" s="242">
        <v>1</v>
      </c>
      <c r="J202" s="304">
        <v>695660.18599999999</v>
      </c>
      <c r="K202" s="246">
        <f t="shared" ref="K202:K208" si="13">I202*J202</f>
        <v>695660.18599999999</v>
      </c>
      <c r="L202" s="17"/>
    </row>
    <row r="203" spans="2:12" ht="30" customHeight="1">
      <c r="B203" s="16"/>
      <c r="C203" s="236"/>
      <c r="D203" s="307" t="s">
        <v>434</v>
      </c>
      <c r="E203" s="250"/>
      <c r="F203" s="250"/>
      <c r="G203" s="303" t="s">
        <v>425</v>
      </c>
      <c r="H203" s="250" t="s">
        <v>111</v>
      </c>
      <c r="I203" s="242">
        <v>1</v>
      </c>
      <c r="J203" s="304">
        <v>2934296.8459999999</v>
      </c>
      <c r="K203" s="246">
        <f t="shared" si="13"/>
        <v>2934296.8459999999</v>
      </c>
      <c r="L203" s="17"/>
    </row>
    <row r="204" spans="2:12" ht="30" customHeight="1">
      <c r="B204" s="16"/>
      <c r="C204" s="236"/>
      <c r="D204" s="307" t="s">
        <v>435</v>
      </c>
      <c r="E204" s="250"/>
      <c r="F204" s="250"/>
      <c r="G204" s="303" t="s">
        <v>426</v>
      </c>
      <c r="H204" s="250" t="s">
        <v>111</v>
      </c>
      <c r="I204" s="242">
        <v>16</v>
      </c>
      <c r="J204" s="304">
        <v>188819.38742105261</v>
      </c>
      <c r="K204" s="246">
        <f t="shared" si="13"/>
        <v>3021110.1987368418</v>
      </c>
      <c r="L204" s="17"/>
    </row>
    <row r="205" spans="2:12" ht="30" customHeight="1">
      <c r="B205" s="16"/>
      <c r="C205" s="236"/>
      <c r="D205" s="307" t="s">
        <v>436</v>
      </c>
      <c r="E205" s="250"/>
      <c r="F205" s="250"/>
      <c r="G205" s="303" t="s">
        <v>427</v>
      </c>
      <c r="H205" s="250" t="s">
        <v>111</v>
      </c>
      <c r="I205" s="242">
        <v>16</v>
      </c>
      <c r="J205" s="304">
        <v>39016.005600000004</v>
      </c>
      <c r="K205" s="246">
        <f t="shared" si="13"/>
        <v>624256.08960000006</v>
      </c>
      <c r="L205" s="17"/>
    </row>
    <row r="206" spans="2:12" ht="30" customHeight="1">
      <c r="B206" s="16"/>
      <c r="C206" s="236"/>
      <c r="D206" s="307" t="s">
        <v>437</v>
      </c>
      <c r="E206" s="250"/>
      <c r="F206" s="250"/>
      <c r="G206" s="303" t="s">
        <v>428</v>
      </c>
      <c r="H206" s="250" t="s">
        <v>111</v>
      </c>
      <c r="I206" s="242">
        <v>1</v>
      </c>
      <c r="J206" s="304">
        <v>1636683.4640000002</v>
      </c>
      <c r="K206" s="246">
        <f t="shared" si="13"/>
        <v>1636683.4640000002</v>
      </c>
      <c r="L206" s="17"/>
    </row>
    <row r="207" spans="2:12" ht="30" customHeight="1">
      <c r="B207" s="16"/>
      <c r="C207" s="236"/>
      <c r="D207" s="307" t="s">
        <v>438</v>
      </c>
      <c r="E207" s="250"/>
      <c r="F207" s="250"/>
      <c r="G207" s="303" t="s">
        <v>429</v>
      </c>
      <c r="H207" s="250" t="s">
        <v>111</v>
      </c>
      <c r="I207" s="242">
        <v>32</v>
      </c>
      <c r="J207" s="304">
        <v>16364.745800000001</v>
      </c>
      <c r="K207" s="246">
        <f t="shared" si="13"/>
        <v>523671.86560000002</v>
      </c>
      <c r="L207" s="17"/>
    </row>
    <row r="208" spans="2:12" ht="30" customHeight="1">
      <c r="B208" s="16"/>
      <c r="C208" s="236"/>
      <c r="D208" s="307" t="s">
        <v>439</v>
      </c>
      <c r="E208" s="250"/>
      <c r="F208" s="250"/>
      <c r="G208" s="303" t="s">
        <v>430</v>
      </c>
      <c r="H208" s="250" t="s">
        <v>112</v>
      </c>
      <c r="I208" s="242">
        <v>210</v>
      </c>
      <c r="J208" s="304">
        <v>49082.857200000006</v>
      </c>
      <c r="K208" s="246">
        <f t="shared" si="13"/>
        <v>10307400.012000002</v>
      </c>
      <c r="L208" s="17"/>
    </row>
    <row r="209" spans="2:12" ht="30" customHeight="1" thickBot="1">
      <c r="B209" s="16"/>
      <c r="C209" s="239" t="s">
        <v>209</v>
      </c>
      <c r="D209" s="259"/>
      <c r="E209" s="259"/>
      <c r="F209" s="259"/>
      <c r="G209" s="262"/>
      <c r="H209" s="261"/>
      <c r="I209" s="263"/>
      <c r="J209" s="264"/>
      <c r="K209" s="265">
        <f>SUM(K201:K208)</f>
        <v>27935499.350856848</v>
      </c>
      <c r="L209" s="17"/>
    </row>
    <row r="210" spans="2:12" ht="30" customHeight="1" thickBot="1">
      <c r="B210" s="16"/>
      <c r="C210" s="326" t="s">
        <v>440</v>
      </c>
      <c r="D210" s="327"/>
      <c r="E210" s="327"/>
      <c r="F210" s="327"/>
      <c r="G210" s="327"/>
      <c r="H210" s="234"/>
      <c r="I210" s="234"/>
      <c r="J210" s="234"/>
      <c r="K210" s="235"/>
      <c r="L210" s="17"/>
    </row>
    <row r="211" spans="2:12" ht="30" customHeight="1">
      <c r="B211" s="16"/>
      <c r="C211" s="236"/>
      <c r="D211" s="307">
        <v>11.11</v>
      </c>
      <c r="E211" s="250"/>
      <c r="F211" s="250"/>
      <c r="G211" s="303" t="s">
        <v>441</v>
      </c>
      <c r="H211" s="250" t="s">
        <v>111</v>
      </c>
      <c r="I211" s="242">
        <v>1</v>
      </c>
      <c r="J211" s="304">
        <v>3005755.6925882353</v>
      </c>
      <c r="K211" s="246">
        <f>I211*J211</f>
        <v>3005755.6925882353</v>
      </c>
      <c r="L211" s="17"/>
    </row>
    <row r="212" spans="2:12" ht="30" customHeight="1">
      <c r="B212" s="16"/>
      <c r="C212" s="236"/>
      <c r="D212" s="307">
        <v>11.14</v>
      </c>
      <c r="E212" s="250"/>
      <c r="F212" s="250"/>
      <c r="G212" s="303" t="s">
        <v>442</v>
      </c>
      <c r="H212" s="250" t="s">
        <v>111</v>
      </c>
      <c r="I212" s="242">
        <v>50</v>
      </c>
      <c r="J212" s="304">
        <v>212444.64799999999</v>
      </c>
      <c r="K212" s="246">
        <f t="shared" ref="K212:K225" si="14">I212*J212</f>
        <v>10622232.399999999</v>
      </c>
      <c r="L212" s="17"/>
    </row>
    <row r="213" spans="2:12" ht="30" customHeight="1">
      <c r="B213" s="16"/>
      <c r="C213" s="236"/>
      <c r="D213" s="307">
        <v>11.46</v>
      </c>
      <c r="E213" s="250"/>
      <c r="F213" s="250"/>
      <c r="G213" s="303" t="s">
        <v>443</v>
      </c>
      <c r="H213" s="250" t="s">
        <v>112</v>
      </c>
      <c r="I213" s="242">
        <v>75</v>
      </c>
      <c r="J213" s="304">
        <v>73158.726622222224</v>
      </c>
      <c r="K213" s="246">
        <f t="shared" si="14"/>
        <v>5486904.4966666671</v>
      </c>
      <c r="L213" s="17"/>
    </row>
    <row r="214" spans="2:12" ht="30" customHeight="1">
      <c r="B214" s="16"/>
      <c r="C214" s="236"/>
      <c r="D214" s="307">
        <v>11.5</v>
      </c>
      <c r="E214" s="250"/>
      <c r="F214" s="250"/>
      <c r="G214" s="303" t="s">
        <v>444</v>
      </c>
      <c r="H214" s="250" t="s">
        <v>112</v>
      </c>
      <c r="I214" s="242">
        <v>308</v>
      </c>
      <c r="J214" s="304">
        <v>164330.46192116666</v>
      </c>
      <c r="K214" s="246">
        <f t="shared" si="14"/>
        <v>50613782.271719329</v>
      </c>
      <c r="L214" s="17"/>
    </row>
    <row r="215" spans="2:12" ht="30" customHeight="1">
      <c r="B215" s="16"/>
      <c r="C215" s="236"/>
      <c r="D215" s="307">
        <v>11.54</v>
      </c>
      <c r="E215" s="250"/>
      <c r="F215" s="250"/>
      <c r="G215" s="303" t="s">
        <v>445</v>
      </c>
      <c r="H215" s="250" t="s">
        <v>111</v>
      </c>
      <c r="I215" s="242">
        <v>77</v>
      </c>
      <c r="J215" s="304">
        <v>122270.11333333334</v>
      </c>
      <c r="K215" s="246">
        <f t="shared" si="14"/>
        <v>9414798.7266666666</v>
      </c>
      <c r="L215" s="17"/>
    </row>
    <row r="216" spans="2:12" ht="30" customHeight="1">
      <c r="B216" s="16"/>
      <c r="C216" s="236"/>
      <c r="D216" s="307">
        <v>11.56</v>
      </c>
      <c r="E216" s="250"/>
      <c r="F216" s="250"/>
      <c r="G216" s="303" t="s">
        <v>446</v>
      </c>
      <c r="H216" s="250" t="s">
        <v>111</v>
      </c>
      <c r="I216" s="242">
        <v>77</v>
      </c>
      <c r="J216" s="304">
        <v>90546.547390000007</v>
      </c>
      <c r="K216" s="246">
        <f t="shared" si="14"/>
        <v>6972084.1490300009</v>
      </c>
      <c r="L216" s="17"/>
    </row>
    <row r="217" spans="2:12" ht="30" customHeight="1">
      <c r="B217" s="16"/>
      <c r="C217" s="236"/>
      <c r="D217" s="307">
        <v>11.57</v>
      </c>
      <c r="E217" s="250"/>
      <c r="F217" s="250"/>
      <c r="G217" s="303" t="s">
        <v>447</v>
      </c>
      <c r="H217" s="250" t="s">
        <v>112</v>
      </c>
      <c r="I217" s="242">
        <v>75</v>
      </c>
      <c r="J217" s="304">
        <v>7338.7361666666675</v>
      </c>
      <c r="K217" s="246">
        <f t="shared" si="14"/>
        <v>550405.21250000002</v>
      </c>
      <c r="L217" s="17"/>
    </row>
    <row r="218" spans="2:12" ht="30" customHeight="1">
      <c r="B218" s="16"/>
      <c r="C218" s="236"/>
      <c r="D218" s="307">
        <v>11.58</v>
      </c>
      <c r="E218" s="250"/>
      <c r="F218" s="250"/>
      <c r="G218" s="303" t="s">
        <v>448</v>
      </c>
      <c r="H218" s="250" t="s">
        <v>112</v>
      </c>
      <c r="I218" s="242">
        <v>308</v>
      </c>
      <c r="J218" s="304">
        <v>11463.343666666668</v>
      </c>
      <c r="K218" s="246">
        <f t="shared" si="14"/>
        <v>3530709.8493333338</v>
      </c>
      <c r="L218" s="17"/>
    </row>
    <row r="219" spans="2:12" ht="30" customHeight="1">
      <c r="B219" s="16"/>
      <c r="C219" s="236"/>
      <c r="D219" s="307">
        <v>11.59</v>
      </c>
      <c r="E219" s="250"/>
      <c r="F219" s="250"/>
      <c r="G219" s="303" t="s">
        <v>449</v>
      </c>
      <c r="H219" s="250" t="s">
        <v>111</v>
      </c>
      <c r="I219" s="242">
        <v>3</v>
      </c>
      <c r="J219" s="304">
        <v>1805037.09755332</v>
      </c>
      <c r="K219" s="246">
        <f t="shared" si="14"/>
        <v>5415111.2926599598</v>
      </c>
      <c r="L219" s="17"/>
    </row>
    <row r="220" spans="2:12" ht="30" customHeight="1">
      <c r="B220" s="16"/>
      <c r="C220" s="236"/>
      <c r="D220" s="307">
        <v>11.62</v>
      </c>
      <c r="E220" s="250"/>
      <c r="F220" s="250"/>
      <c r="G220" s="303" t="s">
        <v>450</v>
      </c>
      <c r="H220" s="250" t="s">
        <v>111</v>
      </c>
      <c r="I220" s="242">
        <v>1</v>
      </c>
      <c r="J220" s="304">
        <v>3827166.6105684019</v>
      </c>
      <c r="K220" s="246">
        <f t="shared" si="14"/>
        <v>3827166.6105684019</v>
      </c>
      <c r="L220" s="17"/>
    </row>
    <row r="221" spans="2:12" ht="30" customHeight="1">
      <c r="B221" s="16"/>
      <c r="C221" s="236"/>
      <c r="D221" s="307">
        <v>11.63</v>
      </c>
      <c r="E221" s="250"/>
      <c r="F221" s="250"/>
      <c r="G221" s="303" t="s">
        <v>451</v>
      </c>
      <c r="H221" s="250" t="s">
        <v>111</v>
      </c>
      <c r="I221" s="242">
        <v>1</v>
      </c>
      <c r="J221" s="304">
        <v>1165066.6734448737</v>
      </c>
      <c r="K221" s="246">
        <f t="shared" si="14"/>
        <v>1165066.6734448737</v>
      </c>
      <c r="L221" s="17"/>
    </row>
    <row r="222" spans="2:12" ht="30" customHeight="1">
      <c r="B222" s="16"/>
      <c r="C222" s="236"/>
      <c r="D222" s="307">
        <v>11.65</v>
      </c>
      <c r="E222" s="250"/>
      <c r="F222" s="250"/>
      <c r="G222" s="303" t="s">
        <v>452</v>
      </c>
      <c r="H222" s="250" t="s">
        <v>111</v>
      </c>
      <c r="I222" s="242">
        <v>3</v>
      </c>
      <c r="J222" s="304">
        <v>546932.30799999996</v>
      </c>
      <c r="K222" s="246">
        <f t="shared" si="14"/>
        <v>1640796.9239999999</v>
      </c>
      <c r="L222" s="17"/>
    </row>
    <row r="223" spans="2:12" ht="30" customHeight="1">
      <c r="B223" s="16"/>
      <c r="C223" s="236"/>
      <c r="D223" s="307" t="s">
        <v>456</v>
      </c>
      <c r="E223" s="250"/>
      <c r="F223" s="250"/>
      <c r="G223" s="303" t="s">
        <v>453</v>
      </c>
      <c r="H223" s="250" t="s">
        <v>111</v>
      </c>
      <c r="I223" s="242">
        <v>1</v>
      </c>
      <c r="J223" s="304">
        <v>33776412.202</v>
      </c>
      <c r="K223" s="246">
        <f t="shared" si="14"/>
        <v>33776412.202</v>
      </c>
      <c r="L223" s="17"/>
    </row>
    <row r="224" spans="2:12" ht="30" customHeight="1">
      <c r="B224" s="16"/>
      <c r="C224" s="236"/>
      <c r="D224" s="307" t="s">
        <v>457</v>
      </c>
      <c r="E224" s="250"/>
      <c r="F224" s="250"/>
      <c r="G224" s="303" t="s">
        <v>454</v>
      </c>
      <c r="H224" s="250" t="s">
        <v>111</v>
      </c>
      <c r="I224" s="242">
        <v>1</v>
      </c>
      <c r="J224" s="304">
        <v>174071.57733333332</v>
      </c>
      <c r="K224" s="246">
        <f t="shared" si="14"/>
        <v>174071.57733333332</v>
      </c>
      <c r="L224" s="17"/>
    </row>
    <row r="225" spans="2:12" ht="30" customHeight="1">
      <c r="B225" s="16"/>
      <c r="C225" s="236"/>
      <c r="D225" s="307" t="s">
        <v>458</v>
      </c>
      <c r="E225" s="250"/>
      <c r="F225" s="250"/>
      <c r="G225" s="303" t="s">
        <v>455</v>
      </c>
      <c r="H225" s="250" t="s">
        <v>111</v>
      </c>
      <c r="I225" s="242">
        <v>1</v>
      </c>
      <c r="J225" s="304">
        <v>103722.9232</v>
      </c>
      <c r="K225" s="246">
        <f t="shared" si="14"/>
        <v>103722.9232</v>
      </c>
      <c r="L225" s="17"/>
    </row>
    <row r="226" spans="2:12" ht="30" customHeight="1" thickBot="1">
      <c r="B226" s="16"/>
      <c r="C226" s="239" t="s">
        <v>209</v>
      </c>
      <c r="D226" s="259"/>
      <c r="E226" s="259"/>
      <c r="F226" s="259"/>
      <c r="G226" s="262"/>
      <c r="H226" s="261"/>
      <c r="I226" s="263"/>
      <c r="J226" s="264"/>
      <c r="K226" s="265">
        <f>SUM(K211:K225)</f>
        <v>136299021.00171077</v>
      </c>
      <c r="L226" s="17"/>
    </row>
    <row r="227" spans="2:12" s="293" customFormat="1" ht="30" customHeight="1">
      <c r="B227" s="294"/>
      <c r="C227" s="266"/>
      <c r="D227" s="267"/>
      <c r="E227" s="266"/>
      <c r="F227" s="266"/>
      <c r="G227" s="365" t="s">
        <v>468</v>
      </c>
      <c r="H227" s="366"/>
      <c r="I227" s="367"/>
      <c r="J227" s="310"/>
      <c r="K227" s="311">
        <f>+K21+K30+K36+K49+K53+K68+K76+K85+K94+K117+K154+K171+K175+K184+K191+K195+K199+K209+K226</f>
        <v>3398192356.5603032</v>
      </c>
      <c r="L227" s="295"/>
    </row>
    <row r="228" spans="2:12" s="293" customFormat="1" ht="30" customHeight="1">
      <c r="B228" s="294"/>
      <c r="C228" s="266"/>
      <c r="D228" s="267"/>
      <c r="E228" s="266"/>
      <c r="F228" s="266"/>
      <c r="G228" s="312" t="s">
        <v>463</v>
      </c>
      <c r="H228" s="313"/>
      <c r="I228" s="313"/>
      <c r="J228" s="314"/>
      <c r="K228" s="315">
        <v>19500000</v>
      </c>
      <c r="L228" s="295"/>
    </row>
    <row r="229" spans="2:12" s="293" customFormat="1" ht="30" customHeight="1">
      <c r="B229" s="294"/>
      <c r="C229" s="266"/>
      <c r="D229" s="267"/>
      <c r="E229" s="266"/>
      <c r="F229" s="266"/>
      <c r="G229" s="312" t="s">
        <v>464</v>
      </c>
      <c r="H229" s="313"/>
      <c r="I229" s="313"/>
      <c r="J229" s="316">
        <v>0.19</v>
      </c>
      <c r="K229" s="315">
        <f>K228*J229</f>
        <v>3705000</v>
      </c>
      <c r="L229" s="295"/>
    </row>
    <row r="230" spans="2:12" s="293" customFormat="1" ht="30" customHeight="1">
      <c r="B230" s="294"/>
      <c r="C230" s="266"/>
      <c r="D230" s="267"/>
      <c r="E230" s="266"/>
      <c r="F230" s="266"/>
      <c r="G230" s="312" t="s">
        <v>465</v>
      </c>
      <c r="H230" s="313"/>
      <c r="I230" s="313"/>
      <c r="J230" s="314"/>
      <c r="K230" s="315">
        <v>30450740</v>
      </c>
      <c r="L230" s="295"/>
    </row>
    <row r="231" spans="2:12" s="293" customFormat="1" ht="30" customHeight="1">
      <c r="B231" s="294"/>
      <c r="C231" s="266"/>
      <c r="D231" s="267"/>
      <c r="E231" s="266"/>
      <c r="F231" s="266"/>
      <c r="G231" s="324" t="s">
        <v>466</v>
      </c>
      <c r="H231" s="313"/>
      <c r="I231" s="313"/>
      <c r="J231" s="314"/>
      <c r="K231" s="315">
        <v>118837848.7258272</v>
      </c>
      <c r="L231" s="295"/>
    </row>
    <row r="232" spans="2:12" s="293" customFormat="1" ht="30" customHeight="1" thickBot="1">
      <c r="B232" s="294"/>
      <c r="C232" s="266"/>
      <c r="D232" s="267"/>
      <c r="E232" s="266"/>
      <c r="F232" s="266"/>
      <c r="G232" s="317" t="s">
        <v>467</v>
      </c>
      <c r="H232" s="318"/>
      <c r="I232" s="319"/>
      <c r="J232" s="320"/>
      <c r="K232" s="315">
        <v>28364831.857907198</v>
      </c>
      <c r="L232" s="295"/>
    </row>
    <row r="233" spans="2:12" s="293" customFormat="1" ht="14.5" thickBot="1">
      <c r="B233" s="294"/>
      <c r="C233" s="266"/>
      <c r="D233" s="267"/>
      <c r="E233" s="266"/>
      <c r="F233" s="266"/>
      <c r="G233" s="323" t="s">
        <v>16</v>
      </c>
      <c r="H233" s="308"/>
      <c r="I233" s="309"/>
      <c r="J233" s="325"/>
      <c r="K233" s="321">
        <f>+K227+K228+K229+K230+K231+K232</f>
        <v>3599050777.1440377</v>
      </c>
      <c r="L233" s="296"/>
    </row>
    <row r="234" spans="2:12" s="293" customFormat="1" ht="46.5" customHeight="1" thickBot="1">
      <c r="B234" s="294"/>
      <c r="C234" s="266"/>
      <c r="D234" s="267"/>
      <c r="E234" s="267"/>
      <c r="F234" s="267"/>
      <c r="G234" s="266"/>
      <c r="H234" s="266"/>
      <c r="I234" s="268"/>
      <c r="J234" s="269"/>
      <c r="K234" s="322"/>
      <c r="L234" s="297"/>
    </row>
    <row r="235" spans="2:12" s="293" customFormat="1" ht="32.25" customHeight="1">
      <c r="B235" s="294"/>
      <c r="C235" s="270"/>
      <c r="D235" s="362"/>
      <c r="E235" s="362"/>
      <c r="F235" s="362"/>
      <c r="G235" s="362"/>
      <c r="H235" s="362"/>
      <c r="I235" s="362"/>
      <c r="J235" s="362"/>
      <c r="K235" s="363"/>
      <c r="L235" s="297"/>
    </row>
    <row r="236" spans="2:12" s="293" customFormat="1" ht="30" customHeight="1">
      <c r="B236" s="294"/>
      <c r="C236" s="350" t="s">
        <v>460</v>
      </c>
      <c r="D236" s="351"/>
      <c r="E236" s="351"/>
      <c r="F236" s="351"/>
      <c r="G236" s="351"/>
      <c r="H236" s="361" t="s">
        <v>18</v>
      </c>
      <c r="I236" s="361"/>
      <c r="J236" s="361"/>
      <c r="K236" s="271" t="s">
        <v>19</v>
      </c>
      <c r="L236" s="297"/>
    </row>
    <row r="237" spans="2:12" s="293" customFormat="1" ht="58.5" customHeight="1">
      <c r="B237" s="294"/>
      <c r="C237" s="350" t="s">
        <v>461</v>
      </c>
      <c r="D237" s="351"/>
      <c r="E237" s="351"/>
      <c r="F237" s="351"/>
      <c r="G237" s="351"/>
      <c r="H237" s="360" t="s">
        <v>20</v>
      </c>
      <c r="I237" s="360"/>
      <c r="J237" s="272" t="s">
        <v>21</v>
      </c>
      <c r="K237" s="273">
        <v>0.2</v>
      </c>
      <c r="L237" s="295"/>
    </row>
    <row r="238" spans="2:12" ht="57" customHeight="1">
      <c r="B238" s="16"/>
      <c r="C238" s="350" t="s">
        <v>462</v>
      </c>
      <c r="D238" s="351"/>
      <c r="E238" s="351"/>
      <c r="F238" s="351"/>
      <c r="G238" s="351"/>
      <c r="H238" s="357" t="s">
        <v>23</v>
      </c>
      <c r="I238" s="358"/>
      <c r="J238" s="272" t="s">
        <v>24</v>
      </c>
      <c r="K238" s="273">
        <v>0.05</v>
      </c>
      <c r="L238" s="17"/>
    </row>
    <row r="239" spans="2:12">
      <c r="B239" s="16"/>
      <c r="C239" s="274"/>
      <c r="D239" s="293"/>
      <c r="E239" s="275"/>
      <c r="F239" s="275"/>
      <c r="G239" s="276"/>
      <c r="H239" s="359" t="s">
        <v>25</v>
      </c>
      <c r="I239" s="360"/>
      <c r="J239" s="272" t="s">
        <v>26</v>
      </c>
      <c r="K239" s="273">
        <v>0.05</v>
      </c>
      <c r="L239" s="17"/>
    </row>
    <row r="240" spans="2:12" ht="14.5" thickBot="1">
      <c r="B240" s="298"/>
      <c r="C240" s="277"/>
      <c r="D240" s="278"/>
      <c r="E240" s="278"/>
      <c r="F240" s="278"/>
      <c r="G240" s="279"/>
      <c r="H240" s="360" t="s">
        <v>27</v>
      </c>
      <c r="I240" s="360"/>
      <c r="J240" s="272" t="s">
        <v>28</v>
      </c>
      <c r="K240" s="273">
        <v>0.3</v>
      </c>
      <c r="L240" s="299"/>
    </row>
    <row r="241" spans="3:11" ht="15" thickTop="1" thickBot="1">
      <c r="C241" s="280"/>
      <c r="D241" s="281"/>
      <c r="E241" s="281"/>
      <c r="F241" s="281"/>
      <c r="G241" s="282"/>
      <c r="H241" s="355"/>
      <c r="I241" s="355"/>
      <c r="J241" s="355"/>
      <c r="K241" s="356"/>
    </row>
    <row r="242" spans="3:11" ht="14.5" thickBot="1">
      <c r="C242" s="300"/>
      <c r="D242" s="300"/>
      <c r="E242" s="301"/>
      <c r="F242" s="300"/>
      <c r="G242" s="302"/>
      <c r="H242" s="300"/>
      <c r="I242" s="300"/>
      <c r="J242" s="300"/>
      <c r="K242" s="300"/>
    </row>
    <row r="243" spans="3:11" ht="14.5" thickTop="1"/>
  </sheetData>
  <mergeCells count="42">
    <mergeCell ref="C3:F3"/>
    <mergeCell ref="C237:G237"/>
    <mergeCell ref="C10:K10"/>
    <mergeCell ref="H241:K241"/>
    <mergeCell ref="C238:G238"/>
    <mergeCell ref="H238:I238"/>
    <mergeCell ref="H239:I239"/>
    <mergeCell ref="H240:I240"/>
    <mergeCell ref="C236:G236"/>
    <mergeCell ref="H236:J236"/>
    <mergeCell ref="H237:I237"/>
    <mergeCell ref="D235:K235"/>
    <mergeCell ref="C6:K6"/>
    <mergeCell ref="G227:I227"/>
    <mergeCell ref="I11:I12"/>
    <mergeCell ref="C172:G172"/>
    <mergeCell ref="C5:K5"/>
    <mergeCell ref="J11:J12"/>
    <mergeCell ref="K11:K12"/>
    <mergeCell ref="C11:C12"/>
    <mergeCell ref="D11:D12"/>
    <mergeCell ref="G11:G12"/>
    <mergeCell ref="H11:H12"/>
    <mergeCell ref="E11:F11"/>
    <mergeCell ref="C7:K8"/>
    <mergeCell ref="C9:K9"/>
    <mergeCell ref="C77:G77"/>
    <mergeCell ref="C86:G86"/>
    <mergeCell ref="C95:G95"/>
    <mergeCell ref="C118:G118"/>
    <mergeCell ref="C155:G155"/>
    <mergeCell ref="C22:G22"/>
    <mergeCell ref="C37:G37"/>
    <mergeCell ref="C50:G50"/>
    <mergeCell ref="C54:G54"/>
    <mergeCell ref="C69:G69"/>
    <mergeCell ref="C196:G196"/>
    <mergeCell ref="C200:G200"/>
    <mergeCell ref="C210:G210"/>
    <mergeCell ref="C176:G176"/>
    <mergeCell ref="C185:G185"/>
    <mergeCell ref="C192:G192"/>
  </mergeCells>
  <pageMargins left="0.11811023622047245" right="0.11811023622047245" top="0.15748031496062992" bottom="0.15748031496062992" header="0.31496062992125984" footer="0.31496062992125984"/>
  <pageSetup scale="4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63"/>
  <sheetViews>
    <sheetView showGridLines="0" view="pageBreakPreview" topLeftCell="B1" zoomScale="87" zoomScaleNormal="100" zoomScaleSheetLayoutView="87" zoomScalePageLayoutView="91" workbookViewId="0">
      <selection activeCell="C53" sqref="C53:K56"/>
    </sheetView>
  </sheetViews>
  <sheetFormatPr baseColWidth="10" defaultColWidth="11.453125" defaultRowHeight="14"/>
  <cols>
    <col min="1" max="2" width="3.453125" style="1" customWidth="1"/>
    <col min="3" max="3" width="7.54296875" style="1" customWidth="1"/>
    <col min="4" max="4" width="15.453125" style="1" customWidth="1"/>
    <col min="5" max="5" width="16.1796875" style="2" customWidth="1"/>
    <col min="6" max="6" width="17.453125" style="1" customWidth="1"/>
    <col min="7" max="7" width="73.453125" style="1" customWidth="1"/>
    <col min="8" max="8" width="8.54296875" style="1" customWidth="1"/>
    <col min="9" max="9" width="18.54296875" style="1" customWidth="1"/>
    <col min="10" max="10" width="23.54296875" style="1" customWidth="1"/>
    <col min="11" max="11" width="30" style="1" customWidth="1"/>
    <col min="12" max="12" width="3.453125" style="1" customWidth="1"/>
    <col min="13" max="13" width="2.54296875" style="1" customWidth="1"/>
    <col min="14" max="16384" width="11.453125" style="1"/>
  </cols>
  <sheetData>
    <row r="1" spans="1:13" ht="16" thickBot="1">
      <c r="A1" s="5"/>
      <c r="B1" s="5"/>
      <c r="C1" s="5"/>
      <c r="D1" s="5"/>
      <c r="E1" s="6"/>
      <c r="F1" s="5"/>
      <c r="G1" s="5"/>
      <c r="H1" s="5"/>
      <c r="I1" s="5"/>
      <c r="J1" s="5"/>
      <c r="K1" s="5"/>
      <c r="L1" s="5"/>
      <c r="M1" s="5"/>
    </row>
    <row r="2" spans="1:13" ht="16" thickTop="1">
      <c r="A2" s="5"/>
      <c r="B2" s="7"/>
      <c r="C2" s="223"/>
      <c r="D2" s="223"/>
      <c r="E2" s="224"/>
      <c r="F2" s="223"/>
      <c r="G2" s="223"/>
      <c r="H2" s="223"/>
      <c r="I2" s="223"/>
      <c r="J2" s="223"/>
      <c r="K2" s="223"/>
      <c r="L2" s="8"/>
      <c r="M2" s="5"/>
    </row>
    <row r="3" spans="1:13" ht="26.25" customHeight="1">
      <c r="A3" s="5"/>
      <c r="B3" s="9"/>
      <c r="C3" s="380" t="s">
        <v>95</v>
      </c>
      <c r="D3" s="381"/>
      <c r="E3" s="381"/>
      <c r="F3" s="381"/>
      <c r="G3" s="5"/>
      <c r="H3" s="5"/>
      <c r="I3" s="5"/>
      <c r="J3" s="5"/>
      <c r="K3" s="5"/>
      <c r="L3" s="10"/>
      <c r="M3" s="5"/>
    </row>
    <row r="4" spans="1:13" ht="15.5">
      <c r="A4" s="5"/>
      <c r="B4" s="9"/>
      <c r="C4" s="201" t="s">
        <v>0</v>
      </c>
      <c r="D4" s="202" t="s">
        <v>96</v>
      </c>
      <c r="E4" s="201" t="s">
        <v>1</v>
      </c>
      <c r="F4" s="202">
        <v>1</v>
      </c>
      <c r="G4" s="5"/>
      <c r="H4" s="5"/>
      <c r="I4" s="5"/>
      <c r="J4" s="5"/>
      <c r="K4" s="5"/>
      <c r="L4" s="10"/>
      <c r="M4" s="5"/>
    </row>
    <row r="5" spans="1:13" ht="15.5">
      <c r="A5" s="5"/>
      <c r="B5" s="9"/>
      <c r="C5" s="384" t="s">
        <v>29</v>
      </c>
      <c r="D5" s="384"/>
      <c r="E5" s="384"/>
      <c r="F5" s="384"/>
      <c r="G5" s="384"/>
      <c r="H5" s="384"/>
      <c r="I5" s="384"/>
      <c r="J5" s="384"/>
      <c r="K5" s="384"/>
      <c r="L5" s="10"/>
      <c r="M5" s="5"/>
    </row>
    <row r="6" spans="1:13" ht="16" thickBot="1">
      <c r="A6" s="5"/>
      <c r="B6" s="9"/>
      <c r="C6" s="385" t="s">
        <v>30</v>
      </c>
      <c r="D6" s="385"/>
      <c r="E6" s="385"/>
      <c r="F6" s="385"/>
      <c r="G6" s="385"/>
      <c r="H6" s="385"/>
      <c r="I6" s="385"/>
      <c r="J6" s="385"/>
      <c r="K6" s="385"/>
      <c r="L6" s="10"/>
      <c r="M6" s="5"/>
    </row>
    <row r="7" spans="1:13" s="20" customFormat="1" ht="16.5" customHeight="1">
      <c r="A7" s="19"/>
      <c r="B7" s="215"/>
      <c r="C7" s="386" t="s">
        <v>84</v>
      </c>
      <c r="D7" s="387"/>
      <c r="E7" s="387"/>
      <c r="F7" s="387"/>
      <c r="G7" s="387"/>
      <c r="H7" s="387"/>
      <c r="I7" s="387"/>
      <c r="J7" s="387"/>
      <c r="K7" s="388"/>
      <c r="L7" s="21"/>
      <c r="M7" s="19"/>
    </row>
    <row r="8" spans="1:13" ht="33.75" customHeight="1" thickBot="1">
      <c r="A8" s="5"/>
      <c r="B8" s="216"/>
      <c r="C8" s="389"/>
      <c r="D8" s="390"/>
      <c r="E8" s="390"/>
      <c r="F8" s="390"/>
      <c r="G8" s="390"/>
      <c r="H8" s="390"/>
      <c r="I8" s="390"/>
      <c r="J8" s="390"/>
      <c r="K8" s="391"/>
      <c r="L8" s="10"/>
      <c r="M8" s="5"/>
    </row>
    <row r="9" spans="1:13" ht="34.5" customHeight="1">
      <c r="A9" s="5"/>
      <c r="B9" s="216"/>
      <c r="C9" s="392" t="s">
        <v>85</v>
      </c>
      <c r="D9" s="393"/>
      <c r="E9" s="393"/>
      <c r="F9" s="393"/>
      <c r="G9" s="393"/>
      <c r="H9" s="393"/>
      <c r="I9" s="393"/>
      <c r="J9" s="393"/>
      <c r="K9" s="394"/>
      <c r="L9" s="10"/>
      <c r="M9" s="5"/>
    </row>
    <row r="10" spans="1:13" ht="30" customHeight="1" thickBot="1">
      <c r="A10" s="5"/>
      <c r="B10" s="216"/>
      <c r="C10" s="395"/>
      <c r="D10" s="395"/>
      <c r="E10" s="395"/>
      <c r="F10" s="395"/>
      <c r="G10" s="395"/>
      <c r="H10" s="395"/>
      <c r="I10" s="395"/>
      <c r="J10" s="395"/>
      <c r="K10" s="396"/>
      <c r="L10" s="10"/>
      <c r="M10" s="5"/>
    </row>
    <row r="11" spans="1:13" ht="30" customHeight="1">
      <c r="A11" s="5"/>
      <c r="B11" s="9"/>
      <c r="C11" s="397" t="s">
        <v>3</v>
      </c>
      <c r="D11" s="399" t="s">
        <v>4</v>
      </c>
      <c r="E11" s="401" t="s">
        <v>5</v>
      </c>
      <c r="F11" s="401"/>
      <c r="G11" s="397" t="s">
        <v>6</v>
      </c>
      <c r="H11" s="399" t="s">
        <v>7</v>
      </c>
      <c r="I11" s="399" t="s">
        <v>8</v>
      </c>
      <c r="J11" s="402" t="s">
        <v>9</v>
      </c>
      <c r="K11" s="404" t="s">
        <v>10</v>
      </c>
      <c r="L11" s="10"/>
      <c r="M11" s="5"/>
    </row>
    <row r="12" spans="1:13" ht="30" customHeight="1" thickBot="1">
      <c r="A12" s="5"/>
      <c r="B12" s="9"/>
      <c r="C12" s="398"/>
      <c r="D12" s="400"/>
      <c r="E12" s="129" t="s">
        <v>11</v>
      </c>
      <c r="F12" s="129" t="s">
        <v>12</v>
      </c>
      <c r="G12" s="398"/>
      <c r="H12" s="400"/>
      <c r="I12" s="400"/>
      <c r="J12" s="403"/>
      <c r="K12" s="405"/>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thickBot="1">
      <c r="A15" s="5"/>
      <c r="B15" s="9"/>
      <c r="C15" s="139" t="s">
        <v>13</v>
      </c>
      <c r="D15" s="140"/>
      <c r="E15" s="140"/>
      <c r="F15" s="140"/>
      <c r="G15" s="141"/>
      <c r="H15" s="140"/>
      <c r="I15" s="136"/>
      <c r="J15" s="142"/>
      <c r="K15" s="143"/>
      <c r="L15" s="10"/>
      <c r="M15" s="5"/>
    </row>
    <row r="16" spans="1:13" ht="30" customHeight="1" thickBot="1">
      <c r="A16" s="5"/>
      <c r="B16" s="9"/>
      <c r="C16" s="130"/>
      <c r="D16" s="131"/>
      <c r="E16" s="131"/>
      <c r="F16" s="131"/>
      <c r="G16" s="131"/>
      <c r="H16" s="131"/>
      <c r="I16" s="131"/>
      <c r="J16" s="131"/>
      <c r="K16" s="132"/>
      <c r="L16" s="10"/>
      <c r="M16" s="5"/>
    </row>
    <row r="17" spans="1:13" ht="30" customHeight="1">
      <c r="A17" s="5"/>
      <c r="B17" s="9"/>
      <c r="C17" s="133"/>
      <c r="D17" s="134"/>
      <c r="E17" s="134"/>
      <c r="F17" s="134"/>
      <c r="G17" s="144"/>
      <c r="H17" s="134"/>
      <c r="I17" s="136"/>
      <c r="J17" s="137"/>
      <c r="K17" s="145"/>
      <c r="L17" s="10"/>
      <c r="M17" s="5"/>
    </row>
    <row r="18" spans="1:13" ht="30" customHeight="1">
      <c r="A18" s="5"/>
      <c r="B18" s="9"/>
      <c r="C18" s="133"/>
      <c r="D18" s="134"/>
      <c r="E18" s="134"/>
      <c r="F18" s="134"/>
      <c r="G18" s="144"/>
      <c r="H18" s="134"/>
      <c r="I18" s="136"/>
      <c r="J18" s="137"/>
      <c r="K18" s="145"/>
      <c r="L18" s="10"/>
      <c r="M18" s="5"/>
    </row>
    <row r="19" spans="1:13" s="5" customFormat="1" ht="30" customHeight="1">
      <c r="B19" s="9"/>
      <c r="C19" s="133"/>
      <c r="D19" s="146"/>
      <c r="E19" s="146"/>
      <c r="F19" s="146"/>
      <c r="G19" s="147"/>
      <c r="H19" s="146"/>
      <c r="I19" s="136"/>
      <c r="J19" s="137"/>
      <c r="K19" s="145"/>
      <c r="L19" s="10"/>
    </row>
    <row r="20" spans="1:13" ht="30" customHeight="1">
      <c r="B20" s="16"/>
      <c r="C20" s="133"/>
      <c r="D20" s="134"/>
      <c r="E20" s="134"/>
      <c r="F20" s="134"/>
      <c r="G20" s="144"/>
      <c r="H20" s="134"/>
      <c r="I20" s="136"/>
      <c r="J20" s="137"/>
      <c r="K20" s="145"/>
      <c r="L20" s="17"/>
    </row>
    <row r="21" spans="1:13" ht="30" customHeight="1" thickBot="1">
      <c r="A21" s="5"/>
      <c r="B21" s="9"/>
      <c r="C21" s="139" t="s">
        <v>13</v>
      </c>
      <c r="D21" s="148"/>
      <c r="E21" s="149"/>
      <c r="F21" s="148"/>
      <c r="G21" s="148"/>
      <c r="H21" s="148"/>
      <c r="I21" s="136"/>
      <c r="J21" s="148"/>
      <c r="K21" s="143"/>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50"/>
      <c r="E23" s="150"/>
      <c r="F23" s="150"/>
      <c r="G23" s="151"/>
      <c r="H23" s="150"/>
      <c r="I23" s="136"/>
      <c r="J23" s="137"/>
      <c r="K23" s="145"/>
      <c r="L23" s="10"/>
      <c r="M23" s="5"/>
    </row>
    <row r="24" spans="1:13" ht="30" customHeight="1">
      <c r="A24" s="5"/>
      <c r="B24" s="9"/>
      <c r="C24" s="133"/>
      <c r="D24" s="152"/>
      <c r="E24" s="152"/>
      <c r="F24" s="152"/>
      <c r="G24" s="151"/>
      <c r="H24" s="150"/>
      <c r="I24" s="136"/>
      <c r="J24" s="137"/>
      <c r="K24" s="145"/>
      <c r="L24" s="10"/>
      <c r="M24" s="5"/>
    </row>
    <row r="25" spans="1:13" ht="30" customHeight="1">
      <c r="A25" s="5"/>
      <c r="B25" s="9"/>
      <c r="C25" s="133"/>
      <c r="D25" s="150"/>
      <c r="E25" s="150"/>
      <c r="F25" s="150"/>
      <c r="G25" s="151"/>
      <c r="H25" s="150"/>
      <c r="I25" s="136"/>
      <c r="J25" s="137"/>
      <c r="K25" s="145"/>
      <c r="L25" s="10"/>
      <c r="M25" s="5"/>
    </row>
    <row r="26" spans="1:13" s="5" customFormat="1" ht="30" customHeight="1">
      <c r="B26" s="9"/>
      <c r="C26" s="133"/>
      <c r="D26" s="146"/>
      <c r="E26" s="146"/>
      <c r="F26" s="146"/>
      <c r="G26" s="153"/>
      <c r="H26" s="146"/>
      <c r="I26" s="136"/>
      <c r="J26" s="137"/>
      <c r="K26" s="145"/>
      <c r="L26" s="10"/>
    </row>
    <row r="27" spans="1:13" ht="30" customHeight="1">
      <c r="A27" s="5"/>
      <c r="B27" s="9"/>
      <c r="C27" s="133"/>
      <c r="D27" s="150"/>
      <c r="E27" s="150"/>
      <c r="F27" s="150"/>
      <c r="G27" s="151"/>
      <c r="H27" s="150"/>
      <c r="I27" s="136"/>
      <c r="J27" s="154"/>
      <c r="K27" s="145"/>
      <c r="L27" s="10"/>
      <c r="M27" s="5"/>
    </row>
    <row r="28" spans="1:13" s="5" customFormat="1" ht="30" customHeight="1">
      <c r="B28" s="9"/>
      <c r="C28" s="155"/>
      <c r="D28" s="146"/>
      <c r="E28" s="146"/>
      <c r="F28" s="146"/>
      <c r="G28" s="153"/>
      <c r="H28" s="146"/>
      <c r="I28" s="136"/>
      <c r="J28" s="154"/>
      <c r="K28" s="145"/>
      <c r="L28" s="10"/>
    </row>
    <row r="29" spans="1:13" ht="30" customHeight="1">
      <c r="A29" s="5"/>
      <c r="B29" s="9"/>
      <c r="C29" s="133"/>
      <c r="D29" s="150"/>
      <c r="E29" s="134"/>
      <c r="F29" s="150"/>
      <c r="G29" s="151"/>
      <c r="H29" s="150"/>
      <c r="I29" s="136"/>
      <c r="J29" s="137"/>
      <c r="K29" s="145"/>
      <c r="L29" s="10"/>
      <c r="M29" s="5"/>
    </row>
    <row r="30" spans="1:13" ht="30" customHeight="1">
      <c r="A30" s="5"/>
      <c r="B30" s="9"/>
      <c r="C30" s="133"/>
      <c r="D30" s="150"/>
      <c r="E30" s="150"/>
      <c r="F30" s="150"/>
      <c r="G30" s="151"/>
      <c r="H30" s="156"/>
      <c r="I30" s="136"/>
      <c r="J30" s="137"/>
      <c r="K30" s="145"/>
      <c r="L30" s="10"/>
      <c r="M30" s="5"/>
    </row>
    <row r="31" spans="1:13" ht="30" customHeight="1" thickBot="1">
      <c r="A31" s="5"/>
      <c r="B31" s="9"/>
      <c r="C31" s="157" t="s">
        <v>13</v>
      </c>
      <c r="D31" s="158"/>
      <c r="E31" s="158"/>
      <c r="F31" s="158"/>
      <c r="G31" s="159"/>
      <c r="H31" s="158"/>
      <c r="I31" s="136"/>
      <c r="J31" s="160"/>
      <c r="K31" s="161"/>
      <c r="L31" s="10"/>
      <c r="M31" s="5"/>
    </row>
    <row r="32" spans="1:13" ht="30" customHeight="1" thickBot="1">
      <c r="A32" s="5"/>
      <c r="B32" s="9"/>
      <c r="C32" s="130"/>
      <c r="D32" s="131"/>
      <c r="E32" s="131"/>
      <c r="F32" s="131"/>
      <c r="G32" s="131"/>
      <c r="H32" s="131"/>
      <c r="I32" s="131"/>
      <c r="J32" s="131"/>
      <c r="K32" s="132"/>
      <c r="L32" s="10"/>
      <c r="M32" s="5"/>
    </row>
    <row r="33" spans="1:13" ht="30" customHeight="1">
      <c r="A33" s="5"/>
      <c r="B33" s="9"/>
      <c r="C33" s="133"/>
      <c r="D33" s="150"/>
      <c r="E33" s="150"/>
      <c r="F33" s="150"/>
      <c r="G33" s="151"/>
      <c r="H33" s="150"/>
      <c r="I33" s="136"/>
      <c r="J33" s="137"/>
      <c r="K33" s="145"/>
      <c r="L33" s="10"/>
      <c r="M33" s="5"/>
    </row>
    <row r="34" spans="1:13" ht="30" customHeight="1">
      <c r="A34" s="5"/>
      <c r="B34" s="9"/>
      <c r="C34" s="133"/>
      <c r="D34" s="150"/>
      <c r="E34" s="150"/>
      <c r="F34" s="150"/>
      <c r="G34" s="151"/>
      <c r="H34" s="150"/>
      <c r="I34" s="136"/>
      <c r="J34" s="137"/>
      <c r="K34" s="145"/>
      <c r="L34" s="10"/>
      <c r="M34" s="5"/>
    </row>
    <row r="35" spans="1:13" ht="30" customHeight="1">
      <c r="A35" s="5"/>
      <c r="B35" s="9"/>
      <c r="C35" s="162"/>
      <c r="D35" s="150"/>
      <c r="E35" s="150"/>
      <c r="F35" s="150"/>
      <c r="G35" s="151"/>
      <c r="H35" s="150"/>
      <c r="I35" s="136"/>
      <c r="J35" s="137"/>
      <c r="K35" s="145"/>
      <c r="L35" s="10"/>
      <c r="M35" s="5"/>
    </row>
    <row r="36" spans="1:13" ht="30" customHeight="1" thickBot="1">
      <c r="A36" s="5"/>
      <c r="B36" s="9"/>
      <c r="C36" s="139" t="s">
        <v>13</v>
      </c>
      <c r="D36" s="163"/>
      <c r="E36" s="163"/>
      <c r="F36" s="163"/>
      <c r="G36" s="164"/>
      <c r="H36" s="165"/>
      <c r="I36" s="136"/>
      <c r="J36" s="142"/>
      <c r="K36" s="143"/>
      <c r="L36" s="10"/>
      <c r="M36" s="5"/>
    </row>
    <row r="37" spans="1:13" ht="30" customHeight="1" thickBot="1">
      <c r="A37" s="5"/>
      <c r="B37" s="9"/>
      <c r="C37" s="130"/>
      <c r="D37" s="131"/>
      <c r="E37" s="131"/>
      <c r="F37" s="131"/>
      <c r="G37" s="131"/>
      <c r="H37" s="131"/>
      <c r="I37" s="131"/>
      <c r="J37" s="131"/>
      <c r="K37" s="132"/>
      <c r="L37" s="10"/>
      <c r="M37" s="5"/>
    </row>
    <row r="38" spans="1:13" ht="30" customHeight="1">
      <c r="A38" s="5"/>
      <c r="B38" s="9"/>
      <c r="C38" s="133"/>
      <c r="D38" s="150"/>
      <c r="E38" s="150"/>
      <c r="F38" s="150"/>
      <c r="G38" s="151"/>
      <c r="H38" s="150"/>
      <c r="I38" s="136"/>
      <c r="J38" s="137"/>
      <c r="K38" s="145"/>
      <c r="L38" s="10"/>
      <c r="M38" s="5"/>
    </row>
    <row r="39" spans="1:13" ht="30" customHeight="1" thickBot="1">
      <c r="A39" s="5"/>
      <c r="B39" s="9"/>
      <c r="C39" s="139" t="s">
        <v>13</v>
      </c>
      <c r="D39" s="163"/>
      <c r="E39" s="163"/>
      <c r="F39" s="163"/>
      <c r="G39" s="166"/>
      <c r="H39" s="165"/>
      <c r="I39" s="136"/>
      <c r="J39" s="142"/>
      <c r="K39" s="143"/>
      <c r="L39" s="10"/>
      <c r="M39" s="5"/>
    </row>
    <row r="40" spans="1:13" s="3" customFormat="1" ht="30" customHeight="1" thickBot="1">
      <c r="A40" s="11"/>
      <c r="B40" s="12"/>
      <c r="C40" s="406" t="s">
        <v>14</v>
      </c>
      <c r="D40" s="407"/>
      <c r="E40" s="407"/>
      <c r="F40" s="407"/>
      <c r="G40" s="407"/>
      <c r="H40" s="407"/>
      <c r="I40" s="407"/>
      <c r="J40" s="408"/>
      <c r="K40" s="167"/>
      <c r="L40" s="13"/>
      <c r="M40" s="11"/>
    </row>
    <row r="41" spans="1:13" s="3" customFormat="1" ht="16" thickBot="1">
      <c r="A41" s="11"/>
      <c r="B41" s="12"/>
      <c r="C41" s="168"/>
      <c r="D41" s="168"/>
      <c r="E41" s="168"/>
      <c r="F41" s="168"/>
      <c r="G41" s="168"/>
      <c r="H41" s="168"/>
      <c r="I41" s="168"/>
      <c r="J41" s="168"/>
      <c r="K41" s="169"/>
      <c r="L41" s="13"/>
      <c r="M41" s="11"/>
    </row>
    <row r="42" spans="1:13" s="3" customFormat="1" ht="30" customHeight="1">
      <c r="A42" s="11"/>
      <c r="B42" s="12"/>
      <c r="C42" s="170"/>
      <c r="D42" s="171"/>
      <c r="E42" s="170"/>
      <c r="F42" s="170"/>
      <c r="G42" s="376"/>
      <c r="H42" s="377"/>
      <c r="I42" s="378"/>
      <c r="J42" s="172"/>
      <c r="K42" s="173"/>
      <c r="L42" s="13"/>
      <c r="M42" s="11"/>
    </row>
    <row r="43" spans="1:13" s="3" customFormat="1" ht="30" customHeight="1">
      <c r="A43" s="11"/>
      <c r="B43" s="12"/>
      <c r="C43" s="170"/>
      <c r="D43" s="171"/>
      <c r="E43" s="170"/>
      <c r="F43" s="170"/>
      <c r="G43" s="174"/>
      <c r="H43" s="175"/>
      <c r="I43" s="176"/>
      <c r="J43" s="177"/>
      <c r="K43" s="178"/>
      <c r="L43" s="13"/>
      <c r="M43" s="11"/>
    </row>
    <row r="44" spans="1:13" s="3" customFormat="1" ht="30" customHeight="1">
      <c r="A44" s="11"/>
      <c r="B44" s="12"/>
      <c r="C44" s="170"/>
      <c r="D44" s="179"/>
      <c r="E44" s="179"/>
      <c r="F44" s="179"/>
      <c r="G44" s="174"/>
      <c r="H44" s="180"/>
      <c r="I44" s="181"/>
      <c r="J44" s="182"/>
      <c r="K44" s="178"/>
      <c r="L44" s="13"/>
      <c r="M44" s="11"/>
    </row>
    <row r="45" spans="1:13" s="3" customFormat="1" ht="30" customHeight="1">
      <c r="A45" s="11"/>
      <c r="B45" s="12"/>
      <c r="C45" s="170"/>
      <c r="D45" s="179"/>
      <c r="E45" s="179"/>
      <c r="F45" s="179"/>
      <c r="G45" s="183" t="s">
        <v>15</v>
      </c>
      <c r="H45" s="180"/>
      <c r="I45" s="181"/>
      <c r="J45" s="182"/>
      <c r="K45" s="184"/>
      <c r="L45" s="13"/>
      <c r="M45" s="11"/>
    </row>
    <row r="46" spans="1:13" s="3" customFormat="1" ht="30" customHeight="1">
      <c r="A46" s="11"/>
      <c r="B46" s="12"/>
      <c r="C46" s="170"/>
      <c r="D46" s="171"/>
      <c r="E46" s="170"/>
      <c r="F46" s="170"/>
      <c r="G46" s="185"/>
      <c r="H46" s="180"/>
      <c r="I46" s="181"/>
      <c r="J46" s="186"/>
      <c r="K46" s="178"/>
      <c r="L46" s="13"/>
      <c r="M46" s="11"/>
    </row>
    <row r="47" spans="1:13" s="3" customFormat="1" ht="30" customHeight="1">
      <c r="A47" s="11"/>
      <c r="B47" s="12"/>
      <c r="C47" s="170"/>
      <c r="D47" s="171"/>
      <c r="E47" s="170"/>
      <c r="F47" s="170"/>
      <c r="G47" s="185"/>
      <c r="H47" s="180"/>
      <c r="I47" s="181"/>
      <c r="J47" s="186"/>
      <c r="K47" s="178"/>
      <c r="L47" s="13"/>
      <c r="M47" s="11"/>
    </row>
    <row r="48" spans="1:13" s="3" customFormat="1" ht="30" customHeight="1" thickBot="1">
      <c r="A48" s="11"/>
      <c r="B48" s="12"/>
      <c r="C48" s="170"/>
      <c r="D48" s="171"/>
      <c r="E48" s="170"/>
      <c r="F48" s="170"/>
      <c r="G48" s="198"/>
      <c r="H48" s="180"/>
      <c r="I48" s="181"/>
      <c r="J48" s="186"/>
      <c r="K48" s="184"/>
      <c r="L48" s="13"/>
      <c r="M48" s="11"/>
    </row>
    <row r="49" spans="1:13" s="3" customFormat="1" ht="30" customHeight="1" thickBot="1">
      <c r="A49" s="11"/>
      <c r="B49" s="12"/>
      <c r="C49" s="170"/>
      <c r="D49" s="171"/>
      <c r="E49" s="170"/>
      <c r="F49" s="170"/>
      <c r="G49" s="187" t="s">
        <v>16</v>
      </c>
      <c r="H49" s="188"/>
      <c r="I49" s="189"/>
      <c r="J49" s="190"/>
      <c r="K49" s="167"/>
      <c r="L49" s="13"/>
      <c r="M49" s="11"/>
    </row>
    <row r="50" spans="1:13" s="3" customFormat="1" ht="16" thickBot="1">
      <c r="A50" s="11"/>
      <c r="B50" s="12"/>
      <c r="C50" s="170"/>
      <c r="D50" s="171"/>
      <c r="E50" s="171"/>
      <c r="F50" s="171"/>
      <c r="G50" s="170"/>
      <c r="H50" s="170"/>
      <c r="I50" s="191"/>
      <c r="J50" s="192"/>
      <c r="K50" s="193"/>
      <c r="L50" s="13"/>
      <c r="M50" s="11"/>
    </row>
    <row r="51" spans="1:13" s="3" customFormat="1" ht="15.5">
      <c r="A51" s="11"/>
      <c r="B51" s="12"/>
      <c r="C51" s="194"/>
      <c r="D51" s="382"/>
      <c r="E51" s="382"/>
      <c r="F51" s="382"/>
      <c r="G51" s="382"/>
      <c r="H51" s="382"/>
      <c r="I51" s="382"/>
      <c r="J51" s="382"/>
      <c r="K51" s="383"/>
      <c r="L51" s="14"/>
      <c r="M51" s="11"/>
    </row>
    <row r="52" spans="1:13" s="3" customFormat="1" ht="46.5" customHeight="1">
      <c r="A52" s="11"/>
      <c r="B52" s="12"/>
      <c r="C52" s="370" t="s">
        <v>17</v>
      </c>
      <c r="D52" s="371"/>
      <c r="E52" s="371"/>
      <c r="F52" s="371"/>
      <c r="G52" s="371"/>
      <c r="H52" s="379" t="s">
        <v>6</v>
      </c>
      <c r="I52" s="379"/>
      <c r="J52" s="379"/>
      <c r="K52" s="195" t="s">
        <v>19</v>
      </c>
      <c r="L52" s="15"/>
      <c r="M52" s="11"/>
    </row>
    <row r="53" spans="1:13" s="3" customFormat="1" ht="32.25" customHeight="1">
      <c r="A53" s="11"/>
      <c r="B53" s="12"/>
      <c r="C53" s="370" t="s">
        <v>31</v>
      </c>
      <c r="D53" s="371"/>
      <c r="E53" s="371"/>
      <c r="F53" s="371"/>
      <c r="G53" s="371"/>
      <c r="H53" s="375" t="s">
        <v>20</v>
      </c>
      <c r="I53" s="375"/>
      <c r="J53" s="196" t="s">
        <v>21</v>
      </c>
      <c r="K53" s="197" t="s">
        <v>32</v>
      </c>
      <c r="L53" s="211"/>
      <c r="M53" s="11"/>
    </row>
    <row r="54" spans="1:13" s="3" customFormat="1" ht="30" customHeight="1">
      <c r="A54" s="11"/>
      <c r="B54" s="12"/>
      <c r="C54" s="370" t="s">
        <v>22</v>
      </c>
      <c r="D54" s="371"/>
      <c r="E54" s="371"/>
      <c r="F54" s="371"/>
      <c r="G54" s="371"/>
      <c r="H54" s="372" t="s">
        <v>23</v>
      </c>
      <c r="I54" s="373"/>
      <c r="J54" s="196" t="s">
        <v>24</v>
      </c>
      <c r="K54" s="197" t="s">
        <v>32</v>
      </c>
      <c r="L54" s="15"/>
      <c r="M54" s="11"/>
    </row>
    <row r="55" spans="1:13" s="4" customFormat="1" ht="58.5" customHeight="1">
      <c r="A55" s="11"/>
      <c r="B55" s="12"/>
      <c r="C55" s="205"/>
      <c r="D55" s="206"/>
      <c r="E55" s="206"/>
      <c r="F55" s="206"/>
      <c r="G55" s="207"/>
      <c r="H55" s="374" t="s">
        <v>25</v>
      </c>
      <c r="I55" s="375"/>
      <c r="J55" s="196" t="s">
        <v>26</v>
      </c>
      <c r="K55" s="197" t="s">
        <v>32</v>
      </c>
      <c r="L55" s="13"/>
      <c r="M55" s="11"/>
    </row>
    <row r="56" spans="1:13" ht="57.75" customHeight="1">
      <c r="A56" s="5"/>
      <c r="B56" s="9"/>
      <c r="C56" s="208"/>
      <c r="D56" s="209"/>
      <c r="E56" s="209"/>
      <c r="F56" s="209"/>
      <c r="G56" s="210"/>
      <c r="H56" s="375" t="s">
        <v>27</v>
      </c>
      <c r="I56" s="375"/>
      <c r="J56" s="196" t="s">
        <v>28</v>
      </c>
      <c r="K56" s="197" t="s">
        <v>32</v>
      </c>
      <c r="L56" s="10"/>
      <c r="M56" s="5"/>
    </row>
    <row r="57" spans="1:13" ht="16" thickBot="1">
      <c r="A57" s="5"/>
      <c r="B57" s="9"/>
      <c r="C57" s="208"/>
      <c r="D57" s="213"/>
      <c r="E57" s="213"/>
      <c r="F57" s="209"/>
      <c r="G57" s="214"/>
      <c r="H57" s="368"/>
      <c r="I57" s="368"/>
      <c r="J57" s="368"/>
      <c r="K57" s="369"/>
      <c r="L57" s="10"/>
      <c r="M57" s="5"/>
    </row>
    <row r="58" spans="1:13" ht="47.25" customHeight="1">
      <c r="A58" s="5"/>
      <c r="B58" s="9"/>
      <c r="C58" s="212"/>
      <c r="D58" s="199"/>
      <c r="E58" s="199"/>
      <c r="F58" s="212"/>
      <c r="G58" s="199"/>
      <c r="H58" s="212"/>
      <c r="I58" s="212"/>
      <c r="J58" s="212"/>
      <c r="K58" s="212"/>
      <c r="L58" s="10"/>
      <c r="M58" s="5"/>
    </row>
    <row r="59" spans="1:13" ht="47.25" customHeight="1">
      <c r="A59" s="5"/>
      <c r="B59" s="9"/>
      <c r="C59" s="199"/>
      <c r="D59" s="199"/>
      <c r="E59" s="199"/>
      <c r="F59" s="199"/>
      <c r="G59" s="200" t="s">
        <v>92</v>
      </c>
      <c r="H59" s="199"/>
      <c r="I59" s="199"/>
      <c r="J59" s="199"/>
      <c r="K59" s="199"/>
      <c r="L59" s="10"/>
      <c r="M59" s="5"/>
    </row>
    <row r="60" spans="1:13" ht="16" thickBot="1">
      <c r="A60" s="5"/>
      <c r="B60" s="225"/>
      <c r="C60" s="226"/>
      <c r="D60" s="226"/>
      <c r="E60" s="227"/>
      <c r="F60" s="226"/>
      <c r="G60" s="228"/>
      <c r="H60" s="226"/>
      <c r="I60" s="226"/>
      <c r="J60" s="226"/>
      <c r="K60" s="226"/>
      <c r="L60" s="229"/>
      <c r="M60" s="5"/>
    </row>
    <row r="61" spans="1:13" ht="16" thickTop="1">
      <c r="A61" s="5"/>
      <c r="B61" s="5"/>
      <c r="C61" s="5"/>
      <c r="D61" s="5"/>
      <c r="E61" s="6"/>
      <c r="F61" s="5"/>
      <c r="G61" s="5"/>
      <c r="H61" s="5"/>
      <c r="I61" s="5"/>
      <c r="J61" s="5"/>
      <c r="K61" s="5"/>
      <c r="L61" s="5"/>
      <c r="M61" s="5"/>
    </row>
    <row r="63" spans="1:13">
      <c r="H63" s="22"/>
    </row>
  </sheetData>
  <mergeCells count="26">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C52:G52"/>
    <mergeCell ref="H52:J52"/>
    <mergeCell ref="C53:G53"/>
    <mergeCell ref="H53:I53"/>
    <mergeCell ref="H57:K57"/>
    <mergeCell ref="C54:G54"/>
    <mergeCell ref="H54:I54"/>
    <mergeCell ref="H55:I55"/>
    <mergeCell ref="H56:I56"/>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1"/>
  <sheetViews>
    <sheetView showGridLines="0" view="pageBreakPreview" topLeftCell="A76" zoomScale="80" zoomScaleNormal="80" zoomScaleSheetLayoutView="80" workbookViewId="0">
      <selection activeCell="F89" sqref="F89"/>
    </sheetView>
  </sheetViews>
  <sheetFormatPr baseColWidth="10" defaultColWidth="11.453125" defaultRowHeight="13"/>
  <cols>
    <col min="1" max="2" width="3.453125" style="18" customWidth="1"/>
    <col min="3" max="3" width="12.453125" style="18" customWidth="1"/>
    <col min="4" max="4" width="18" style="18" customWidth="1"/>
    <col min="5" max="11" width="11.453125" style="18"/>
    <col min="12" max="12" width="17.453125" style="18" customWidth="1"/>
    <col min="13" max="14" width="11.453125" style="18"/>
    <col min="15" max="15" width="20" style="18" customWidth="1"/>
    <col min="16" max="17" width="3.453125" style="18" customWidth="1"/>
    <col min="18" max="16384" width="11.453125" style="18"/>
  </cols>
  <sheetData>
    <row r="1" spans="2:16" ht="13.5" thickBot="1"/>
    <row r="2" spans="2:16" ht="13.5" thickTop="1">
      <c r="B2" s="23"/>
      <c r="C2" s="24"/>
      <c r="D2" s="24"/>
      <c r="E2" s="24"/>
      <c r="F2" s="24"/>
      <c r="G2" s="24"/>
      <c r="H2" s="24"/>
      <c r="I2" s="24"/>
      <c r="J2" s="24"/>
      <c r="K2" s="24"/>
      <c r="L2" s="24"/>
      <c r="M2" s="24"/>
      <c r="N2" s="24"/>
      <c r="O2" s="24"/>
      <c r="P2" s="230"/>
    </row>
    <row r="3" spans="2:16" ht="36.75" customHeight="1">
      <c r="B3" s="25"/>
      <c r="C3" s="506" t="s">
        <v>94</v>
      </c>
      <c r="D3" s="507"/>
      <c r="E3" s="507"/>
      <c r="F3" s="507"/>
      <c r="P3" s="26"/>
    </row>
    <row r="4" spans="2:16">
      <c r="B4" s="25"/>
      <c r="C4" s="203" t="s">
        <v>0</v>
      </c>
      <c r="D4" s="231" t="s">
        <v>96</v>
      </c>
      <c r="E4" s="203" t="s">
        <v>1</v>
      </c>
      <c r="F4" s="204">
        <v>1</v>
      </c>
      <c r="P4" s="26"/>
    </row>
    <row r="5" spans="2:16">
      <c r="B5" s="25"/>
      <c r="C5" s="127"/>
      <c r="D5" s="128"/>
      <c r="E5" s="127"/>
      <c r="F5" s="128"/>
      <c r="P5" s="26"/>
    </row>
    <row r="6" spans="2:16" ht="48" customHeight="1">
      <c r="B6" s="25"/>
      <c r="C6" s="508" t="s">
        <v>86</v>
      </c>
      <c r="D6" s="508"/>
      <c r="E6" s="508"/>
      <c r="F6" s="508"/>
      <c r="G6" s="508"/>
      <c r="H6" s="508"/>
      <c r="I6" s="508"/>
      <c r="J6" s="508"/>
      <c r="K6" s="508"/>
      <c r="L6" s="508"/>
      <c r="M6" s="508"/>
      <c r="N6" s="508"/>
      <c r="O6" s="508"/>
      <c r="P6" s="27"/>
    </row>
    <row r="7" spans="2:16" ht="14.5" thickBot="1">
      <c r="B7" s="25"/>
      <c r="C7" s="52"/>
      <c r="D7" s="52"/>
      <c r="E7" s="52"/>
      <c r="F7" s="52"/>
      <c r="G7" s="52"/>
      <c r="H7" s="52"/>
      <c r="I7" s="52"/>
      <c r="J7" s="52"/>
      <c r="K7" s="52"/>
      <c r="L7" s="52"/>
      <c r="M7" s="52"/>
      <c r="N7" s="52"/>
      <c r="O7" s="52"/>
      <c r="P7" s="26"/>
    </row>
    <row r="8" spans="2:16" ht="14">
      <c r="B8" s="25"/>
      <c r="C8" s="465"/>
      <c r="D8" s="467"/>
      <c r="E8" s="468"/>
      <c r="F8" s="468"/>
      <c r="G8" s="468"/>
      <c r="H8" s="468"/>
      <c r="I8" s="468"/>
      <c r="J8" s="468"/>
      <c r="K8" s="469"/>
      <c r="L8" s="480"/>
      <c r="M8" s="481"/>
      <c r="N8" s="481"/>
      <c r="O8" s="482"/>
      <c r="P8" s="28"/>
    </row>
    <row r="9" spans="2:16" ht="14">
      <c r="B9" s="25"/>
      <c r="C9" s="466"/>
      <c r="D9" s="470" t="s">
        <v>33</v>
      </c>
      <c r="E9" s="471"/>
      <c r="F9" s="471"/>
      <c r="G9" s="471"/>
      <c r="H9" s="471"/>
      <c r="I9" s="471"/>
      <c r="J9" s="471"/>
      <c r="K9" s="472"/>
      <c r="L9" s="483"/>
      <c r="M9" s="484"/>
      <c r="N9" s="484"/>
      <c r="O9" s="485"/>
      <c r="P9" s="28"/>
    </row>
    <row r="10" spans="2:16" ht="14">
      <c r="B10" s="25"/>
      <c r="C10" s="466"/>
      <c r="D10" s="470"/>
      <c r="E10" s="471"/>
      <c r="F10" s="471"/>
      <c r="G10" s="471"/>
      <c r="H10" s="471"/>
      <c r="I10" s="471"/>
      <c r="J10" s="471"/>
      <c r="K10" s="472"/>
      <c r="L10" s="473" t="s">
        <v>34</v>
      </c>
      <c r="M10" s="486"/>
      <c r="N10" s="487"/>
      <c r="O10" s="488"/>
      <c r="P10" s="28"/>
    </row>
    <row r="11" spans="2:16" ht="14">
      <c r="B11" s="25"/>
      <c r="C11" s="466"/>
      <c r="D11" s="470" t="s">
        <v>35</v>
      </c>
      <c r="E11" s="471"/>
      <c r="F11" s="471"/>
      <c r="G11" s="471"/>
      <c r="H11" s="471"/>
      <c r="I11" s="471"/>
      <c r="J11" s="471"/>
      <c r="K11" s="472"/>
      <c r="L11" s="474"/>
      <c r="M11" s="489"/>
      <c r="N11" s="490"/>
      <c r="O11" s="491"/>
      <c r="P11" s="29"/>
    </row>
    <row r="12" spans="2:16" ht="12.75" customHeight="1">
      <c r="B12" s="25"/>
      <c r="C12" s="466"/>
      <c r="D12" s="509"/>
      <c r="E12" s="510"/>
      <c r="F12" s="510"/>
      <c r="G12" s="510"/>
      <c r="H12" s="510"/>
      <c r="I12" s="510"/>
      <c r="J12" s="510"/>
      <c r="K12" s="511"/>
      <c r="L12" s="473" t="s">
        <v>36</v>
      </c>
      <c r="M12" s="473">
        <v>1</v>
      </c>
      <c r="N12" s="473" t="s">
        <v>37</v>
      </c>
      <c r="O12" s="478">
        <v>1</v>
      </c>
      <c r="P12" s="28"/>
    </row>
    <row r="13" spans="2:16">
      <c r="B13" s="25"/>
      <c r="C13" s="466"/>
      <c r="D13" s="509"/>
      <c r="E13" s="510"/>
      <c r="F13" s="510"/>
      <c r="G13" s="510"/>
      <c r="H13" s="510"/>
      <c r="I13" s="510"/>
      <c r="J13" s="510"/>
      <c r="K13" s="511"/>
      <c r="L13" s="492"/>
      <c r="M13" s="492"/>
      <c r="N13" s="492"/>
      <c r="O13" s="479"/>
      <c r="P13" s="28"/>
    </row>
    <row r="14" spans="2:16" ht="14">
      <c r="B14" s="25"/>
      <c r="C14" s="466"/>
      <c r="D14" s="470" t="s">
        <v>87</v>
      </c>
      <c r="E14" s="471"/>
      <c r="F14" s="471"/>
      <c r="G14" s="471"/>
      <c r="H14" s="471"/>
      <c r="I14" s="471"/>
      <c r="J14" s="471"/>
      <c r="K14" s="472"/>
      <c r="L14" s="492"/>
      <c r="M14" s="492"/>
      <c r="N14" s="492"/>
      <c r="O14" s="479"/>
      <c r="P14" s="28"/>
    </row>
    <row r="15" spans="2:16" ht="14.5" thickBot="1">
      <c r="B15" s="25"/>
      <c r="C15" s="53"/>
      <c r="D15" s="54"/>
      <c r="E15" s="54"/>
      <c r="F15" s="54"/>
      <c r="G15" s="54"/>
      <c r="H15" s="54"/>
      <c r="I15" s="54"/>
      <c r="J15" s="54"/>
      <c r="K15" s="54"/>
      <c r="L15" s="54"/>
      <c r="M15" s="55"/>
      <c r="N15" s="55"/>
      <c r="O15" s="56"/>
      <c r="P15" s="30"/>
    </row>
    <row r="16" spans="2:16" ht="14">
      <c r="B16" s="25"/>
      <c r="C16" s="57"/>
      <c r="D16" s="219"/>
      <c r="E16" s="219"/>
      <c r="F16" s="219"/>
      <c r="G16" s="219"/>
      <c r="H16" s="219"/>
      <c r="I16" s="219"/>
      <c r="J16" s="219"/>
      <c r="K16" s="219"/>
      <c r="L16" s="58" t="s">
        <v>38</v>
      </c>
      <c r="M16" s="59" t="s">
        <v>39</v>
      </c>
      <c r="N16" s="59" t="s">
        <v>40</v>
      </c>
      <c r="O16" s="60" t="s">
        <v>41</v>
      </c>
      <c r="P16" s="29"/>
    </row>
    <row r="17" spans="2:16" ht="14">
      <c r="B17" s="25"/>
      <c r="C17" s="61"/>
      <c r="D17" s="217"/>
      <c r="E17" s="217"/>
      <c r="F17" s="217"/>
      <c r="G17" s="217"/>
      <c r="H17" s="217"/>
      <c r="I17" s="217"/>
      <c r="J17" s="217"/>
      <c r="K17" s="217"/>
      <c r="L17" s="62"/>
      <c r="M17" s="63"/>
      <c r="N17" s="63"/>
      <c r="O17" s="64"/>
      <c r="P17" s="31"/>
    </row>
    <row r="18" spans="2:16" ht="18" customHeight="1">
      <c r="B18" s="25"/>
      <c r="C18" s="413" t="s">
        <v>42</v>
      </c>
      <c r="D18" s="414"/>
      <c r="E18" s="414"/>
      <c r="F18" s="414"/>
      <c r="G18" s="217"/>
      <c r="H18" s="217"/>
      <c r="I18" s="217" t="s">
        <v>43</v>
      </c>
      <c r="J18" s="52"/>
      <c r="K18" s="217"/>
      <c r="L18" s="62"/>
      <c r="M18" s="52"/>
      <c r="N18" s="52"/>
      <c r="O18" s="65"/>
      <c r="P18" s="31"/>
    </row>
    <row r="19" spans="2:16" ht="14">
      <c r="B19" s="25"/>
      <c r="C19" s="66"/>
      <c r="D19" s="67"/>
      <c r="E19" s="67"/>
      <c r="F19" s="67"/>
      <c r="G19" s="67"/>
      <c r="H19" s="67"/>
      <c r="I19" s="67"/>
      <c r="J19" s="67"/>
      <c r="K19" s="67"/>
      <c r="L19" s="67"/>
      <c r="M19" s="67"/>
      <c r="N19" s="67"/>
      <c r="O19" s="68"/>
      <c r="P19" s="32"/>
    </row>
    <row r="20" spans="2:16" ht="14.5" thickBot="1">
      <c r="B20" s="25"/>
      <c r="C20" s="69"/>
      <c r="D20" s="70"/>
      <c r="E20" s="70"/>
      <c r="F20" s="70"/>
      <c r="G20" s="70"/>
      <c r="H20" s="70"/>
      <c r="I20" s="70"/>
      <c r="J20" s="70"/>
      <c r="K20" s="70"/>
      <c r="L20" s="70"/>
      <c r="M20" s="70"/>
      <c r="N20" s="70"/>
      <c r="O20" s="71"/>
      <c r="P20" s="26"/>
    </row>
    <row r="21" spans="2:16" ht="14.5" thickBot="1">
      <c r="B21" s="25"/>
      <c r="C21" s="72"/>
      <c r="D21" s="73"/>
      <c r="E21" s="73"/>
      <c r="F21" s="73"/>
      <c r="G21" s="73"/>
      <c r="H21" s="73"/>
      <c r="I21" s="52"/>
      <c r="J21" s="52"/>
      <c r="K21" s="73"/>
      <c r="L21" s="73"/>
      <c r="M21" s="73"/>
      <c r="N21" s="73"/>
      <c r="O21" s="74"/>
      <c r="P21" s="26"/>
    </row>
    <row r="22" spans="2:16" ht="14">
      <c r="B22" s="25"/>
      <c r="C22" s="495" t="s">
        <v>44</v>
      </c>
      <c r="D22" s="496"/>
      <c r="E22" s="496"/>
      <c r="F22" s="496"/>
      <c r="G22" s="496"/>
      <c r="H22" s="496"/>
      <c r="I22" s="496"/>
      <c r="J22" s="496"/>
      <c r="K22" s="496"/>
      <c r="L22" s="496"/>
      <c r="M22" s="496"/>
      <c r="N22" s="496"/>
      <c r="O22" s="497"/>
      <c r="P22" s="33"/>
    </row>
    <row r="23" spans="2:16" ht="14.5" thickBot="1">
      <c r="B23" s="25"/>
      <c r="C23" s="75"/>
      <c r="D23" s="52"/>
      <c r="E23" s="52"/>
      <c r="F23" s="52"/>
      <c r="G23" s="52"/>
      <c r="H23" s="52"/>
      <c r="I23" s="52"/>
      <c r="J23" s="52"/>
      <c r="K23" s="52"/>
      <c r="L23" s="52"/>
      <c r="M23" s="52"/>
      <c r="N23" s="52"/>
      <c r="O23" s="76"/>
      <c r="P23" s="26"/>
    </row>
    <row r="24" spans="2:16" ht="14">
      <c r="B24" s="25"/>
      <c r="C24" s="77" t="s">
        <v>45</v>
      </c>
      <c r="D24" s="475" t="s">
        <v>6</v>
      </c>
      <c r="E24" s="476"/>
      <c r="F24" s="476"/>
      <c r="G24" s="476"/>
      <c r="H24" s="476"/>
      <c r="I24" s="476"/>
      <c r="J24" s="476"/>
      <c r="K24" s="476"/>
      <c r="L24" s="477"/>
      <c r="M24" s="493" t="s">
        <v>46</v>
      </c>
      <c r="N24" s="494"/>
      <c r="O24" s="77" t="s">
        <v>8</v>
      </c>
      <c r="P24" s="34"/>
    </row>
    <row r="25" spans="2:16" ht="14.5" thickBot="1">
      <c r="B25" s="25"/>
      <c r="C25" s="78"/>
      <c r="D25" s="449"/>
      <c r="E25" s="450"/>
      <c r="F25" s="450"/>
      <c r="G25" s="450"/>
      <c r="H25" s="450"/>
      <c r="I25" s="450"/>
      <c r="J25" s="450"/>
      <c r="K25" s="450"/>
      <c r="L25" s="451"/>
      <c r="M25" s="449"/>
      <c r="N25" s="451"/>
      <c r="O25" s="79"/>
      <c r="P25" s="35"/>
    </row>
    <row r="26" spans="2:16">
      <c r="B26" s="25"/>
      <c r="C26" s="452" t="s">
        <v>47</v>
      </c>
      <c r="D26" s="453"/>
      <c r="E26" s="453"/>
      <c r="F26" s="453"/>
      <c r="G26" s="453"/>
      <c r="H26" s="453"/>
      <c r="I26" s="453"/>
      <c r="J26" s="453"/>
      <c r="K26" s="453"/>
      <c r="L26" s="453"/>
      <c r="M26" s="453"/>
      <c r="N26" s="453"/>
      <c r="O26" s="454"/>
      <c r="P26" s="36"/>
    </row>
    <row r="27" spans="2:16">
      <c r="B27" s="25"/>
      <c r="C27" s="455"/>
      <c r="D27" s="456"/>
      <c r="E27" s="456"/>
      <c r="F27" s="456"/>
      <c r="G27" s="456"/>
      <c r="H27" s="456"/>
      <c r="I27" s="456"/>
      <c r="J27" s="456"/>
      <c r="K27" s="456"/>
      <c r="L27" s="456"/>
      <c r="M27" s="456"/>
      <c r="N27" s="456"/>
      <c r="O27" s="457"/>
      <c r="P27" s="36"/>
    </row>
    <row r="28" spans="2:16" ht="13.5" thickBot="1">
      <c r="B28" s="25"/>
      <c r="C28" s="458"/>
      <c r="D28" s="459"/>
      <c r="E28" s="459"/>
      <c r="F28" s="459"/>
      <c r="G28" s="459"/>
      <c r="H28" s="459"/>
      <c r="I28" s="459"/>
      <c r="J28" s="459"/>
      <c r="K28" s="459"/>
      <c r="L28" s="459"/>
      <c r="M28" s="459"/>
      <c r="N28" s="459"/>
      <c r="O28" s="460"/>
      <c r="P28" s="36"/>
    </row>
    <row r="29" spans="2:16" ht="14">
      <c r="B29" s="25"/>
      <c r="C29" s="437" t="s">
        <v>6</v>
      </c>
      <c r="D29" s="504"/>
      <c r="E29" s="504"/>
      <c r="F29" s="504"/>
      <c r="G29" s="505"/>
      <c r="H29" s="443" t="s">
        <v>48</v>
      </c>
      <c r="I29" s="504"/>
      <c r="J29" s="447" t="s">
        <v>49</v>
      </c>
      <c r="K29" s="448"/>
      <c r="L29" s="80" t="s">
        <v>50</v>
      </c>
      <c r="M29" s="443" t="s">
        <v>51</v>
      </c>
      <c r="N29" s="444"/>
      <c r="O29" s="81" t="s">
        <v>52</v>
      </c>
      <c r="P29" s="37"/>
    </row>
    <row r="30" spans="2:16" ht="14">
      <c r="B30" s="25"/>
      <c r="C30" s="421"/>
      <c r="D30" s="422"/>
      <c r="E30" s="422"/>
      <c r="F30" s="422"/>
      <c r="G30" s="498"/>
      <c r="H30" s="499"/>
      <c r="I30" s="498"/>
      <c r="J30" s="499"/>
      <c r="K30" s="498"/>
      <c r="L30" s="82"/>
      <c r="M30" s="500"/>
      <c r="N30" s="501"/>
      <c r="O30" s="83"/>
      <c r="P30" s="38"/>
    </row>
    <row r="31" spans="2:16" ht="14">
      <c r="B31" s="25"/>
      <c r="C31" s="84"/>
      <c r="D31" s="85"/>
      <c r="E31" s="85"/>
      <c r="F31" s="85"/>
      <c r="G31" s="86"/>
      <c r="H31" s="87"/>
      <c r="I31" s="86"/>
      <c r="J31" s="87"/>
      <c r="K31" s="86"/>
      <c r="L31" s="82"/>
      <c r="M31" s="500"/>
      <c r="N31" s="501"/>
      <c r="O31" s="83"/>
      <c r="P31" s="38"/>
    </row>
    <row r="32" spans="2:16" ht="14.5" thickBot="1">
      <c r="B32" s="25"/>
      <c r="C32" s="433"/>
      <c r="D32" s="434"/>
      <c r="E32" s="434"/>
      <c r="F32" s="434"/>
      <c r="G32" s="461"/>
      <c r="H32" s="462"/>
      <c r="I32" s="461"/>
      <c r="J32" s="462"/>
      <c r="K32" s="461"/>
      <c r="L32" s="88"/>
      <c r="M32" s="463"/>
      <c r="N32" s="464"/>
      <c r="O32" s="83"/>
      <c r="P32" s="38"/>
    </row>
    <row r="33" spans="2:16" ht="14.5" thickBot="1">
      <c r="B33" s="25"/>
      <c r="C33" s="427" t="s">
        <v>53</v>
      </c>
      <c r="D33" s="428"/>
      <c r="E33" s="428"/>
      <c r="F33" s="428"/>
      <c r="G33" s="428"/>
      <c r="H33" s="428"/>
      <c r="I33" s="428"/>
      <c r="J33" s="428"/>
      <c r="K33" s="428"/>
      <c r="L33" s="428"/>
      <c r="M33" s="428"/>
      <c r="N33" s="429"/>
      <c r="O33" s="89"/>
      <c r="P33" s="39"/>
    </row>
    <row r="34" spans="2:16" ht="13.5" customHeight="1">
      <c r="B34" s="25"/>
      <c r="C34" s="452" t="s">
        <v>54</v>
      </c>
      <c r="D34" s="453"/>
      <c r="E34" s="453"/>
      <c r="F34" s="453"/>
      <c r="G34" s="453"/>
      <c r="H34" s="453"/>
      <c r="I34" s="453"/>
      <c r="J34" s="453"/>
      <c r="K34" s="453"/>
      <c r="L34" s="453"/>
      <c r="M34" s="453"/>
      <c r="N34" s="453"/>
      <c r="O34" s="454"/>
      <c r="P34" s="36"/>
    </row>
    <row r="35" spans="2:16">
      <c r="B35" s="25"/>
      <c r="C35" s="455"/>
      <c r="D35" s="456"/>
      <c r="E35" s="456"/>
      <c r="F35" s="456"/>
      <c r="G35" s="456"/>
      <c r="H35" s="456"/>
      <c r="I35" s="456"/>
      <c r="J35" s="456"/>
      <c r="K35" s="456"/>
      <c r="L35" s="456"/>
      <c r="M35" s="456"/>
      <c r="N35" s="456"/>
      <c r="O35" s="457"/>
      <c r="P35" s="36"/>
    </row>
    <row r="36" spans="2:16" ht="13.5" thickBot="1">
      <c r="B36" s="25"/>
      <c r="C36" s="458"/>
      <c r="D36" s="459"/>
      <c r="E36" s="459"/>
      <c r="F36" s="459"/>
      <c r="G36" s="459"/>
      <c r="H36" s="459"/>
      <c r="I36" s="459"/>
      <c r="J36" s="459"/>
      <c r="K36" s="459"/>
      <c r="L36" s="459"/>
      <c r="M36" s="459"/>
      <c r="N36" s="459"/>
      <c r="O36" s="460"/>
      <c r="P36" s="36"/>
    </row>
    <row r="37" spans="2:16" ht="14">
      <c r="B37" s="25"/>
      <c r="C37" s="437" t="s">
        <v>6</v>
      </c>
      <c r="D37" s="438"/>
      <c r="E37" s="438"/>
      <c r="F37" s="438"/>
      <c r="G37" s="438"/>
      <c r="H37" s="438"/>
      <c r="I37" s="438"/>
      <c r="J37" s="444"/>
      <c r="K37" s="218" t="s">
        <v>46</v>
      </c>
      <c r="L37" s="80" t="s">
        <v>8</v>
      </c>
      <c r="M37" s="443" t="s">
        <v>55</v>
      </c>
      <c r="N37" s="444"/>
      <c r="O37" s="81" t="s">
        <v>52</v>
      </c>
      <c r="P37" s="37"/>
    </row>
    <row r="38" spans="2:16" ht="14">
      <c r="B38" s="25"/>
      <c r="C38" s="421"/>
      <c r="D38" s="422"/>
      <c r="E38" s="422"/>
      <c r="F38" s="422"/>
      <c r="G38" s="422"/>
      <c r="H38" s="422"/>
      <c r="I38" s="422"/>
      <c r="J38" s="498"/>
      <c r="K38" s="222"/>
      <c r="L38" s="90"/>
      <c r="M38" s="502"/>
      <c r="N38" s="503"/>
      <c r="O38" s="83"/>
      <c r="P38" s="38"/>
    </row>
    <row r="39" spans="2:16" ht="14.5" thickBot="1">
      <c r="B39" s="25"/>
      <c r="C39" s="433"/>
      <c r="D39" s="434"/>
      <c r="E39" s="434"/>
      <c r="F39" s="434"/>
      <c r="G39" s="434"/>
      <c r="H39" s="434"/>
      <c r="I39" s="434"/>
      <c r="J39" s="461"/>
      <c r="K39" s="85"/>
      <c r="L39" s="91"/>
      <c r="M39" s="435"/>
      <c r="N39" s="436"/>
      <c r="O39" s="92"/>
      <c r="P39" s="38"/>
    </row>
    <row r="40" spans="2:16" ht="14.5" thickBot="1">
      <c r="B40" s="25"/>
      <c r="C40" s="427" t="s">
        <v>53</v>
      </c>
      <c r="D40" s="428"/>
      <c r="E40" s="428"/>
      <c r="F40" s="428"/>
      <c r="G40" s="428"/>
      <c r="H40" s="428"/>
      <c r="I40" s="428"/>
      <c r="J40" s="428"/>
      <c r="K40" s="428"/>
      <c r="L40" s="428"/>
      <c r="M40" s="428"/>
      <c r="N40" s="429"/>
      <c r="O40" s="93">
        <v>0</v>
      </c>
      <c r="P40" s="38"/>
    </row>
    <row r="41" spans="2:16">
      <c r="B41" s="25"/>
      <c r="C41" s="452" t="s">
        <v>56</v>
      </c>
      <c r="D41" s="453"/>
      <c r="E41" s="453"/>
      <c r="F41" s="453"/>
      <c r="G41" s="453"/>
      <c r="H41" s="453"/>
      <c r="I41" s="453"/>
      <c r="J41" s="453"/>
      <c r="K41" s="453"/>
      <c r="L41" s="453"/>
      <c r="M41" s="453"/>
      <c r="N41" s="453"/>
      <c r="O41" s="454"/>
      <c r="P41" s="36"/>
    </row>
    <row r="42" spans="2:16">
      <c r="B42" s="25"/>
      <c r="C42" s="455"/>
      <c r="D42" s="456"/>
      <c r="E42" s="456"/>
      <c r="F42" s="456"/>
      <c r="G42" s="456"/>
      <c r="H42" s="456"/>
      <c r="I42" s="456"/>
      <c r="J42" s="456"/>
      <c r="K42" s="456"/>
      <c r="L42" s="456"/>
      <c r="M42" s="456"/>
      <c r="N42" s="456"/>
      <c r="O42" s="457"/>
      <c r="P42" s="36"/>
    </row>
    <row r="43" spans="2:16" ht="13.5" thickBot="1">
      <c r="B43" s="25"/>
      <c r="C43" s="458"/>
      <c r="D43" s="459"/>
      <c r="E43" s="459"/>
      <c r="F43" s="459"/>
      <c r="G43" s="459"/>
      <c r="H43" s="459"/>
      <c r="I43" s="459"/>
      <c r="J43" s="459"/>
      <c r="K43" s="459"/>
      <c r="L43" s="459"/>
      <c r="M43" s="459"/>
      <c r="N43" s="459"/>
      <c r="O43" s="460"/>
      <c r="P43" s="36"/>
    </row>
    <row r="44" spans="2:16" ht="16">
      <c r="B44" s="25"/>
      <c r="C44" s="437" t="s">
        <v>57</v>
      </c>
      <c r="D44" s="438"/>
      <c r="E44" s="438"/>
      <c r="F44" s="438"/>
      <c r="G44" s="438"/>
      <c r="H44" s="438"/>
      <c r="I44" s="438"/>
      <c r="J44" s="80" t="s">
        <v>58</v>
      </c>
      <c r="K44" s="220" t="s">
        <v>59</v>
      </c>
      <c r="L44" s="94" t="s">
        <v>60</v>
      </c>
      <c r="M44" s="443" t="s">
        <v>61</v>
      </c>
      <c r="N44" s="444"/>
      <c r="O44" s="81" t="s">
        <v>52</v>
      </c>
      <c r="P44" s="37"/>
    </row>
    <row r="45" spans="2:16" ht="14">
      <c r="B45" s="25"/>
      <c r="C45" s="421"/>
      <c r="D45" s="422"/>
      <c r="E45" s="422"/>
      <c r="F45" s="422"/>
      <c r="G45" s="422"/>
      <c r="H45" s="422"/>
      <c r="I45" s="422"/>
      <c r="J45" s="95"/>
      <c r="K45" s="96"/>
      <c r="L45" s="95"/>
      <c r="M45" s="441"/>
      <c r="N45" s="442"/>
      <c r="O45" s="83"/>
      <c r="P45" s="38"/>
    </row>
    <row r="46" spans="2:16" ht="14.5" thickBot="1">
      <c r="B46" s="25"/>
      <c r="C46" s="433"/>
      <c r="D46" s="434"/>
      <c r="E46" s="434"/>
      <c r="F46" s="434"/>
      <c r="G46" s="434"/>
      <c r="H46" s="434"/>
      <c r="I46" s="434"/>
      <c r="J46" s="97"/>
      <c r="K46" s="98"/>
      <c r="L46" s="97"/>
      <c r="M46" s="435"/>
      <c r="N46" s="436"/>
      <c r="O46" s="99"/>
      <c r="P46" s="38"/>
    </row>
    <row r="47" spans="2:16" ht="14.5" thickBot="1">
      <c r="B47" s="25"/>
      <c r="C47" s="427" t="s">
        <v>53</v>
      </c>
      <c r="D47" s="428"/>
      <c r="E47" s="428"/>
      <c r="F47" s="428"/>
      <c r="G47" s="428"/>
      <c r="H47" s="428"/>
      <c r="I47" s="428"/>
      <c r="J47" s="428"/>
      <c r="K47" s="428"/>
      <c r="L47" s="428"/>
      <c r="M47" s="428"/>
      <c r="N47" s="429"/>
      <c r="O47" s="89"/>
      <c r="P47" s="39"/>
    </row>
    <row r="48" spans="2:16">
      <c r="B48" s="25"/>
      <c r="C48" s="452" t="s">
        <v>62</v>
      </c>
      <c r="D48" s="453"/>
      <c r="E48" s="453"/>
      <c r="F48" s="453"/>
      <c r="G48" s="453"/>
      <c r="H48" s="453"/>
      <c r="I48" s="453"/>
      <c r="J48" s="453"/>
      <c r="K48" s="453"/>
      <c r="L48" s="453"/>
      <c r="M48" s="453"/>
      <c r="N48" s="453"/>
      <c r="O48" s="454"/>
      <c r="P48" s="36"/>
    </row>
    <row r="49" spans="2:16">
      <c r="B49" s="25"/>
      <c r="C49" s="455"/>
      <c r="D49" s="456"/>
      <c r="E49" s="456"/>
      <c r="F49" s="456"/>
      <c r="G49" s="456"/>
      <c r="H49" s="456"/>
      <c r="I49" s="456"/>
      <c r="J49" s="456"/>
      <c r="K49" s="456"/>
      <c r="L49" s="456"/>
      <c r="M49" s="456"/>
      <c r="N49" s="456"/>
      <c r="O49" s="457"/>
      <c r="P49" s="36"/>
    </row>
    <row r="50" spans="2:16" ht="13.5" thickBot="1">
      <c r="B50" s="25"/>
      <c r="C50" s="458"/>
      <c r="D50" s="459"/>
      <c r="E50" s="459"/>
      <c r="F50" s="459"/>
      <c r="G50" s="459"/>
      <c r="H50" s="459"/>
      <c r="I50" s="459"/>
      <c r="J50" s="459"/>
      <c r="K50" s="459"/>
      <c r="L50" s="459"/>
      <c r="M50" s="459"/>
      <c r="N50" s="459"/>
      <c r="O50" s="460"/>
      <c r="P50" s="36"/>
    </row>
    <row r="51" spans="2:16" ht="28">
      <c r="B51" s="25"/>
      <c r="C51" s="437" t="s">
        <v>63</v>
      </c>
      <c r="D51" s="438"/>
      <c r="E51" s="438"/>
      <c r="F51" s="438"/>
      <c r="G51" s="438"/>
      <c r="H51" s="438"/>
      <c r="I51" s="438"/>
      <c r="J51" s="80" t="s">
        <v>64</v>
      </c>
      <c r="K51" s="100" t="s">
        <v>65</v>
      </c>
      <c r="L51" s="101" t="s">
        <v>66</v>
      </c>
      <c r="M51" s="439" t="s">
        <v>51</v>
      </c>
      <c r="N51" s="440"/>
      <c r="O51" s="102" t="s">
        <v>52</v>
      </c>
      <c r="P51" s="40"/>
    </row>
    <row r="52" spans="2:16" ht="14">
      <c r="B52" s="25"/>
      <c r="C52" s="103"/>
      <c r="D52" s="104"/>
      <c r="E52" s="104"/>
      <c r="F52" s="104"/>
      <c r="G52" s="104"/>
      <c r="H52" s="104"/>
      <c r="I52" s="104"/>
      <c r="J52" s="105"/>
      <c r="K52" s="106"/>
      <c r="L52" s="107"/>
      <c r="M52" s="445"/>
      <c r="N52" s="446"/>
      <c r="O52" s="108"/>
      <c r="P52" s="41"/>
    </row>
    <row r="53" spans="2:16" ht="14">
      <c r="B53" s="25"/>
      <c r="C53" s="103"/>
      <c r="D53" s="104"/>
      <c r="E53" s="104"/>
      <c r="F53" s="104"/>
      <c r="G53" s="104"/>
      <c r="H53" s="104"/>
      <c r="I53" s="104"/>
      <c r="J53" s="105"/>
      <c r="K53" s="106"/>
      <c r="L53" s="107"/>
      <c r="M53" s="445"/>
      <c r="N53" s="446"/>
      <c r="O53" s="108"/>
      <c r="P53" s="41"/>
    </row>
    <row r="54" spans="2:16" ht="14">
      <c r="B54" s="25"/>
      <c r="C54" s="103"/>
      <c r="D54" s="104"/>
      <c r="E54" s="104"/>
      <c r="F54" s="104"/>
      <c r="G54" s="104"/>
      <c r="H54" s="104"/>
      <c r="I54" s="104"/>
      <c r="J54" s="105"/>
      <c r="K54" s="106"/>
      <c r="L54" s="107"/>
      <c r="M54" s="441"/>
      <c r="N54" s="442"/>
      <c r="O54" s="108"/>
      <c r="P54" s="41"/>
    </row>
    <row r="55" spans="2:16" ht="14.5" thickBot="1">
      <c r="B55" s="25"/>
      <c r="C55" s="433"/>
      <c r="D55" s="434"/>
      <c r="E55" s="434"/>
      <c r="F55" s="434"/>
      <c r="G55" s="434"/>
      <c r="H55" s="434"/>
      <c r="I55" s="434"/>
      <c r="J55" s="97"/>
      <c r="K55" s="98"/>
      <c r="L55" s="97"/>
      <c r="M55" s="435"/>
      <c r="N55" s="436"/>
      <c r="O55" s="99"/>
      <c r="P55" s="38"/>
    </row>
    <row r="56" spans="2:16" ht="14.5" thickBot="1">
      <c r="B56" s="25"/>
      <c r="C56" s="427" t="s">
        <v>53</v>
      </c>
      <c r="D56" s="428"/>
      <c r="E56" s="428"/>
      <c r="F56" s="428"/>
      <c r="G56" s="428"/>
      <c r="H56" s="428"/>
      <c r="I56" s="428"/>
      <c r="J56" s="428"/>
      <c r="K56" s="428"/>
      <c r="L56" s="428"/>
      <c r="M56" s="428"/>
      <c r="N56" s="429"/>
      <c r="O56" s="93"/>
      <c r="P56" s="38"/>
    </row>
    <row r="57" spans="2:16" ht="14.5" thickBot="1">
      <c r="B57" s="25"/>
      <c r="C57" s="75"/>
      <c r="D57" s="52"/>
      <c r="E57" s="52"/>
      <c r="F57" s="52"/>
      <c r="G57" s="52"/>
      <c r="H57" s="52"/>
      <c r="I57" s="52"/>
      <c r="J57" s="52"/>
      <c r="K57" s="52"/>
      <c r="L57" s="52"/>
      <c r="M57" s="52"/>
      <c r="N57" s="52"/>
      <c r="O57" s="76"/>
      <c r="P57" s="26"/>
    </row>
    <row r="58" spans="2:16" ht="14.5" thickBot="1">
      <c r="B58" s="25"/>
      <c r="C58" s="430" t="s">
        <v>67</v>
      </c>
      <c r="D58" s="431"/>
      <c r="E58" s="431"/>
      <c r="F58" s="431"/>
      <c r="G58" s="431"/>
      <c r="H58" s="431"/>
      <c r="I58" s="431"/>
      <c r="J58" s="431"/>
      <c r="K58" s="431"/>
      <c r="L58" s="431"/>
      <c r="M58" s="431"/>
      <c r="N58" s="432"/>
      <c r="O58" s="109"/>
      <c r="P58" s="42"/>
    </row>
    <row r="59" spans="2:16">
      <c r="B59" s="25"/>
      <c r="C59" s="452" t="s">
        <v>68</v>
      </c>
      <c r="D59" s="453"/>
      <c r="E59" s="453"/>
      <c r="F59" s="453"/>
      <c r="G59" s="453"/>
      <c r="H59" s="453"/>
      <c r="I59" s="453"/>
      <c r="J59" s="453"/>
      <c r="K59" s="453"/>
      <c r="L59" s="453"/>
      <c r="M59" s="453"/>
      <c r="N59" s="453"/>
      <c r="O59" s="454"/>
      <c r="P59" s="36"/>
    </row>
    <row r="60" spans="2:16">
      <c r="B60" s="25"/>
      <c r="C60" s="455"/>
      <c r="D60" s="456"/>
      <c r="E60" s="456"/>
      <c r="F60" s="456"/>
      <c r="G60" s="456"/>
      <c r="H60" s="456"/>
      <c r="I60" s="456"/>
      <c r="J60" s="456"/>
      <c r="K60" s="456"/>
      <c r="L60" s="456"/>
      <c r="M60" s="456"/>
      <c r="N60" s="456"/>
      <c r="O60" s="457"/>
      <c r="P60" s="36"/>
    </row>
    <row r="61" spans="2:16" ht="13.5" thickBot="1">
      <c r="B61" s="25"/>
      <c r="C61" s="458"/>
      <c r="D61" s="459"/>
      <c r="E61" s="459"/>
      <c r="F61" s="459"/>
      <c r="G61" s="459"/>
      <c r="H61" s="459"/>
      <c r="I61" s="459"/>
      <c r="J61" s="459"/>
      <c r="K61" s="459"/>
      <c r="L61" s="459"/>
      <c r="M61" s="459"/>
      <c r="N61" s="459"/>
      <c r="O61" s="460"/>
      <c r="P61" s="36"/>
    </row>
    <row r="62" spans="2:16" ht="14">
      <c r="B62" s="25"/>
      <c r="C62" s="437" t="s">
        <v>69</v>
      </c>
      <c r="D62" s="438"/>
      <c r="E62" s="438"/>
      <c r="F62" s="438"/>
      <c r="G62" s="438"/>
      <c r="H62" s="438"/>
      <c r="I62" s="438"/>
      <c r="J62" s="220"/>
      <c r="K62" s="221"/>
      <c r="L62" s="101" t="s">
        <v>70</v>
      </c>
      <c r="M62" s="439" t="s">
        <v>71</v>
      </c>
      <c r="N62" s="440"/>
      <c r="O62" s="102"/>
      <c r="P62" s="40"/>
    </row>
    <row r="63" spans="2:16" ht="14">
      <c r="B63" s="25"/>
      <c r="C63" s="421" t="s">
        <v>72</v>
      </c>
      <c r="D63" s="422"/>
      <c r="E63" s="422"/>
      <c r="F63" s="422"/>
      <c r="G63" s="422"/>
      <c r="H63" s="422"/>
      <c r="I63" s="422"/>
      <c r="J63" s="110"/>
      <c r="K63" s="111"/>
      <c r="L63" s="112"/>
      <c r="M63" s="423"/>
      <c r="N63" s="424"/>
      <c r="O63" s="113"/>
      <c r="P63" s="43"/>
    </row>
    <row r="64" spans="2:16" ht="14">
      <c r="B64" s="25"/>
      <c r="C64" s="84" t="s">
        <v>73</v>
      </c>
      <c r="D64" s="85"/>
      <c r="E64" s="85"/>
      <c r="F64" s="85"/>
      <c r="G64" s="85"/>
      <c r="H64" s="85"/>
      <c r="I64" s="85"/>
      <c r="J64" s="110"/>
      <c r="K64" s="111"/>
      <c r="L64" s="112"/>
      <c r="M64" s="423"/>
      <c r="N64" s="424"/>
      <c r="O64" s="113"/>
      <c r="P64" s="43"/>
    </row>
    <row r="65" spans="2:16" ht="14.5" thickBot="1">
      <c r="B65" s="25"/>
      <c r="C65" s="69" t="s">
        <v>74</v>
      </c>
      <c r="D65" s="70"/>
      <c r="E65" s="70"/>
      <c r="F65" s="70"/>
      <c r="G65" s="70"/>
      <c r="H65" s="70"/>
      <c r="I65" s="70"/>
      <c r="J65" s="114"/>
      <c r="K65" s="115"/>
      <c r="L65" s="112"/>
      <c r="M65" s="425"/>
      <c r="N65" s="426"/>
      <c r="O65" s="113"/>
      <c r="P65" s="43"/>
    </row>
    <row r="66" spans="2:16" ht="14.5" thickBot="1">
      <c r="B66" s="25"/>
      <c r="C66" s="427" t="s">
        <v>53</v>
      </c>
      <c r="D66" s="428"/>
      <c r="E66" s="428"/>
      <c r="F66" s="428"/>
      <c r="G66" s="428"/>
      <c r="H66" s="428"/>
      <c r="I66" s="428"/>
      <c r="J66" s="428"/>
      <c r="K66" s="428"/>
      <c r="L66" s="428"/>
      <c r="M66" s="428"/>
      <c r="N66" s="429"/>
      <c r="O66" s="116"/>
      <c r="P66" s="44"/>
    </row>
    <row r="67" spans="2:16" ht="14.5" thickBot="1">
      <c r="B67" s="25"/>
      <c r="C67" s="75"/>
      <c r="D67" s="52"/>
      <c r="E67" s="52"/>
      <c r="F67" s="52"/>
      <c r="G67" s="52"/>
      <c r="H67" s="52"/>
      <c r="I67" s="52"/>
      <c r="J67" s="52"/>
      <c r="K67" s="52"/>
      <c r="L67" s="52"/>
      <c r="M67" s="52"/>
      <c r="N67" s="52"/>
      <c r="O67" s="76"/>
      <c r="P67" s="26"/>
    </row>
    <row r="68" spans="2:16" ht="14.5" thickBot="1">
      <c r="B68" s="25"/>
      <c r="C68" s="430" t="s">
        <v>75</v>
      </c>
      <c r="D68" s="431"/>
      <c r="E68" s="431"/>
      <c r="F68" s="431"/>
      <c r="G68" s="431"/>
      <c r="H68" s="431"/>
      <c r="I68" s="431"/>
      <c r="J68" s="431"/>
      <c r="K68" s="431"/>
      <c r="L68" s="431"/>
      <c r="M68" s="431"/>
      <c r="N68" s="432"/>
      <c r="O68" s="117"/>
      <c r="P68" s="44"/>
    </row>
    <row r="69" spans="2:16" ht="14">
      <c r="B69" s="25"/>
      <c r="C69" s="75"/>
      <c r="D69" s="52"/>
      <c r="E69" s="52"/>
      <c r="F69" s="52"/>
      <c r="G69" s="52"/>
      <c r="H69" s="52"/>
      <c r="I69" s="52"/>
      <c r="J69" s="52"/>
      <c r="K69" s="52"/>
      <c r="L69" s="52"/>
      <c r="M69" s="52"/>
      <c r="N69" s="52"/>
      <c r="O69" s="76"/>
      <c r="P69" s="26"/>
    </row>
    <row r="70" spans="2:16" ht="14">
      <c r="B70" s="25"/>
      <c r="C70" s="75"/>
      <c r="D70" s="52"/>
      <c r="E70" s="52"/>
      <c r="F70" s="52"/>
      <c r="G70" s="52"/>
      <c r="H70" s="118" t="s">
        <v>76</v>
      </c>
      <c r="I70" s="118"/>
      <c r="J70" s="118"/>
      <c r="K70" s="118"/>
      <c r="L70" s="52"/>
      <c r="M70" s="52"/>
      <c r="N70" s="52"/>
      <c r="O70" s="76"/>
      <c r="P70" s="26"/>
    </row>
    <row r="71" spans="2:16" ht="14">
      <c r="B71" s="25"/>
      <c r="C71" s="75"/>
      <c r="D71" s="52"/>
      <c r="E71" s="52"/>
      <c r="F71" s="52"/>
      <c r="G71" s="52"/>
      <c r="H71" s="118" t="s">
        <v>77</v>
      </c>
      <c r="I71" s="52"/>
      <c r="J71" s="52"/>
      <c r="K71" s="52"/>
      <c r="L71" s="52"/>
      <c r="M71" s="52"/>
      <c r="N71" s="52"/>
      <c r="O71" s="76"/>
      <c r="P71" s="45"/>
    </row>
    <row r="72" spans="2:16" ht="14">
      <c r="B72" s="25"/>
      <c r="C72" s="75"/>
      <c r="D72" s="52"/>
      <c r="E72" s="52"/>
      <c r="F72" s="52"/>
      <c r="G72" s="52"/>
      <c r="H72" s="118" t="s">
        <v>90</v>
      </c>
      <c r="I72" s="52"/>
      <c r="J72" s="52"/>
      <c r="K72" s="52"/>
      <c r="L72" s="52"/>
      <c r="M72" s="52"/>
      <c r="N72" s="52"/>
      <c r="O72" s="76"/>
      <c r="P72" s="45"/>
    </row>
    <row r="73" spans="2:16" ht="14">
      <c r="B73" s="25"/>
      <c r="C73" s="61"/>
      <c r="D73" s="119"/>
      <c r="E73" s="119"/>
      <c r="F73" s="119"/>
      <c r="G73" s="119"/>
      <c r="H73" s="118" t="s">
        <v>81</v>
      </c>
      <c r="I73" s="119"/>
      <c r="J73" s="119"/>
      <c r="K73" s="119"/>
      <c r="L73" s="119"/>
      <c r="M73" s="119"/>
      <c r="N73" s="119"/>
      <c r="O73" s="120"/>
      <c r="P73" s="46"/>
    </row>
    <row r="74" spans="2:16" ht="14">
      <c r="B74" s="25"/>
      <c r="C74" s="75"/>
      <c r="D74" s="52"/>
      <c r="E74" s="52"/>
      <c r="F74" s="52"/>
      <c r="G74" s="52"/>
      <c r="H74" s="52" t="s">
        <v>78</v>
      </c>
      <c r="I74" s="52"/>
      <c r="J74" s="52"/>
      <c r="K74" s="52"/>
      <c r="L74" s="52"/>
      <c r="M74" s="52"/>
      <c r="N74" s="52"/>
      <c r="O74" s="76"/>
      <c r="P74" s="26"/>
    </row>
    <row r="75" spans="2:16" ht="14">
      <c r="B75" s="25"/>
      <c r="C75" s="121" t="s">
        <v>79</v>
      </c>
      <c r="D75" s="122"/>
      <c r="E75" s="122"/>
      <c r="F75" s="122"/>
      <c r="G75" s="122"/>
      <c r="H75" s="122"/>
      <c r="I75" s="122"/>
      <c r="J75" s="122"/>
      <c r="K75" s="122"/>
      <c r="L75" s="122"/>
      <c r="M75" s="122"/>
      <c r="N75" s="122"/>
      <c r="O75" s="123"/>
      <c r="P75" s="26"/>
    </row>
    <row r="76" spans="2:16" ht="14">
      <c r="B76" s="25"/>
      <c r="C76" s="418"/>
      <c r="D76" s="419"/>
      <c r="E76" s="419"/>
      <c r="F76" s="419"/>
      <c r="G76" s="419"/>
      <c r="H76" s="419"/>
      <c r="I76" s="419"/>
      <c r="J76" s="419"/>
      <c r="K76" s="419"/>
      <c r="L76" s="419"/>
      <c r="M76" s="419"/>
      <c r="N76" s="419"/>
      <c r="O76" s="420"/>
      <c r="P76" s="46"/>
    </row>
    <row r="77" spans="2:16" ht="14">
      <c r="B77" s="25"/>
      <c r="C77" s="418"/>
      <c r="D77" s="419"/>
      <c r="E77" s="419"/>
      <c r="F77" s="419"/>
      <c r="G77" s="419"/>
      <c r="H77" s="419"/>
      <c r="I77" s="419"/>
      <c r="J77" s="419"/>
      <c r="K77" s="419"/>
      <c r="L77" s="419"/>
      <c r="M77" s="419"/>
      <c r="N77" s="419"/>
      <c r="O77" s="420"/>
      <c r="P77" s="46"/>
    </row>
    <row r="78" spans="2:16" ht="14">
      <c r="B78" s="25"/>
      <c r="C78" s="61"/>
      <c r="D78" s="119"/>
      <c r="E78" s="119"/>
      <c r="F78" s="119"/>
      <c r="G78" s="119"/>
      <c r="H78" s="119"/>
      <c r="I78" s="119"/>
      <c r="J78" s="119"/>
      <c r="K78" s="119"/>
      <c r="L78" s="119"/>
      <c r="M78" s="119"/>
      <c r="N78" s="119"/>
      <c r="O78" s="120"/>
      <c r="P78" s="46"/>
    </row>
    <row r="79" spans="2:16" ht="14">
      <c r="B79" s="25"/>
      <c r="C79" s="124" t="s">
        <v>80</v>
      </c>
      <c r="D79" s="119"/>
      <c r="E79" s="119"/>
      <c r="F79" s="119"/>
      <c r="G79" s="119"/>
      <c r="H79" s="119"/>
      <c r="I79" s="119"/>
      <c r="J79" s="119"/>
      <c r="K79" s="119"/>
      <c r="L79" s="119"/>
      <c r="M79" s="119"/>
      <c r="N79" s="119"/>
      <c r="O79" s="120"/>
      <c r="P79" s="46"/>
    </row>
    <row r="80" spans="2:16" ht="12.75" customHeight="1">
      <c r="B80" s="25"/>
      <c r="C80" s="415" t="s">
        <v>88</v>
      </c>
      <c r="D80" s="416"/>
      <c r="E80" s="416"/>
      <c r="F80" s="416"/>
      <c r="G80" s="416"/>
      <c r="H80" s="416"/>
      <c r="I80" s="416"/>
      <c r="J80" s="416"/>
      <c r="K80" s="416"/>
      <c r="L80" s="416"/>
      <c r="M80" s="416"/>
      <c r="N80" s="416"/>
      <c r="O80" s="417"/>
      <c r="P80" s="47"/>
    </row>
    <row r="81" spans="2:16" ht="28.5" customHeight="1">
      <c r="B81" s="25"/>
      <c r="C81" s="415"/>
      <c r="D81" s="416"/>
      <c r="E81" s="416"/>
      <c r="F81" s="416"/>
      <c r="G81" s="416"/>
      <c r="H81" s="416"/>
      <c r="I81" s="416"/>
      <c r="J81" s="416"/>
      <c r="K81" s="416"/>
      <c r="L81" s="416"/>
      <c r="M81" s="416"/>
      <c r="N81" s="416"/>
      <c r="O81" s="417"/>
      <c r="P81" s="47"/>
    </row>
    <row r="82" spans="2:16" ht="13.4" customHeight="1">
      <c r="B82" s="25"/>
      <c r="C82" s="415" t="s">
        <v>89</v>
      </c>
      <c r="D82" s="416"/>
      <c r="E82" s="416"/>
      <c r="F82" s="416"/>
      <c r="G82" s="416"/>
      <c r="H82" s="416"/>
      <c r="I82" s="416"/>
      <c r="J82" s="416"/>
      <c r="K82" s="416"/>
      <c r="L82" s="416"/>
      <c r="M82" s="416"/>
      <c r="N82" s="416"/>
      <c r="O82" s="417"/>
      <c r="P82" s="47"/>
    </row>
    <row r="83" spans="2:16" ht="45" customHeight="1">
      <c r="B83" s="25"/>
      <c r="C83" s="415"/>
      <c r="D83" s="416"/>
      <c r="E83" s="416"/>
      <c r="F83" s="416"/>
      <c r="G83" s="416"/>
      <c r="H83" s="416"/>
      <c r="I83" s="416"/>
      <c r="J83" s="416"/>
      <c r="K83" s="416"/>
      <c r="L83" s="416"/>
      <c r="M83" s="416"/>
      <c r="N83" s="416"/>
      <c r="O83" s="417"/>
      <c r="P83" s="47"/>
    </row>
    <row r="84" spans="2:16" ht="14">
      <c r="B84" s="25"/>
      <c r="C84" s="61"/>
      <c r="D84" s="119"/>
      <c r="E84" s="119"/>
      <c r="F84" s="119"/>
      <c r="G84" s="119"/>
      <c r="H84" s="119"/>
      <c r="I84" s="119"/>
      <c r="J84" s="119"/>
      <c r="K84" s="119"/>
      <c r="L84" s="119"/>
      <c r="M84" s="119"/>
      <c r="N84" s="119"/>
      <c r="O84" s="120"/>
      <c r="P84" s="46"/>
    </row>
    <row r="85" spans="2:16" ht="14">
      <c r="B85" s="25"/>
      <c r="C85" s="75"/>
      <c r="D85" s="52"/>
      <c r="E85" s="52"/>
      <c r="F85" s="52"/>
      <c r="G85" s="52"/>
      <c r="H85" s="118" t="s">
        <v>76</v>
      </c>
      <c r="I85" s="52"/>
      <c r="J85" s="52"/>
      <c r="K85" s="52"/>
      <c r="L85" s="52"/>
      <c r="M85" s="52"/>
      <c r="N85" s="52"/>
      <c r="O85" s="76"/>
      <c r="P85" s="26"/>
    </row>
    <row r="86" spans="2:16" ht="14">
      <c r="B86" s="25"/>
      <c r="C86" s="75"/>
      <c r="D86" s="52"/>
      <c r="E86" s="52"/>
      <c r="F86" s="52"/>
      <c r="G86" s="52"/>
      <c r="H86" s="52" t="s">
        <v>77</v>
      </c>
      <c r="I86" s="85"/>
      <c r="J86" s="85"/>
      <c r="K86" s="85"/>
      <c r="L86" s="52"/>
      <c r="M86" s="52"/>
      <c r="N86" s="52"/>
      <c r="O86" s="76"/>
      <c r="P86" s="26"/>
    </row>
    <row r="87" spans="2:16" ht="14">
      <c r="B87" s="25"/>
      <c r="C87" s="75"/>
      <c r="D87" s="52"/>
      <c r="E87" s="52"/>
      <c r="F87" s="52"/>
      <c r="G87" s="52"/>
      <c r="H87" s="52" t="s">
        <v>91</v>
      </c>
      <c r="I87" s="125"/>
      <c r="J87" s="125"/>
      <c r="K87" s="125"/>
      <c r="L87" s="52"/>
      <c r="M87" s="52"/>
      <c r="N87" s="52"/>
      <c r="O87" s="76"/>
      <c r="P87" s="26"/>
    </row>
    <row r="88" spans="2:16" ht="14">
      <c r="B88" s="25"/>
      <c r="C88" s="126"/>
      <c r="D88" s="119"/>
      <c r="E88" s="119"/>
      <c r="F88" s="119"/>
      <c r="G88" s="119"/>
      <c r="H88" s="52" t="s">
        <v>82</v>
      </c>
      <c r="I88" s="52"/>
      <c r="J88" s="52"/>
      <c r="K88" s="52"/>
      <c r="L88" s="119"/>
      <c r="M88" s="119"/>
      <c r="N88" s="119"/>
      <c r="O88" s="120"/>
      <c r="P88" s="46"/>
    </row>
    <row r="89" spans="2:16" ht="18.75" customHeight="1" thickBot="1">
      <c r="B89" s="25"/>
      <c r="C89" s="411"/>
      <c r="D89" s="412"/>
      <c r="E89" s="412"/>
      <c r="F89" s="98"/>
      <c r="G89" s="98"/>
      <c r="H89" s="98"/>
      <c r="I89" s="98"/>
      <c r="J89" s="98"/>
      <c r="K89" s="409"/>
      <c r="L89" s="409"/>
      <c r="M89" s="409"/>
      <c r="N89" s="409"/>
      <c r="O89" s="410"/>
      <c r="P89" s="48"/>
    </row>
    <row r="90" spans="2:16" ht="13.5" thickBot="1">
      <c r="B90" s="49"/>
      <c r="C90" s="50"/>
      <c r="D90" s="50"/>
      <c r="E90" s="50"/>
      <c r="F90" s="50"/>
      <c r="G90" s="50"/>
      <c r="H90" s="50"/>
      <c r="I90" s="50"/>
      <c r="J90" s="50"/>
      <c r="K90" s="50"/>
      <c r="L90" s="50"/>
      <c r="M90" s="50"/>
      <c r="N90" s="50"/>
      <c r="O90" s="50"/>
      <c r="P90" s="51"/>
    </row>
    <row r="91"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http://purl.org/dc/dcmitype/"/>
    <ds:schemaRef ds:uri="a6cb9e4b-f1d1-4245-83ec-6cad768d538a"/>
    <ds:schemaRef ds:uri="9d85dbaf-23eb-4e57-a637-93dcacc8b1a1"/>
    <ds:schemaRef ds:uri="http://www.w3.org/XML/1998/namespace"/>
  </ds:schemaRefs>
</ds:datastoreItem>
</file>

<file path=customXml/itemProps2.xml><?xml version="1.0" encoding="utf-8"?>
<ds:datastoreItem xmlns:ds="http://schemas.openxmlformats.org/officeDocument/2006/customXml" ds:itemID="{7C936614-B34C-494F-B43A-C11F330A8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Cristian Alejandro Gomez Mayorga</cp:lastModifiedBy>
  <cp:revision/>
  <cp:lastPrinted>2021-07-22T21:21:55Z</cp:lastPrinted>
  <dcterms:created xsi:type="dcterms:W3CDTF">2006-06-27T16:47:25Z</dcterms:created>
  <dcterms:modified xsi:type="dcterms:W3CDTF">2026-04-15T22:06:23Z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