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E:\SENA\BIENES Y SERVICIOS 2026\6. REVISION ENERGETICA\6. EVALUACION\1. EVALUACION PRELIMINAR\"/>
    </mc:Choice>
  </mc:AlternateContent>
  <xr:revisionPtr revIDLastSave="0" documentId="13_ncr:1_{D0B503EF-2854-4F42-809E-B7A7D67AA7D6}" xr6:coauthVersionLast="47" xr6:coauthVersionMax="47" xr10:uidLastSave="{00000000-0000-0000-0000-000000000000}"/>
  <bookViews>
    <workbookView xWindow="-120" yWindow="-120" windowWidth="20730" windowHeight="11160" xr2:uid="{00000000-000D-0000-FFFF-FFFF00000000}"/>
  </bookViews>
  <sheets>
    <sheet name="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1" l="1"/>
  <c r="K8" i="1"/>
  <c r="K9" i="1"/>
  <c r="K10" i="1"/>
  <c r="I7" i="1"/>
  <c r="G7" i="1"/>
  <c r="H7" i="1" s="1"/>
  <c r="G8" i="1" l="1"/>
  <c r="H8" i="1" s="1"/>
  <c r="I8" i="1" s="1"/>
  <c r="G9" i="1"/>
  <c r="H9" i="1" s="1"/>
  <c r="I9" i="1" s="1"/>
  <c r="G10" i="1"/>
  <c r="H10" i="1" s="1"/>
  <c r="I10" i="1" s="1"/>
  <c r="I11" i="1" s="1"/>
</calcChain>
</file>

<file path=xl/sharedStrings.xml><?xml version="1.0" encoding="utf-8"?>
<sst xmlns="http://schemas.openxmlformats.org/spreadsheetml/2006/main" count="24" uniqueCount="22">
  <si>
    <t>SERVICIO NACIONAL DE APRENDIZAJE</t>
  </si>
  <si>
    <t>ITEM</t>
  </si>
  <si>
    <t>DESCRIPCION</t>
  </si>
  <si>
    <t>UNIDAD</t>
  </si>
  <si>
    <t>CANTIDAD</t>
  </si>
  <si>
    <t>Glb.</t>
  </si>
  <si>
    <t xml:space="preserve">Diligenciar Formato GOR-F-088 (Formato revisión energética) </t>
  </si>
  <si>
    <t>Diligenciar Formato GOR-F-087 (Formato inventario de usos finales de energía)</t>
  </si>
  <si>
    <t>Glb</t>
  </si>
  <si>
    <t xml:space="preserve">CENTRO DE COMERCIO Y SERVICIOS SENA REGIONAL ATLANTICO </t>
  </si>
  <si>
    <t xml:space="preserve">VALOR UNITARIO </t>
  </si>
  <si>
    <t>OBJETO: 8-9302-792 Contratar la consultoría para el diagnóstico y la revisión energética de las Sedes Bilingüismo, Hotelería, Salud, Multilingüismo y Gastronomía del Centro de Comercio y Servicios del SENA Regional Atlántico vigencia 2026.</t>
  </si>
  <si>
    <t xml:space="preserve">Socialización de resultados de la consultoría de revisión energética con el personal asignado de la sede y el personal de infraestructura y logistica de las Sedes Bilingüismo, Hotelería, Salud, Multilingüismo y Gastronomía pertenecientes al Centro de Comercio y Servicios SENA Regional Atlantico. </t>
  </si>
  <si>
    <t>VALOR TOTAL IVA INCLUIDO</t>
  </si>
  <si>
    <t xml:space="preserve">VALOR UNITARIO IVA INCLUIDO </t>
  </si>
  <si>
    <t xml:space="preserve">IVA DE SERVICIOS 19% TARIFA GENERAL </t>
  </si>
  <si>
    <t>Informe técnico de la revisión energética. 
El Contenido del informe técnico debe ser presentado en un documento en formato Word con el siguiente contenido:
• Resumen ejecutivo
• Introducción
• Descripción física general de la sede.
Área física, cantidad de pisos, tipo de sede (administrativa, centro de formación, tipo de formación), clima promedio, radiación solar, velocidad del viento, ubicación geográfica, Antigüedad de la edificación o instalaciones físicas de la sede, propiedad de la sede.
• Análisis de calidad de potencia
Describir la instalación eléctrica de la sede Describir e ilustrar los resultados de:
o Tensiones de fase promedio.
o Tensiones de fase máximas.
o Tensiones de fase mínimas.
o Desequilibrio de tensiones.
o Desviación de frecuencia de operación.
o Distorsiones armónicas totales promedio en tensión. o Corriente promedio.
o Desequilibrio en corrientes.
o Zona de operación de eventos anómalos en tensión factor de potencia.
o Análisisdepotencias:Potenciaactiva, Potenciareactiva y Potencia aparente.
Describir características técnicas de equipos usados para las mediciones. Presentar fotos de equipos y sus fichas técnicas dónde se evidencie que cumple con la normatividad del Código de Medida.
Presentar fotos pertinentes de las instalaciones eléctricas, tableros principales, tableros secundarios.
• Matriz energética de la sede
Describir bajo qué mercado compra la energía (o energías) la sede y a qué precio. Describir las fuentes energéticas e ilustrar participación de cada fuente dentro de la matriz energética y de costos energéticos.
• Usos significativos de la energía de la sede.
Describir, ilustrar (diagramas Pareto) y caracterizar los usos significativos de energía de la sede.
• Oportunidades de mejora del desempeño energético de la sede
Presentar y detallar las oportunidades de mejora del desempeño energético identificadas en la sede, presentando por cada una el potencial de ahorro energético, potencial de ahorro económico, potencial de reducción de emisiones de CO2 asociado al ahorro energético, inversión por la implementación de la oportunidad y retorno a la inversión. Adjuntar las memorias de cálculo, fotos y otras evidencias que sustenten las estimaciones de evaluación técnico-económica de cada oportunidad de mejora del desempeño energético.
• Conclusiones</t>
  </si>
  <si>
    <t>FORMATO NO. 05 OFERTA ECONOMICA</t>
  </si>
  <si>
    <t>VALOR TOTAL</t>
  </si>
  <si>
    <t>VERIFICACION ECONOMICA</t>
  </si>
  <si>
    <t>CUMPLE / NO CUMPLE</t>
  </si>
  <si>
    <t>VALOR UNITARIO INCLUIDO IVA - 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</si>
</sst>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00%"/>
  </numFmts>
  <fonts count="13" x14ac:knownFonts="1">
    <font>
      <sz val="11"/>
      <color theme="1"/>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8"/>
      <name val="Calibri"/>
      <family val="2"/>
      <scheme val="minor"/>
    </font>
    <font>
      <b/>
      <sz val="10"/>
      <color rgb="FF000000"/>
      <name val="Arial"/>
      <family val="2"/>
    </font>
    <font>
      <sz val="10"/>
      <color rgb="FF000000"/>
      <name val="Arial"/>
      <family val="2"/>
    </font>
    <font>
      <sz val="10"/>
      <color theme="1"/>
      <name val="Arial"/>
      <family val="2"/>
    </font>
    <font>
      <b/>
      <sz val="10"/>
      <color theme="1"/>
      <name val="AriaL"/>
      <family val="2"/>
    </font>
    <font>
      <b/>
      <sz val="10"/>
      <name val="AriaL"/>
      <family val="2"/>
    </font>
    <font>
      <b/>
      <sz val="11"/>
      <color theme="1"/>
      <name val="Calibri"/>
      <family val="2"/>
      <scheme val="minor"/>
    </font>
    <font>
      <b/>
      <sz val="11"/>
      <color theme="1"/>
      <name val="AriaL"/>
      <family val="2"/>
    </font>
    <font>
      <sz val="11"/>
      <color theme="1"/>
      <name val="Aptos Light"/>
      <family val="2"/>
    </font>
  </fonts>
  <fills count="8">
    <fill>
      <patternFill patternType="none"/>
    </fill>
    <fill>
      <patternFill patternType="gray125"/>
    </fill>
    <fill>
      <patternFill patternType="solid">
        <fgColor rgb="FFFFFFFF"/>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s>
  <borders count="20">
    <border>
      <left/>
      <right/>
      <top/>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s>
  <cellStyleXfs count="14">
    <xf numFmtId="0" fontId="0" fillId="0" borderId="0"/>
    <xf numFmtId="0" fontId="2" fillId="0" borderId="0"/>
    <xf numFmtId="0" fontId="1" fillId="0" borderId="0"/>
    <xf numFmtId="0" fontId="3" fillId="0" borderId="0" applyNumberForma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6" fillId="2" borderId="2" xfId="0" applyFont="1" applyFill="1" applyBorder="1" applyAlignment="1">
      <alignment vertical="center" wrapText="1"/>
    </xf>
    <xf numFmtId="0" fontId="7" fillId="0" borderId="1" xfId="0" applyFont="1" applyBorder="1" applyAlignment="1">
      <alignment vertical="center" wrapText="1"/>
    </xf>
    <xf numFmtId="0" fontId="6" fillId="2" borderId="1" xfId="0" applyFont="1" applyFill="1" applyBorder="1" applyAlignment="1">
      <alignment vertical="center" wrapText="1"/>
    </xf>
    <xf numFmtId="0" fontId="6" fillId="2" borderId="9" xfId="0" applyFont="1" applyFill="1" applyBorder="1" applyAlignment="1">
      <alignment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8" fillId="0" borderId="0" xfId="0" applyFont="1" applyAlignment="1">
      <alignment vertical="center"/>
    </xf>
    <xf numFmtId="0" fontId="8" fillId="0" borderId="0" xfId="0" applyFont="1"/>
    <xf numFmtId="0" fontId="10" fillId="4" borderId="4" xfId="0" applyFont="1" applyFill="1" applyBorder="1" applyAlignment="1">
      <alignment horizontal="center" vertical="center" wrapText="1"/>
    </xf>
    <xf numFmtId="164" fontId="10" fillId="0" borderId="3" xfId="0" applyNumberFormat="1" applyFont="1" applyBorder="1" applyAlignment="1">
      <alignment horizontal="center" vertical="center"/>
    </xf>
    <xf numFmtId="0" fontId="5" fillId="5" borderId="3"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6"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7" xfId="0" applyFont="1" applyFill="1" applyBorder="1" applyAlignment="1">
      <alignment horizontal="center" vertical="center" wrapText="1"/>
    </xf>
    <xf numFmtId="44" fontId="0" fillId="0" borderId="0" xfId="8" applyFont="1"/>
    <xf numFmtId="44" fontId="0" fillId="0" borderId="0" xfId="0" applyNumberFormat="1"/>
    <xf numFmtId="44" fontId="6" fillId="0" borderId="10" xfId="8" applyFont="1" applyBorder="1" applyAlignment="1">
      <alignment horizontal="center" vertical="center"/>
    </xf>
    <xf numFmtId="165" fontId="0" fillId="0" borderId="0" xfId="9" applyNumberFormat="1" applyFont="1" applyAlignment="1">
      <alignment horizontal="left" indent="5"/>
    </xf>
    <xf numFmtId="0" fontId="12" fillId="0" borderId="0" xfId="0" applyFont="1" applyAlignment="1">
      <alignment horizontal="left" vertical="center" wrapText="1"/>
    </xf>
    <xf numFmtId="0" fontId="5" fillId="5" borderId="3"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16"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16" xfId="0" applyFont="1" applyFill="1" applyBorder="1" applyAlignment="1">
      <alignment horizontal="center" vertical="center"/>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3" borderId="4" xfId="0" applyFont="1" applyFill="1" applyBorder="1" applyAlignment="1">
      <alignment horizontal="center"/>
    </xf>
    <xf numFmtId="0" fontId="8" fillId="3" borderId="5" xfId="0" applyFont="1" applyFill="1" applyBorder="1" applyAlignment="1">
      <alignment horizontal="center"/>
    </xf>
    <xf numFmtId="0" fontId="8" fillId="3" borderId="16" xfId="0" applyFont="1" applyFill="1" applyBorder="1" applyAlignment="1">
      <alignment horizontal="center"/>
    </xf>
    <xf numFmtId="0" fontId="0" fillId="5" borderId="4" xfId="0" applyFill="1" applyBorder="1" applyAlignment="1">
      <alignment horizontal="center" wrapText="1"/>
    </xf>
    <xf numFmtId="0" fontId="0" fillId="5" borderId="5" xfId="0" applyFill="1" applyBorder="1" applyAlignment="1">
      <alignment horizontal="center" wrapText="1"/>
    </xf>
    <xf numFmtId="0" fontId="0" fillId="5" borderId="16" xfId="0" applyFill="1" applyBorder="1" applyAlignment="1">
      <alignment horizontal="center" wrapText="1"/>
    </xf>
    <xf numFmtId="164" fontId="0" fillId="0" borderId="18" xfId="0" applyNumberFormat="1" applyBorder="1" applyAlignment="1">
      <alignment horizontal="center" vertical="center"/>
    </xf>
    <xf numFmtId="164" fontId="0" fillId="0" borderId="14" xfId="0" applyNumberFormat="1" applyBorder="1" applyAlignment="1">
      <alignment horizontal="center" vertical="center"/>
    </xf>
    <xf numFmtId="164" fontId="0" fillId="0" borderId="15" xfId="0" applyNumberFormat="1" applyBorder="1" applyAlignment="1">
      <alignment horizontal="center" vertical="center"/>
    </xf>
    <xf numFmtId="0" fontId="0" fillId="0" borderId="19" xfId="0" applyBorder="1" applyAlignment="1">
      <alignment horizontal="center" vertical="center"/>
    </xf>
    <xf numFmtId="0" fontId="0" fillId="0" borderId="11" xfId="0" applyBorder="1" applyAlignment="1">
      <alignment horizontal="center" vertical="center"/>
    </xf>
    <xf numFmtId="0" fontId="0" fillId="7" borderId="12" xfId="0" applyFill="1" applyBorder="1" applyAlignment="1">
      <alignment horizontal="center" vertical="center"/>
    </xf>
  </cellXfs>
  <cellStyles count="14">
    <cellStyle name="Hipervínculo 2" xfId="3" xr:uid="{00000000-0005-0000-0000-000000000000}"/>
    <cellStyle name="Moneda" xfId="8" builtinId="4"/>
    <cellStyle name="Moneda 2" xfId="4" xr:uid="{00000000-0005-0000-0000-000002000000}"/>
    <cellStyle name="Moneda 2 2" xfId="7" xr:uid="{481A4754-532E-4E82-9DA5-9644D90C9246}"/>
    <cellStyle name="Moneda 2 2 2" xfId="12" xr:uid="{FD34F7FA-6CA0-4658-8B2E-C53971D7F312}"/>
    <cellStyle name="Moneda 2 3" xfId="10" xr:uid="{5F86B232-729A-48E4-BA85-32E4264B3936}"/>
    <cellStyle name="Moneda 3" xfId="5" xr:uid="{26D7394E-391A-4C3E-A1AA-2231A3826400}"/>
    <cellStyle name="Moneda 3 2" xfId="11" xr:uid="{AF1C6024-43A8-4AD7-904D-704408B1F1DD}"/>
    <cellStyle name="Moneda 4" xfId="13" xr:uid="{7DC18E98-34A9-4234-B139-B5DB559624FB}"/>
    <cellStyle name="Normal" xfId="0" builtinId="0"/>
    <cellStyle name="Normal 2" xfId="2" xr:uid="{00000000-0005-0000-0000-000004000000}"/>
    <cellStyle name="Normal 3" xfId="1" xr:uid="{00000000-0005-0000-0000-000005000000}"/>
    <cellStyle name="Normal 3 2" xfId="6" xr:uid="{6F9BF4A5-A4A1-4FD0-A75F-5BA3ED871CD2}"/>
    <cellStyle name="Porcentaje" xfId="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18"/>
  <sheetViews>
    <sheetView tabSelected="1" topLeftCell="D8" zoomScale="70" zoomScaleNormal="70" workbookViewId="0">
      <selection activeCell="P17" sqref="P17"/>
    </sheetView>
  </sheetViews>
  <sheetFormatPr baseColWidth="10" defaultRowHeight="15" x14ac:dyDescent="0.25"/>
  <cols>
    <col min="1" max="1" width="2.85546875" customWidth="1"/>
    <col min="2" max="2" width="7.5703125" customWidth="1"/>
    <col min="3" max="3" width="136.85546875" customWidth="1"/>
    <col min="4" max="4" width="11.7109375" customWidth="1"/>
    <col min="5" max="5" width="14" customWidth="1"/>
    <col min="6" max="6" width="23.7109375" customWidth="1"/>
    <col min="7" max="7" width="16.28515625" customWidth="1"/>
    <col min="8" max="8" width="18.5703125" customWidth="1"/>
    <col min="9" max="9" width="28.7109375" customWidth="1"/>
    <col min="10" max="10" width="28.28515625" bestFit="1" customWidth="1"/>
    <col min="11" max="11" width="20.5703125" customWidth="1"/>
    <col min="12" max="13" width="16.28515625" bestFit="1" customWidth="1"/>
  </cols>
  <sheetData>
    <row r="1" spans="2:13" ht="15.75" thickBot="1" x14ac:dyDescent="0.3"/>
    <row r="2" spans="2:13" ht="36" customHeight="1" thickBot="1" x14ac:dyDescent="0.3">
      <c r="B2" s="30" t="s">
        <v>17</v>
      </c>
      <c r="C2" s="31"/>
      <c r="D2" s="31"/>
      <c r="E2" s="31"/>
      <c r="F2" s="31"/>
      <c r="G2" s="31"/>
      <c r="H2" s="31"/>
      <c r="I2" s="32"/>
    </row>
    <row r="3" spans="2:13" ht="15.75" thickBot="1" x14ac:dyDescent="0.3">
      <c r="B3" s="33" t="s">
        <v>0</v>
      </c>
      <c r="C3" s="34"/>
      <c r="D3" s="34"/>
      <c r="E3" s="34"/>
      <c r="F3" s="34"/>
      <c r="G3" s="34"/>
      <c r="H3" s="34"/>
      <c r="I3" s="35"/>
      <c r="J3" s="11"/>
    </row>
    <row r="4" spans="2:13" ht="15.75" thickBot="1" x14ac:dyDescent="0.3">
      <c r="B4" s="39" t="s">
        <v>9</v>
      </c>
      <c r="C4" s="40"/>
      <c r="D4" s="40"/>
      <c r="E4" s="40"/>
      <c r="F4" s="40"/>
      <c r="G4" s="40"/>
      <c r="H4" s="40"/>
      <c r="I4" s="41"/>
      <c r="J4" s="12"/>
    </row>
    <row r="5" spans="2:13" ht="60" customHeight="1" thickBot="1" x14ac:dyDescent="0.3">
      <c r="B5" s="36" t="s">
        <v>11</v>
      </c>
      <c r="C5" s="37"/>
      <c r="D5" s="37"/>
      <c r="E5" s="37"/>
      <c r="F5" s="37"/>
      <c r="G5" s="37"/>
      <c r="H5" s="37"/>
      <c r="I5" s="38"/>
      <c r="J5" s="28" t="s">
        <v>19</v>
      </c>
      <c r="K5" s="29"/>
    </row>
    <row r="6" spans="2:13" ht="51.75" thickBot="1" x14ac:dyDescent="0.3">
      <c r="B6" s="15" t="s">
        <v>1</v>
      </c>
      <c r="C6" s="16" t="s">
        <v>2</v>
      </c>
      <c r="D6" s="17" t="s">
        <v>3</v>
      </c>
      <c r="E6" s="15" t="s">
        <v>4</v>
      </c>
      <c r="F6" s="18" t="s">
        <v>10</v>
      </c>
      <c r="G6" s="19" t="s">
        <v>15</v>
      </c>
      <c r="H6" s="19" t="s">
        <v>14</v>
      </c>
      <c r="I6" s="20" t="s">
        <v>13</v>
      </c>
      <c r="J6" s="26" t="s">
        <v>21</v>
      </c>
      <c r="K6" s="27" t="s">
        <v>20</v>
      </c>
    </row>
    <row r="7" spans="2:13" ht="408.95" customHeight="1" x14ac:dyDescent="0.25">
      <c r="B7" s="5">
        <v>1</v>
      </c>
      <c r="C7" s="1" t="s">
        <v>16</v>
      </c>
      <c r="D7" s="8" t="s">
        <v>5</v>
      </c>
      <c r="E7" s="5">
        <v>4</v>
      </c>
      <c r="F7" s="23">
        <v>5650000</v>
      </c>
      <c r="G7" s="23">
        <f>F7*19%</f>
        <v>1073500</v>
      </c>
      <c r="H7" s="23">
        <f>F7+G7</f>
        <v>6723500</v>
      </c>
      <c r="I7" s="23">
        <f>+H7*E7</f>
        <v>26894000</v>
      </c>
      <c r="J7" s="45">
        <v>11200306.2752</v>
      </c>
      <c r="K7" s="48" t="str">
        <f>IF(H7&gt;J7,"NO CUMPLE","CUMPLE")</f>
        <v>CUMPLE</v>
      </c>
      <c r="L7" s="22"/>
      <c r="M7" s="22"/>
    </row>
    <row r="8" spans="2:13" ht="22.9" customHeight="1" x14ac:dyDescent="0.25">
      <c r="B8" s="6">
        <v>2</v>
      </c>
      <c r="C8" s="2" t="s">
        <v>6</v>
      </c>
      <c r="D8" s="9" t="s">
        <v>5</v>
      </c>
      <c r="E8" s="6">
        <v>4</v>
      </c>
      <c r="F8" s="23">
        <v>1180000</v>
      </c>
      <c r="G8" s="23">
        <f t="shared" ref="G8:G9" si="0">F8*19%</f>
        <v>224200</v>
      </c>
      <c r="H8" s="23">
        <f t="shared" ref="H8:H9" si="1">F8+G8</f>
        <v>1404200</v>
      </c>
      <c r="I8" s="23">
        <f t="shared" ref="I8:I10" si="2">+H8*E8</f>
        <v>5616800</v>
      </c>
      <c r="J8" s="46">
        <v>2507531.2468499998</v>
      </c>
      <c r="K8" s="49" t="str">
        <f t="shared" ref="K8:K10" si="3">IF(H8&gt;J8,"NO CUMPLE","CUMPLE")</f>
        <v>CUMPLE</v>
      </c>
      <c r="M8" s="22"/>
    </row>
    <row r="9" spans="2:13" ht="22.9" customHeight="1" x14ac:dyDescent="0.25">
      <c r="B9" s="6">
        <v>3</v>
      </c>
      <c r="C9" s="3" t="s">
        <v>7</v>
      </c>
      <c r="D9" s="9" t="s">
        <v>5</v>
      </c>
      <c r="E9" s="6">
        <v>4</v>
      </c>
      <c r="F9" s="23">
        <v>1180000</v>
      </c>
      <c r="G9" s="23">
        <f t="shared" si="0"/>
        <v>224200</v>
      </c>
      <c r="H9" s="23">
        <f t="shared" si="1"/>
        <v>1404200</v>
      </c>
      <c r="I9" s="23">
        <f t="shared" si="2"/>
        <v>5616800</v>
      </c>
      <c r="J9" s="46">
        <v>2507531.2468499998</v>
      </c>
      <c r="K9" s="49" t="str">
        <f t="shared" si="3"/>
        <v>CUMPLE</v>
      </c>
      <c r="L9" s="22"/>
      <c r="M9" s="22"/>
    </row>
    <row r="10" spans="2:13" ht="36.950000000000003" customHeight="1" thickBot="1" x14ac:dyDescent="0.3">
      <c r="B10" s="7">
        <v>4</v>
      </c>
      <c r="C10" s="4" t="s">
        <v>12</v>
      </c>
      <c r="D10" s="10" t="s">
        <v>8</v>
      </c>
      <c r="E10" s="7">
        <v>4</v>
      </c>
      <c r="F10" s="23">
        <v>432500</v>
      </c>
      <c r="G10" s="23">
        <f>F10*19%</f>
        <v>82175</v>
      </c>
      <c r="H10" s="23">
        <f>F10+G10</f>
        <v>514675</v>
      </c>
      <c r="I10" s="23">
        <f t="shared" si="2"/>
        <v>2058700</v>
      </c>
      <c r="J10" s="47">
        <v>501506.24580000003</v>
      </c>
      <c r="K10" s="50" t="str">
        <f t="shared" si="3"/>
        <v>NO CUMPLE</v>
      </c>
      <c r="L10" s="22"/>
      <c r="M10" s="22"/>
    </row>
    <row r="11" spans="2:13" ht="33.75" customHeight="1" thickBot="1" x14ac:dyDescent="0.3">
      <c r="B11" s="42"/>
      <c r="C11" s="43"/>
      <c r="D11" s="43"/>
      <c r="E11" s="43"/>
      <c r="F11" s="43"/>
      <c r="G11" s="44"/>
      <c r="H11" s="13" t="s">
        <v>18</v>
      </c>
      <c r="I11" s="14">
        <f>SUM(I7:I10)</f>
        <v>40186300</v>
      </c>
      <c r="L11" s="21"/>
      <c r="M11" s="24"/>
    </row>
    <row r="13" spans="2:13" x14ac:dyDescent="0.25">
      <c r="I13" s="21"/>
    </row>
    <row r="16" spans="2:13" x14ac:dyDescent="0.25">
      <c r="I16" s="21"/>
    </row>
    <row r="18" spans="3:3" x14ac:dyDescent="0.25">
      <c r="C18" s="25"/>
    </row>
  </sheetData>
  <mergeCells count="6">
    <mergeCell ref="B11:G11"/>
    <mergeCell ref="J5:K5"/>
    <mergeCell ref="B2:I2"/>
    <mergeCell ref="B3:I3"/>
    <mergeCell ref="B5:I5"/>
    <mergeCell ref="B4:I4"/>
  </mergeCells>
  <phoneticPr fontId="4" type="noConversion"/>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lbast</dc:creator>
  <cp:lastModifiedBy>Jhanerys Paola Gomez Bayona</cp:lastModifiedBy>
  <cp:lastPrinted>2026-04-10T12:43:02Z</cp:lastPrinted>
  <dcterms:created xsi:type="dcterms:W3CDTF">2023-11-01T22:15:39Z</dcterms:created>
  <dcterms:modified xsi:type="dcterms:W3CDTF">2026-04-13T21:21:57Z</dcterms:modified>
</cp:coreProperties>
</file>