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icbfgob-my.sharepoint.com/personal/carlosj_cruz_icbf_gov_co/Documents/2026/CONTRATOS/1- CONTRATO OBRA CENTRO ZONAL SUR ORIENTE/Observaciones/2da parte/"/>
    </mc:Choice>
  </mc:AlternateContent>
  <xr:revisionPtr revIDLastSave="49" documentId="8_{A6AC25A9-2251-4521-87C0-29CF250201A7}" xr6:coauthVersionLast="47" xr6:coauthVersionMax="47" xr10:uidLastSave="{C94990A6-8A7F-448A-84A6-9D115906ECD4}"/>
  <bookViews>
    <workbookView xWindow="-98" yWindow="-98" windowWidth="21795" windowHeight="11625" xr2:uid="{C6182D08-9CD2-4DE3-A019-A626BC38E060}"/>
  </bookViews>
  <sheets>
    <sheet name="OFERTA ADECUACIÓN CZ SUR ORIENT"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'OFERTA ADECUACIÓN CZ SUR ORIENT'!#REF!</definedName>
    <definedName name="_xlnm._FilterDatabase" hidden="1">#REF!</definedName>
    <definedName name="_GRUPO" hidden="1">{#N/A,#N/A,FALSE,"POLONNA 8";#N/A,#N/A,FALSE,"POLONNA 7";#N/A,#N/A,FALSE,"POLONNA 6";#N/A,#N/A,FALSE,"POLONNA 5 ";#N/A,#N/A,FALSE,"POLONNA 3";#N/A,#N/A,FALSE,"POLONNA 4";#N/A,#N/A,FALSE,"POLONNA 2";#N/A,#N/A,FALSE,"POLONNA 1"}</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LMUERZO" localSheetId="0">'[3]Resumen Preparaciones'!$C$52:$C$113</definedName>
    <definedName name="ALMUERZO">'[4]Resumen Preparaciones'!$C$52:$C$113</definedName>
    <definedName name="almuerzocena" localSheetId="0">'[3]Resumen Preparaciones'!$C$52:$C$141</definedName>
    <definedName name="almuerzocena">'[4]Resumen Preparaciones'!$C$52:$C$141</definedName>
    <definedName name="año1">[2]CONFIGURACIÓN!$F$9</definedName>
    <definedName name="_xlnm.Print_Area" localSheetId="0">'OFERTA ADECUACIÓN CZ SUR ORIENT'!$A$1:$K$134</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Ｂグラフ" localSheetId="0" hidden="1">#REF!</definedName>
    <definedName name="Ｂグラフ" hidden="1">#REF!</definedName>
    <definedName name="CALENDARIO">[2]CALENDARIO!$B$6:$H$161</definedName>
    <definedName name="Calidad" localSheetId="0">[5]PERSONAL!$P$58</definedName>
    <definedName name="Calidad">[6]PERSONAL!$P$58</definedName>
    <definedName name="Campamento" localSheetId="0">[5]PERSONAL!$P$122</definedName>
    <definedName name="Campamento">[6]PERSONAL!$P$122</definedName>
    <definedName name="Ｃグラフ" localSheetId="0" hidden="1">#REF!</definedName>
    <definedName name="Ｃグラフ" hidden="1">#REF!</definedName>
    <definedName name="dasd" localSheetId="0" hidden="1">#REF!</definedName>
    <definedName name="dasd" hidden="1">#REF!</definedName>
    <definedName name="Decision" localSheetId="0">[7]lista!$A$6:$A$7</definedName>
    <definedName name="Decision">[8]lista!$A$6:$A$7</definedName>
    <definedName name="desayuno" localSheetId="0">'[3]Resumen Preparaciones'!$C$5:$C$50</definedName>
    <definedName name="desayuno">'[4]Resumen Preparaciones'!$C$5:$C$50</definedName>
    <definedName name="DESAYUNOS" localSheetId="0">'[3]Resumen Preparaciones'!$C$5:$C$33</definedName>
    <definedName name="DESAYUNOS">'[4]Resumen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 localSheetId="0">[5]PERSONAL!$P$100</definedName>
    <definedName name="Ensayos">[6]PERSONAL!$P$100</definedName>
    <definedName name="Estrategia" localSheetId="0">[9]Tablas!$F$2:$F$34</definedName>
    <definedName name="Estrategia">[10]Tablas!$F$2:$F$34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[9]Tablas!$D$2:$D$10</definedName>
    <definedName name="Fuente">[10]Tablas!$D$2:$D$10</definedName>
    <definedName name="Ｆグラフ" localSheetId="0" hidden="1">#REF!</definedName>
    <definedName name="Ｆグラフ" hidden="1">#REF!</definedName>
    <definedName name="GANA">'[11]20_LP2_G2'!$S$5</definedName>
    <definedName name="GANA1">'[12]DIAG Grupo 1'!$R$13</definedName>
    <definedName name="GANA2">'[12]DIAG Grupo 2'!$R$12</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Grupo">{0,#N/A,FALSE,0;0,#N/A,FALSE,0;0,#N/A,FALSE,0;0,#N/A,FALSE,0;0,#N/A,FALSE,0;0,#N/A,FALSE,0}</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[13]Seletor!$C$13</definedName>
    <definedName name="IVASobreUtilidad" localSheetId="0">[5]IMPUESTOS!$E$16</definedName>
    <definedName name="IVASobreUtilidad">[6]IMPUESTOS!$E$16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_LP">[11]EM_OCT2020!$HM$11:$HM$19</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0" hidden="1">#REF!</definedName>
    <definedName name="macro" hidden="1">#REF!</definedName>
    <definedName name="margen">'[2]Cash Flow (COP)'!$O$68</definedName>
    <definedName name="markup_infra">[2]DASHBOARD!$D$20</definedName>
    <definedName name="mdgh" localSheetId="0" hidden="1">{"'内訳表'!$B$2:$N$64"}</definedName>
    <definedName name="mdgh" hidden="1">{"'内訳表'!$B$2:$N$64"}</definedName>
    <definedName name="MEDIDASTC">[11]EM_OCT2020!$HL$11:$HL$15</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[14]DATOS!$B$2:$B$2</definedName>
    <definedName name="MmExcelLinker_A12B55A7_9F67_4A31_8ABE_1C1F4218B5AF">BASE DE [14]DATOS!$B$2:$B$2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'[15]Cons Cotizac - Examenes médicos'!$M$12:$R$12</definedName>
    <definedName name="ndc" localSheetId="0" hidden="1">{"'内訳表'!$B$2:$N$64"}</definedName>
    <definedName name="ndc" hidden="1">{"'内訳表'!$B$2:$N$64"}</definedName>
    <definedName name="NoFacturable" localSheetId="0">[5]PERSONAL!$P$46</definedName>
    <definedName name="NoFacturable">[6]PERSONAL!$P$46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bjetivos" localSheetId="0">[9]Tablas!$E$2:$E$17</definedName>
    <definedName name="Objetivos">[10]Tablas!$E$2:$E$17</definedName>
    <definedName name="Oficina" localSheetId="0">[5]PERSONAL!$P$69</definedName>
    <definedName name="Oficina">[6]PERSONAL!$P$69</definedName>
    <definedName name="oo" localSheetId="0" hidden="1">{"'内訳表'!$B$2:$N$64"}</definedName>
    <definedName name="oo" hidden="1">{"'内訳表'!$B$2:$N$64"}</definedName>
    <definedName name="PARTICIPACION" localSheetId="0">[7]lista!$A$15:$A$17</definedName>
    <definedName name="PARTICIPACION">[8]lista!$A$15:$A$17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'[16]SALARIO DE REFERENCIA'!$B$7:$B$121</definedName>
    <definedName name="perfiles">'[17]SALARIO DE REFERENCIA'!$B$7:$B$121</definedName>
    <definedName name="pilares" localSheetId="0">[9]Tablas!$G$2:$G$6</definedName>
    <definedName name="pilares">[10]Tablas!$G$2:$G$6</definedName>
    <definedName name="Procedencia" localSheetId="0">[7]lista!$A$2:$A$3</definedName>
    <definedName name="Procedencia">[8]lista!$A$2:$A$3</definedName>
    <definedName name="productosdef" localSheetId="0">'[3]Precios Alimentos'!$A$5031:$A$5730</definedName>
    <definedName name="productosdef">'[4]Precios Alimentos'!$A$5031:$A$5730</definedName>
    <definedName name="Profesional" localSheetId="0">[5]PERSONAL!$P$12</definedName>
    <definedName name="Profesional">[6]PERSONAL!$P$12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 localSheetId="0">'[18]Salarios de Referencia'!$B$7:$B$120</definedName>
    <definedName name="salariosref">'[19]Salarios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ecnico" localSheetId="0">[5]PERSONAL!$P$34</definedName>
    <definedName name="Tecnico">[6]PERSONAL!$P$34</definedName>
    <definedName name="tipo" localSheetId="0">[7]lista!$A$11:$A$13</definedName>
    <definedName name="tipo">[8]lista!$A$11:$A$13</definedName>
    <definedName name="tipodeanalisis" localSheetId="0">'[3]Analisis microbiologico'!$A$110:$A$182</definedName>
    <definedName name="tipodeanalisis">'[4]Analisis microbiologico'!$A$110:$A$182</definedName>
    <definedName name="_xlnm.Print_Titles" localSheetId="0">'OFERTA ADECUACIÓN CZ SUR ORIENT'!$B:$D,'OFERTA ADECUACIÓN CZ SUR ORIENT'!$2:$9</definedName>
    <definedName name="TotalImpuestosObra" localSheetId="0">[5]IMPUESTOS!$F$10</definedName>
    <definedName name="TotalImpuestosObra">[6]IMPUESTOS!$F$10</definedName>
    <definedName name="Tramite" localSheetId="0">[5]PERSONAL!$P$88</definedName>
    <definedName name="Tramite">[6]PERSONAL!$P$88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 localSheetId="0">[5]PERSONAL!$P$93</definedName>
    <definedName name="Viajes">[6]PERSONAL!$P$93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[7]lista!$A$11:$A$13</definedName>
    <definedName name="x">[8]lista!$A$11:$A$13</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[20]Listas!$B$2:$B$34</definedName>
    <definedName name="zzz">[21]Listas!$B$2:$B$34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0" i="2" l="1"/>
  <c r="G76" i="2"/>
  <c r="F96" i="2" l="1"/>
  <c r="G96" i="2" s="1"/>
  <c r="I58" i="2"/>
  <c r="I54" i="2"/>
  <c r="I55" i="2"/>
  <c r="I56" i="2"/>
  <c r="I57" i="2"/>
  <c r="G54" i="2"/>
  <c r="G55" i="2"/>
  <c r="G56" i="2"/>
  <c r="G57" i="2"/>
  <c r="G58" i="2"/>
  <c r="I96" i="2"/>
  <c r="I97" i="2"/>
  <c r="I53" i="2"/>
  <c r="I52" i="2"/>
  <c r="G52" i="2"/>
  <c r="G53" i="2"/>
  <c r="I93" i="2"/>
  <c r="I94" i="2"/>
  <c r="G93" i="2"/>
  <c r="G94" i="2"/>
  <c r="I119" i="2"/>
  <c r="I90" i="2"/>
  <c r="I91" i="2"/>
  <c r="I92" i="2"/>
  <c r="G90" i="2"/>
  <c r="G91" i="2"/>
  <c r="G92" i="2"/>
  <c r="I117" i="2" l="1"/>
  <c r="I115" i="2"/>
  <c r="I110" i="2"/>
  <c r="I111" i="2"/>
  <c r="I112" i="2"/>
  <c r="I113" i="2"/>
  <c r="I114" i="2"/>
  <c r="I103" i="2"/>
  <c r="I104" i="2"/>
  <c r="I105" i="2"/>
  <c r="I106" i="2"/>
  <c r="I107" i="2"/>
  <c r="I108" i="2"/>
  <c r="I109" i="2"/>
  <c r="I102" i="2"/>
  <c r="G112" i="2"/>
  <c r="G113" i="2"/>
  <c r="G114" i="2"/>
  <c r="G115" i="2"/>
  <c r="G104" i="2"/>
  <c r="G105" i="2"/>
  <c r="G106" i="2"/>
  <c r="G107" i="2"/>
  <c r="G108" i="2"/>
  <c r="G109" i="2"/>
  <c r="G110" i="2"/>
  <c r="G111" i="2"/>
  <c r="I98" i="2"/>
  <c r="I99" i="2"/>
  <c r="I100" i="2"/>
  <c r="I89" i="2"/>
  <c r="G98" i="2"/>
  <c r="G99" i="2"/>
  <c r="G100" i="2"/>
  <c r="G97" i="2"/>
  <c r="G89" i="2"/>
  <c r="G62" i="2"/>
  <c r="G63" i="2"/>
  <c r="G64" i="2"/>
  <c r="G65" i="2"/>
  <c r="G66" i="2"/>
  <c r="G67" i="2"/>
  <c r="G68" i="2"/>
  <c r="G69" i="2"/>
  <c r="G70" i="2"/>
  <c r="G71" i="2"/>
  <c r="G72" i="2"/>
  <c r="G73" i="2"/>
  <c r="G74" i="2"/>
  <c r="G75" i="2"/>
  <c r="G77" i="2"/>
  <c r="G78" i="2"/>
  <c r="G79" i="2"/>
  <c r="G80" i="2"/>
  <c r="G81" i="2"/>
  <c r="G82" i="2"/>
  <c r="G83" i="2"/>
  <c r="G84" i="2"/>
  <c r="G85" i="2"/>
  <c r="G86" i="2"/>
  <c r="G87" i="2"/>
  <c r="G88" i="2"/>
  <c r="G61" i="2"/>
  <c r="I85" i="2"/>
  <c r="I86" i="2"/>
  <c r="I87" i="2"/>
  <c r="I88" i="2"/>
  <c r="I77" i="2"/>
  <c r="I78" i="2"/>
  <c r="I79" i="2"/>
  <c r="I80" i="2"/>
  <c r="I81" i="2"/>
  <c r="I82" i="2"/>
  <c r="I83" i="2"/>
  <c r="I84" i="2"/>
  <c r="I66" i="2"/>
  <c r="I67" i="2"/>
  <c r="I68" i="2"/>
  <c r="I69" i="2"/>
  <c r="I70" i="2"/>
  <c r="I71" i="2"/>
  <c r="I72" i="2"/>
  <c r="I73" i="2"/>
  <c r="I74" i="2"/>
  <c r="I75" i="2"/>
  <c r="I61" i="2"/>
  <c r="I62" i="2"/>
  <c r="I63" i="2"/>
  <c r="I64" i="2"/>
  <c r="I65" i="2"/>
  <c r="I38" i="2"/>
  <c r="I39" i="2"/>
  <c r="I40" i="2"/>
  <c r="I41" i="2"/>
  <c r="I42" i="2"/>
  <c r="I43" i="2"/>
  <c r="I44" i="2"/>
  <c r="I45" i="2"/>
  <c r="I46" i="2"/>
  <c r="I47" i="2"/>
  <c r="I48" i="2"/>
  <c r="I49" i="2"/>
  <c r="I50" i="2"/>
  <c r="I51" i="2"/>
  <c r="I19" i="2"/>
  <c r="I20" i="2"/>
  <c r="I21" i="2"/>
  <c r="I22" i="2"/>
  <c r="I23" i="2"/>
  <c r="I24" i="2"/>
  <c r="I25" i="2"/>
  <c r="I26" i="2"/>
  <c r="I27" i="2"/>
  <c r="I28" i="2"/>
  <c r="I29" i="2"/>
  <c r="I30" i="2"/>
  <c r="I31" i="2"/>
  <c r="I32" i="2"/>
  <c r="I33" i="2"/>
  <c r="I34" i="2"/>
  <c r="I35" i="2"/>
  <c r="I36" i="2"/>
  <c r="I37" i="2"/>
  <c r="I18" i="2"/>
  <c r="G46" i="2"/>
  <c r="G47" i="2"/>
  <c r="G48" i="2"/>
  <c r="G49" i="2"/>
  <c r="G50" i="2"/>
  <c r="G51" i="2"/>
  <c r="G34" i="2"/>
  <c r="G35" i="2"/>
  <c r="G36" i="2"/>
  <c r="G37" i="2"/>
  <c r="G38" i="2"/>
  <c r="G39" i="2"/>
  <c r="G40" i="2"/>
  <c r="G41" i="2"/>
  <c r="G42" i="2"/>
  <c r="G43" i="2"/>
  <c r="G44" i="2"/>
  <c r="G45" i="2"/>
  <c r="G19" i="2"/>
  <c r="G20" i="2"/>
  <c r="G21" i="2"/>
  <c r="G22" i="2"/>
  <c r="G23" i="2"/>
  <c r="G24" i="2"/>
  <c r="G25" i="2"/>
  <c r="G26" i="2"/>
  <c r="G27" i="2"/>
  <c r="G28" i="2"/>
  <c r="G29" i="2"/>
  <c r="G30" i="2"/>
  <c r="G31" i="2"/>
  <c r="G32" i="2"/>
  <c r="G33" i="2"/>
  <c r="G117" i="2"/>
  <c r="G103" i="2" l="1"/>
  <c r="G102" i="2"/>
  <c r="G60" i="2"/>
  <c r="G18" i="2"/>
  <c r="G119" i="2" l="1"/>
  <c r="E124" i="2" s="1"/>
  <c r="E125" i="2" s="1"/>
  <c r="I123" i="2"/>
  <c r="I124" i="2"/>
  <c r="I125" i="2" s="1"/>
  <c r="I122" i="2"/>
  <c r="E122" i="2" l="1"/>
  <c r="E123" i="2"/>
  <c r="I126" i="2"/>
  <c r="E126" i="2" l="1"/>
</calcChain>
</file>

<file path=xl/sharedStrings.xml><?xml version="1.0" encoding="utf-8"?>
<sst xmlns="http://schemas.openxmlformats.org/spreadsheetml/2006/main" count="325" uniqueCount="235">
  <si>
    <t xml:space="preserve">República de Colombia
Instituto Colombiano de Bienestar Familiar
Regional Antioquia
Cecilia de la Fuente de Lleras 
</t>
  </si>
  <si>
    <t xml:space="preserve">
OFERTA ECONOMICA: "PRESTAR EL SERVICIO DE ADECUACIONES DEL INMUEBLE UBICADO EN LA CALLE 34 # 66B - 93 DEL MUNICIPIO DE MEDELLÍN, PARA EL FUNCIONAMIENTO DEL CENTRO ZONAL SUR ORIENTE DEL INSTITUTO COLOMBIANO DE BIENESTAR FAMILIAR - REGIONAL ANTIOQUIA.</t>
  </si>
  <si>
    <t>NOMBRE DEL PROPONENTE:</t>
  </si>
  <si>
    <t>FECHA:</t>
  </si>
  <si>
    <t>NIT DEL PROPONENTE:</t>
  </si>
  <si>
    <t xml:space="preserve">TEL. CELULAR :	</t>
  </si>
  <si>
    <t>INSTRUCCIONES DE DILIGENCIAMIENTO</t>
  </si>
  <si>
    <r>
      <rPr>
        <b/>
        <sz val="12"/>
        <color rgb="FF000000"/>
        <rFont val="Arial"/>
      </rPr>
      <t xml:space="preserve">1. ENVIAR OFERTA ECONÓMIA EN ARCHIVO EXCEL DESBLOQUEADA.
2. </t>
    </r>
    <r>
      <rPr>
        <sz val="12"/>
        <color rgb="FF000000"/>
        <rFont val="Arial"/>
      </rPr>
      <t xml:space="preserve">La presente propuesta económica: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bienes y contrato correspondiente, y los costos de las pólizas.
</t>
    </r>
    <r>
      <rPr>
        <b/>
        <sz val="12"/>
        <color rgb="FF000000"/>
        <rFont val="Arial"/>
      </rPr>
      <t>3.</t>
    </r>
    <r>
      <rPr>
        <sz val="12"/>
        <color rgb="FF000000"/>
        <rFont val="Arial"/>
      </rPr>
      <t xml:space="preserve"> Diligenciar únicamente las celdas en </t>
    </r>
    <r>
      <rPr>
        <b/>
        <sz val="12"/>
        <color rgb="FF000000"/>
        <rFont val="Arial"/>
      </rPr>
      <t>AMARILLO</t>
    </r>
    <r>
      <rPr>
        <sz val="12"/>
        <color rgb="FF000000"/>
        <rFont val="Arial"/>
      </rPr>
      <t xml:space="preserve">  
</t>
    </r>
    <r>
      <rPr>
        <b/>
        <sz val="12"/>
        <color rgb="FF000000"/>
        <rFont val="Arial"/>
      </rPr>
      <t>4.</t>
    </r>
    <r>
      <rPr>
        <sz val="12"/>
        <color rgb="FF000000"/>
        <rFont val="Arial"/>
      </rPr>
      <t xml:space="preserve"> No modificar, agregar o quitar ningún ítem o sub-ítem.
</t>
    </r>
    <r>
      <rPr>
        <b/>
        <sz val="12"/>
        <color rgb="FF000000"/>
        <rFont val="Arial"/>
      </rPr>
      <t>5.</t>
    </r>
    <r>
      <rPr>
        <sz val="12"/>
        <color rgb="FF000000"/>
        <rFont val="Arial"/>
      </rPr>
      <t xml:space="preserve"> El valor de la oferta deber ser expresado en PESOS COLOMBIANOS.
</t>
    </r>
    <r>
      <rPr>
        <b/>
        <sz val="12"/>
        <color rgb="FF000000"/>
        <rFont val="Arial"/>
      </rPr>
      <t>6.</t>
    </r>
    <r>
      <rPr>
        <sz val="12"/>
        <color rgb="FF000000"/>
        <rFont val="Arial"/>
      </rPr>
      <t xml:space="preserve"> El proponente deberá presentar el valor de cada ítem en un numero entero sin decimales, cuando aplique el AIU con decimales, deberá usar la formula en EXCEL de ""REDONDEAR"".
</t>
    </r>
    <r>
      <rPr>
        <b/>
        <sz val="12"/>
        <color rgb="FF000000"/>
        <rFont val="Arial"/>
      </rPr>
      <t>7.</t>
    </r>
    <r>
      <rPr>
        <sz val="12"/>
        <color rgb="FF000000"/>
        <rFont val="Arial"/>
      </rPr>
      <t xml:space="preserve"> El Proponente deberá registrar el porcentaje ofrecido en cada uno de los componente del AIU sin superar los porcentajes establecidos en el estudio de sector y de acuerdo con el rango establecido en el pliego de condiciones, so pena de rechazo.</t>
    </r>
  </si>
  <si>
    <t>NOTAS</t>
  </si>
  <si>
    <r>
      <rPr>
        <b/>
        <sz val="12"/>
        <color rgb="FF000000"/>
        <rFont val="Arial"/>
      </rPr>
      <t>NOTA 1:</t>
    </r>
    <r>
      <rPr>
        <sz val="12"/>
        <color rgb="FF000000"/>
        <rFont val="Arial"/>
      </rPr>
      <t xml:space="preserve"> Algún ítem de la propuesta económica supere el precio techo estimado por el ICBF, supere los porcentajes de administración, imprevistos y utilidad definido en el estudio de sector  o cuando efectuadas las correcciones aritméticas la propuesta supere el presupuesto establecido, es: </t>
    </r>
    <r>
      <rPr>
        <b/>
        <sz val="12"/>
        <color rgb="FF000000"/>
        <rFont val="Arial"/>
      </rPr>
      <t>so PENA DE RECHAZO.
NOTA 2:</t>
    </r>
    <r>
      <rPr>
        <sz val="12"/>
        <color rgb="FF000000"/>
        <rFont val="Arial"/>
      </rPr>
      <t xml:space="preserve"> Cuando algún ítem de la propuesta sea modificado o incluido un ítem no requerido, es: </t>
    </r>
    <r>
      <rPr>
        <b/>
        <sz val="12"/>
        <color rgb="FF000000"/>
        <rFont val="Arial"/>
      </rPr>
      <t xml:space="preserve">so PENA DE RECHAZO.
NOTA 3: </t>
    </r>
    <r>
      <rPr>
        <sz val="12"/>
        <color rgb="FF000000"/>
        <rFont val="Arial"/>
      </rPr>
      <t xml:space="preserve">Cuando el proponente no oferte la totalidad de los servicios o elementos (ítem) descritos, es: </t>
    </r>
    <r>
      <rPr>
        <b/>
        <sz val="12"/>
        <color rgb="FF000000"/>
        <rFont val="Arial"/>
      </rPr>
      <t xml:space="preserve">so PENA DE RECHAZO.
NOTA 4: </t>
    </r>
    <r>
      <rPr>
        <sz val="12"/>
        <color rgb="FF000000"/>
        <rFont val="Arial"/>
      </rPr>
      <t xml:space="preserve">En el evento en que el proponente no indique ningún valor o indique cero (0) en algún ítems de la propuesta económica, es: </t>
    </r>
    <r>
      <rPr>
        <b/>
        <sz val="12"/>
        <color rgb="FF000000"/>
        <rFont val="Arial"/>
      </rPr>
      <t>so PENA DE RECHAZO.
NOTA 5:</t>
    </r>
    <r>
      <rPr>
        <sz val="12"/>
        <color rgb="FF000000"/>
        <rFont val="Arial"/>
      </rPr>
      <t xml:space="preserve"> Valor total de presupuesto para realizar la adecuación del Centro Zonal Sur Oriente de la Regional Antioquia, es de:</t>
    </r>
    <r>
      <rPr>
        <b/>
        <sz val="12"/>
        <color rgb="FF000000"/>
        <rFont val="Arial"/>
      </rPr>
      <t xml:space="preserve"> $ 1.350.000.000.</t>
    </r>
  </si>
  <si>
    <r>
      <t>PROCESO:</t>
    </r>
    <r>
      <rPr>
        <b/>
        <i/>
        <sz val="12"/>
        <rFont val="Arial"/>
        <family val="2"/>
      </rPr>
      <t xml:space="preserve"> "PRESTAR EL SERVICIO DE ADECUACIONES DEL INMUEBLE UBICADO EN LA CALLE 34 # 66B - 93 DEL MUNICIPIO DE MEDELLÍN, PARA EL FUNCIONAMIENTO DEL CENTRO ZONAL SUR ORIENTE DEL INSTITUTO COLOMBIANO DE BIENESTAR FAMILIAR - REGIONAL ANTIOQUIA."</t>
    </r>
  </si>
  <si>
    <t>ITEM</t>
  </si>
  <si>
    <t xml:space="preserve">DESCRIPCIÓN </t>
  </si>
  <si>
    <t>UNIDAD DE MEDIDA</t>
  </si>
  <si>
    <t>CANTIDAD</t>
  </si>
  <si>
    <t xml:space="preserve"> PRECIO UNITARIO
TECHO</t>
  </si>
  <si>
    <t>VALOR TOTAL
TECHO</t>
  </si>
  <si>
    <t xml:space="preserve"> PRECIO UNITARIO
OFERTADO</t>
  </si>
  <si>
    <t>VALOR TOTAL OFERTADO</t>
  </si>
  <si>
    <t>ADECUACIONES DE OFICINAS</t>
  </si>
  <si>
    <t>1.1</t>
  </si>
  <si>
    <t>Cerramiento provisional en lona verde H.=2,00 m</t>
  </si>
  <si>
    <t>ML</t>
  </si>
  <si>
    <t>1.2</t>
  </si>
  <si>
    <t>Desmonte de marcos y puertas en cualquier material</t>
  </si>
  <si>
    <t>M2</t>
  </si>
  <si>
    <t>1.3</t>
  </si>
  <si>
    <t>Desmonte ventana en cualquier material</t>
  </si>
  <si>
    <t>1.4</t>
  </si>
  <si>
    <t>Demolición de muro en mampostería</t>
  </si>
  <si>
    <t>1.5</t>
  </si>
  <si>
    <t>Desmonte de luminarias, tableros eléctricos y aparatos eléctricos instalados superficialmente.</t>
  </si>
  <si>
    <t>UND</t>
  </si>
  <si>
    <t>1.6</t>
  </si>
  <si>
    <t>Desmonte de punto eléctrico</t>
  </si>
  <si>
    <t>1.7</t>
  </si>
  <si>
    <t>Retiro de sobrantes, cargue, transporte y disposición final de escombros a sitio autorizado</t>
  </si>
  <si>
    <t>M3</t>
  </si>
  <si>
    <t>1.8</t>
  </si>
  <si>
    <t>Demolición de mesón en concreto con o sin enchape, ancho variable</t>
  </si>
  <si>
    <t>1.9</t>
  </si>
  <si>
    <t>Regatas   sobre   placa   para   la   instalación   de   ductos   de instalaciones eléctricas en diferentes diámetros hasta 2"</t>
  </si>
  <si>
    <t>1.10</t>
  </si>
  <si>
    <t>Desmonte tubería pvcs y pvcp</t>
  </si>
  <si>
    <t>1.11</t>
  </si>
  <si>
    <t>Resane de muros</t>
  </si>
  <si>
    <t>1.12</t>
  </si>
  <si>
    <t>Estuco sobre muros (incluye aplicación y lijada)</t>
  </si>
  <si>
    <t>1.13</t>
  </si>
  <si>
    <t>Pintura plástica acrílica lavable</t>
  </si>
  <si>
    <t>1.14</t>
  </si>
  <si>
    <t>Pañete liso sobre muros 1:4</t>
  </si>
  <si>
    <t>1.15</t>
  </si>
  <si>
    <t>Esmalte sobre baranda en tubo</t>
  </si>
  <si>
    <t>1.16</t>
  </si>
  <si>
    <t>Vinilo tipo l sobre muros lavable (incluye aplicación 3 manos)</t>
  </si>
  <si>
    <t>1.17</t>
  </si>
  <si>
    <t>Suministro e instalación tubería 4" PVC Sanitaria, incluye todos los accesorios y
actividades necesarias para su ejecución.</t>
  </si>
  <si>
    <t>1.18</t>
  </si>
  <si>
    <t>Salida Sanitaria sanitarios de 2" - 3" y/o 4" PVC, incluye todos los accesorios y actividades necesarias para su ejecución</t>
  </si>
  <si>
    <t>1.19</t>
  </si>
  <si>
    <t>Puntos hidráulicos 1/2" PVC Presión, incluye materiales, accesorios y demás actividades necesarias para su ejecución.</t>
  </si>
  <si>
    <t>1.20</t>
  </si>
  <si>
    <t>Registro 1/2"</t>
  </si>
  <si>
    <t>1.21</t>
  </si>
  <si>
    <t>Sifón y rejilla piso con sosco metálico DE 2"</t>
  </si>
  <si>
    <t>1.22</t>
  </si>
  <si>
    <t>Suministro e instalación orinal de fluxómetro (incluye grifería)</t>
  </si>
  <si>
    <t>1.23</t>
  </si>
  <si>
    <t>Suministro e instalación sanitario fluxómetro (incluye grifería)</t>
  </si>
  <si>
    <t>1.24</t>
  </si>
  <si>
    <t>Suministro e instalación lavamanos de empotrar en porcelana (incluye accesorios y grifería)</t>
  </si>
  <si>
    <t>1.25</t>
  </si>
  <si>
    <t xml:space="preserve">Tapa registro plastico de 20 x 20 cm. incluye instalación         </t>
  </si>
  <si>
    <t>1.26</t>
  </si>
  <si>
    <t xml:space="preserve">Suministro e instalación barra de agarre antideslizante en tubo d=11/4”, en acero inoxidable fija vertical y horizontal         </t>
  </si>
  <si>
    <t>1.27</t>
  </si>
  <si>
    <t>Cielo raso en Drywall con perfilería de aluminio (incluye acabado final con cinta y pintura).</t>
  </si>
  <si>
    <t>1.28</t>
  </si>
  <si>
    <t>Muro Superboard doble cara 0.12 m (incluye estructura, accesorios, anclaje, cinta y pintura).</t>
  </si>
  <si>
    <t>1.29</t>
  </si>
  <si>
    <t>1.30</t>
  </si>
  <si>
    <t>Suministro e instalación puerta en vidrio cristal templado incoloro e = 10 mm, incluye anclajes, accesorios en acero inoxidable, chapa de seguridad</t>
  </si>
  <si>
    <t>1.31</t>
  </si>
  <si>
    <t>Suministro e instalación de divisiones en vidrio templado de 10mm, incluye Sanblasting y herrajes en acero inoxidable y rieles accesorios para uso de puerta corrediza.</t>
  </si>
  <si>
    <t>1.32</t>
  </si>
  <si>
    <t>Afinado impermeabilizado mortero 1:3 H=4</t>
  </si>
  <si>
    <t>1.33</t>
  </si>
  <si>
    <t>Piso porcelanato</t>
  </si>
  <si>
    <t>1.34</t>
  </si>
  <si>
    <t>Guarda escoba  en cerámica (incluye corte, pegacor y boquilla)</t>
  </si>
  <si>
    <t>1.35</t>
  </si>
  <si>
    <t>Muro Superboard doble cara 0.10 m (incluye estructura, accesorios, anclaje, cinta y pintura).</t>
  </si>
  <si>
    <t>1.36</t>
  </si>
  <si>
    <t>Suministro e instalación de puertas en vidrio templado de 10 mm de 80 cm x 240 cm, incluye sanblasting, herrajes en acero inoxidable y cerradura de seguridad  (parqueadero)</t>
  </si>
  <si>
    <t>1.37</t>
  </si>
  <si>
    <t>Suministro, retiro y reemplazo de dos (2) tanques de almacenamiento de agua en polietileno de alta densidad (PEAD), capacidad nominal 1000 litros, marca Eternit o equivalente certificado. Incluye desmontaje de los tanques existentes, desconexión y reconexión de las tuberías de entrada, salida, rebose y ventilación; adecuación de soportes y nivelación de la base; instalación de los nuevos tanques con sus respectivos accesorios (tapón, tapa hermética, conectores, válvulas y flotador según aplique); pruebas de estanqueidad y puesta en servicio del sistema.
Se deben cumplir las normas técnicas aplicables y garantizar que los equipos queden plenamente operativos.</t>
  </si>
  <si>
    <t>GL</t>
  </si>
  <si>
    <t>1.38</t>
  </si>
  <si>
    <t xml:space="preserve">Construcción e instalación de sistema integral de control de ingreso de aguas lluvias mediante canaleta prefabricada, cárcamo en concreto armado, bomba sumergible de achique automática, línea de descarga, accesorios hidráulicos y eléctricos completos, excavación, rellenos, pruebas y puesta en marcha, cumpliendo RAS, NSR-10, RETIE y especificaciones técnicas del fabricante.(parqueaderos). </t>
  </si>
  <si>
    <t>1.39</t>
  </si>
  <si>
    <t>Suministro, armado y construcción de dintel estructural en concreto reforzado para conformar el vano de ventana en el cierre de la terraza. El dintel se instala sobre el nuevo muro (o sobre muro existente), garantizando la correcta transferencia de cargas provenientes de la parte superior hacia los apoyos laterales.
Fabricado en concreto estructural f’c = 3,000 psi, reforzado con acero ASTM A615 Grado 420, de acuerdo con la sección definida en planos o especificaciones de la interventoria.</t>
  </si>
  <si>
    <t>M</t>
  </si>
  <si>
    <t>1.40</t>
  </si>
  <si>
    <t>Suministro, fabricación e instalación de ventana corrediza en aluminio para fachada/terraza, con dos o más hojas móviles (según módulo), elaborada con perfilería de aluminio línea liviana o pesada (según dimensiones y exposición), acabado anodizado o pintura electrostática (color a definir), con vidrio polarizado para control solar y privacidad (tinte gris/azul/negro según selección). El sistema incluye carriles inferiores, guías superiores, felpas, herrajes corredizos (carros con rulemán), cerradura/seguro, topes, uniones, sellos perimetrales y silicona estructural o neutra para exteriores. Instalación a plomo y nivel, fijada al marco estructural (muro nuevo/civil), remates y limpieza final.</t>
  </si>
  <si>
    <t>1.41</t>
  </si>
  <si>
    <t>Suministro, fabricación e instalación de persianas tipo roller blackout 100%, hechas a la medida según las dimensiones finales tomadas en obra. Fabricadas con tela técnica blackout de alta resistencia, con opacidad total (bloqueo del 100% de la luz), tubo superior en aluminio, mecanismo de enrollamiento manual mediante cadena lateral, contrapeso inferior y soportes metálicos o en polímero reforzado.
Incluye la nivelación, fijación al soporte (muro, viga o cielo), accesorios de instalación, ajuste del sistema de enrollado, pruebas de funcionamiento y limpieza del área intervenida. Producto apto para control total de iluminación, privacidad y confort térmico en áreas residenciales o comerciales.</t>
  </si>
  <si>
    <t>ADECUACIONES ELÉCTRICAS</t>
  </si>
  <si>
    <t>2.1</t>
  </si>
  <si>
    <t>Suministro e instalación a todo costo de Tablero General de Distribución – TGD con totalizador principal Breaker Industrial Termomagnética Regulable 40KA 224-320A, barrajes en cobre electrolítico codificado según norma de colores, neutro y tierra para conexión de parciales [3(25X5mm) + 1(25X5mm) + 1(20x2mm)], sistema DPS, protecciones para parciales [6(Breaker Industrial Termomagnética Regulable 40KA 70-100A)  + 2(Breaker Industrial Termomagnética Regulable 40KA 44-63A) + 1(Breaker Industrial Termomagnética Regulable 40KA 18-25A)  + 2 reservas no equipadas, ensamblado en gabinete metálico de medidas aprox 90*70*30 frente muerto lamina cold rolled cal 18 pintura electrostática rall 7032 tratamiento anticorrosivo, marcación de protecciones en acrílico y tinta indeleble, diagrama unifilar y certificado de conformidad de producto.</t>
  </si>
  <si>
    <t>UN</t>
  </si>
  <si>
    <t>2.2</t>
  </si>
  <si>
    <t>Suministro, instalación y puesta en funcionamiento a todo costo de tablero tipo bypass manual certificado para UPS, que debe contener como mínimo: barrajes en cobre-cobre electrolítico para fases, neutros y tierras en 20x2mm, tres (4) breaker industrial regulable 40KA 70-100A certificados, una (1) llave bypass 125A (selector tetrapolar 1-0-2) certificada, puentes en cable cobre multifilar (vehicular) No. 2 y 4AWG con terminales, ensamblado en cofre metálico de medidas aprox 80*60*30 frente muerto lamina cold rolled cal 18, pintura electrostática rall 7032 tratamiento anticorrosivo, marcación con placas o cintas indelebles, y los demás materiales y accesorios que se requieran para la instalación, conexión y puesta en funcionamiento. Ver diagrama unifilar de Tablero tipo By Pass.</t>
  </si>
  <si>
    <t>2.3</t>
  </si>
  <si>
    <t>Suministro e instalación a todo costo de tablero eléctrico metálico de 24 circuitos trifásico certificado con puerta, cerradura y barrajes de fases - neutro - tierra en cobre con totalizador. Incluye accesorios para su instalación y marcación. (Para tablero de distribución "Tomas Normales y Reguladas "y "Aires Acondicionados  "TAA 4-5").</t>
  </si>
  <si>
    <t>2.4</t>
  </si>
  <si>
    <t>Suministro e instalación a todo costo de tablero eléctrico metálico de 18 circuitos trifásico certificado con puerta, cerradura y barrajes de fases - neutro - tierra en cobre; con totalizador. Incluye accesorios para su instalación y marcación. (Para tablero de distribución "Iluminación").</t>
  </si>
  <si>
    <t>2.5</t>
  </si>
  <si>
    <t>Suministro e instalación a todo costo de tablero eléctrico metálico de 36 circuitos trifásico certificado con puerta, cerradura y barrajes de fases - neutro - tierra en cobre. Incluye accesorios para su instalación y marcación. (Para tablero de distribución Aires Acondicionados "TAA 1-2-3").</t>
  </si>
  <si>
    <t>2.6</t>
  </si>
  <si>
    <t>Suministro e instalación a todo costo de parcial trifásica en cable cobre #8  awg certificado libre de halógenos (SINTOX 90 C PE HF FR LS CT) 3fases #8 awg + 1neutro #10awg + 1tierra #10awg, con tubería EMT de 1 ". Incluye bornas en cobre para cable #8 - 10awg, marcación, amarres, terminales EMT de 1 ", uniones EMT de 1", abrazaderas doble ala galvanizadas para tubería EMT de 1", cajas de paso metálicas y demás accesorios para la instalación. (Para alimentar el tablero de la red normal "TL N","TR" TL ILUM" desde el Tablero General de Acometidas).</t>
  </si>
  <si>
    <t>2.7</t>
  </si>
  <si>
    <t>Suministro e instalación a todo costo de parcial trifásica en cable cobre #6 awg certificado libre de halógenos (SINTOX 90 C PE HF FR LS CT) 3fases #6awg + 1neutro #8awg + 1tierra #10awg, con tubería EMT de 1". Incluye bornas en cobre para cable #6 -8- 10awg, marcación, amarres, terminales EMT de 1", uniones EMT de 1", abrazaderas doble ala galvanizadas para tubería EMT de 1", cajas de paso metálicas y demás accesorios para la instalación. (Para interconectar el tablero tipo By Pass manual con el Tablero General de Acometidas y el tablero de la red regulada "TL R" Y "TAA1,2,3,4,5").</t>
  </si>
  <si>
    <t>2.8</t>
  </si>
  <si>
    <t>Suministro e instalación a todo costo de circuito ramal eléctrico bifásico en cable cobre #10awg certificado libre de halógenos (SINTOX 90 C PE HF FR LS CT) 2fases #1awg + 1tierra #12awg (amarillo/azul/rojo - verde), para salidas de equipos de aire acondicionado. Incluye conectores de resorte y amarres.</t>
  </si>
  <si>
    <t>2.9</t>
  </si>
  <si>
    <t>Suministro e instalación a todo costo de circuito ramal eléctrico monofásico en cable cobre #10awg certificado libre de halógenos (SINTOX 90 C PE HF FR LS CT) 1fase #10awg + 1neutro #10awg + 1tierra #12awg (amarillo/azul/rojo - blanco - verde), para salidas de toma GFCI cocineta  Incluye conectores de resorte y amarres.</t>
  </si>
  <si>
    <t>2.10</t>
  </si>
  <si>
    <t>Suministro e instalación a todo costo de circuito ramal eléctrico monofásico en cable cobre #12awg certificado libre de halógenos (SINTOX 90 C PE HF FR LS CT) 1fase #12awg + 1neutro #12awg + 1tierra #12awg (amarillo/azul/rojo - blanco - verde), para salidas normales, reguladas y de iluminación. Incluye conectores de resorte y amarres.</t>
  </si>
  <si>
    <t>2.11</t>
  </si>
  <si>
    <t>Suministro e instalación de cable en cobre #12awg certificado libre de halógenos (SINTOX 90 C PE HF FR LS CT) (amarillo), para devuelto de interruptores en sistema de iluminación. Incluye conectores de resorte y amarres.</t>
  </si>
  <si>
    <t>2.12</t>
  </si>
  <si>
    <t>Suministro e instalación a todo costo de cobre desnudo #8awg certificado, para aterrizar bandeja cablofil y tableros de distribución. Incluye conectores y amarres.</t>
  </si>
  <si>
    <t>2.13</t>
  </si>
  <si>
    <t>Suministro e instalación a todo costo de cobre desnudo #12awg certificado, para aterrizar la canaleta metálica 12x5cm. Incluye conectores y amarres.</t>
  </si>
  <si>
    <t>2.14</t>
  </si>
  <si>
    <t>Suministro e instalación de breaker monopolar de 1x15A, Tipo Enchufable certificado. (Para circuitos de distribución de iluminación)</t>
  </si>
  <si>
    <t>2.15</t>
  </si>
  <si>
    <t>Suministro e instalación de breaker monopolar de 1x20A, Tipo Enchufable certificado. (Para circuitos de distribución normales y regulados)</t>
  </si>
  <si>
    <t>2.16</t>
  </si>
  <si>
    <t>Suministro e instalación de breaker monopolar de 1x30A, Tipo Enchufable certificado. (Para circuitos de distribución de tomas GFCI de cafetería)</t>
  </si>
  <si>
    <t>2.17</t>
  </si>
  <si>
    <t>Suministro e instalación de breaker bipolar de 2x15A, Tipo Enchufable certificado. (Para circuitos de distribución de aires acondicionados)</t>
  </si>
  <si>
    <t>2.18</t>
  </si>
  <si>
    <t>Suministro e instalación de breaker bipolar de 2x30A, Tipo Enchufable certificado. (Para circuitos de distribución de aires acondicionados)</t>
  </si>
  <si>
    <t>2.19</t>
  </si>
  <si>
    <t>Suministro e instalación a todo costo de bandeja cablofil 200 x 54mm certificada, con división. Incluye soporte, acoples y accesorios.</t>
  </si>
  <si>
    <t>2.20</t>
  </si>
  <si>
    <t>Suministro e instalación a todo costo de troquel triple piramidal metálico blanco para canaleta 12 X 5cm</t>
  </si>
  <si>
    <t>2.21</t>
  </si>
  <si>
    <t>Suministro e instalación a todo costo de tubería EMT de 1" figurable certificada. Incluye cajas de paso en aluminio inyectado tipo rawelt 2400 con tapa, terminales, uniones, abrazaderas y/o sistema de anclaje, marcación y demás accesorios para la instalación. (Para canalizar los circuitos de distribución de aires acondicionados)</t>
  </si>
  <si>
    <t>2.22</t>
  </si>
  <si>
    <t>Suministro e instalación a todo costo de tubería EMT de 3/4" figurable certificada. Incluye cajas de paso en aluminio inyectado tipo rawelt 5800/2400 con tapa, terminales, uniones, abrazaderas y/o sistema de anclaje, marcación según norma y demás accesorios para la instalación. (Para canalizar los circuitos de distribución de red normal y red regulada)</t>
  </si>
  <si>
    <t>2.23</t>
  </si>
  <si>
    <t>Suministro e instalación a todo costo de tubería EMT de 1/2" figurable certificada. Incluye cajas de paso en aluminio inyectado tipo rawelt 5800 con tapa, terminales, uniones, abrazaderas y/o sistema de anclaje, marcación según norma y demás accesorios para la instalación. (Para canalizar los circuitos de distribución de iluminación)</t>
  </si>
  <si>
    <t>2.24</t>
  </si>
  <si>
    <t>Suministro e instalación a todo costo de tomacorriente doble 15Amp 125V Blanca Tierra, certificada con tapa. Incluye: marcación con cinta plastificada donde se indique el tablero que la gobierna y el número del circuito, cinta aislante, conectores de resorte y demás accesorios para la instalación.</t>
  </si>
  <si>
    <t>2.25</t>
  </si>
  <si>
    <t>Suministro e instalación a todo costo de tomacorriente doble 15Amp 125V Naranja Tierra Aislada, certificada con tapa. Incluye: marcación con cinta plastificada donde se indique el tablero que la gobierna y el número del circuito, cinta aislante, conectores de resorte y demás accesorios para la instalación.</t>
  </si>
  <si>
    <t>2.26</t>
  </si>
  <si>
    <t>Suministro e instalación a todo costo de toma doble aislada GFCI 20A 127V certificada con tapa blanca (Garantía mínima 1 año). Incluye:  Incluye caja 5800 en aluminio inyectado tipo rawelt con tapa, cinta plastificada donde se indique el tablero que la gobierna y el número del circuito, cinta aislante, conectores de resorte y demás accesorios para la instalación.</t>
  </si>
  <si>
    <t>2.27</t>
  </si>
  <si>
    <t>Suministro, instalación y puesta en funcionamiento a todo costo de luminaria tipo panel led de sobreponer con marco 60x60cm, 40w, luz blanca 6500k, 120/277v, IP20 (garantía mínima 1 año) y certificación RETILAP. Incluye cable encauchetado 3 x 16awg para conexión, 2 prensaestopas en PVC, caja 5800 en aluminio inyectado tipo rawelt con tapa, conectores de resorte y todos los accesorios para su instalación.</t>
  </si>
  <si>
    <t>2.28</t>
  </si>
  <si>
    <t>Suministro, instalación y puesta en funcionamiento a todo costo de luminaria led lineal de sobreponer con difusor opalizado 32w, 85/265v, IP20, 6500k (garantía mínima 1 año) y certificación RETILAP. Incluye cable encauchetado 3 x 16awg para conexión, 2 prensaestopas en PVC, caja 5800 en aluminio inyectado tipo rawelt con tapa, conectores de resorte y todos los accesorios para su instalación.</t>
  </si>
  <si>
    <t>2.29</t>
  </si>
  <si>
    <t>Suministro, instalación y puesta en funcionamiento a todo costo de luminaria tipo panel led redondo de 12w , 18w o 24W ,de Luz Blanca 6500k 120/277V IP20 de sobreponer (Garantía mínima 1 año) certificación RETILAP. Incluye cable encauchetado 3 x 16awg para conexión, 2 prensaestopas en PVC, caja 5800 en aluminio inyectado tipo rawelt con tapa, conectores de resorte y todos los accesorios para su instalación.</t>
  </si>
  <si>
    <t>2.30</t>
  </si>
  <si>
    <t>Suministro e instalación a todo costo de interruptor sencillo 15A con tapa, resistente a la corrosión, certificado (garantía mínima de 1 año) color blanco. Incluye caja 5800 en aluminio inyectado tipo rawelt con tapa, conectores de resorte, cinta aislante, marcación con cinta plastificada donde se indique el tablero que la gobierna y el número del circuito, y demás accesorios para la instalación.</t>
  </si>
  <si>
    <t>2.31</t>
  </si>
  <si>
    <t>Propuesta detallado de instalaciones eléctricas de uso final de acuerdo con lo establecido en el RETIE vigente "TÍTULO 3 – DISEÑO DE LAS INSTALACIONES ELÉCTRICAS".</t>
  </si>
  <si>
    <t>2.32</t>
  </si>
  <si>
    <t>Trámites ante electrificadora local, elaboración y aprobación de proyecto para aumento de carga instalación de transformador en poste dedicado a predio proyectado de 100 o 112.5 kva (según aprobación por parte de la electrificadora). Incluye tramites de desconexión y conexión, maniobras y entrega de obra al operador de red local, y todos los trámites y costos administrativos que se requieran.</t>
  </si>
  <si>
    <t>2.33</t>
  </si>
  <si>
    <t>Cambio y Suministro e instalación de trasformador en poste 100 o 112,5 kva según aplique o existencias por parte de la electrificadora; incluye desconexión del trasformador de 75 kva y conexionado del trasformador que suministren y apruebe la electrificadora tanto por media tensión como por baja tensión.</t>
  </si>
  <si>
    <t>2.34</t>
  </si>
  <si>
    <t>Mantenimiento preventivo y correctivo del ascensor de la marca Schindler, modelo Andino. Las actividades deberán ser ejecutadas exclusivamente por la empresa fabricante del equipo o por su representante autorizado, garantizando el cumplimiento de los estándares técnicos y de seguridad establecidos.</t>
  </si>
  <si>
    <t>2.35</t>
  </si>
  <si>
    <t>Desinstalación, suministro, instalación y puesta en marcha de un sistema de bombeo presurizado de 1 HP, apto para trabajar con acometida principal en tubería de ½”, garantizando presión continua hacia la red interna hasta cinco (5) pisos. Incluye retiro del sistema anterior (bomba, tanque hidroneumático y accesorios), adecuación hidráulica, conexiones eléctricas y pruebas funcionales según normativa vigente.</t>
  </si>
  <si>
    <t>AIRES ACONDICIONADOS</t>
  </si>
  <si>
    <t>3.1</t>
  </si>
  <si>
    <t>Retiro, desmontaje, cargue, transporte y disposición final de equipos de aire acondicionado existentes, de diferentes capacidades y configuraciones (tipo Split, Minisplit, Cassette, Piso–Techo, Fan–Coil, etc.).
Incluye el desmontaje de unidades interiores y exteriores, recuperación de refrigerante, desconexión eléctrica e hidráulica, retiro de soportes y canalizaciones, cargue manual, transporte interno y externo, y entrega en sitio autorizado para disposición final o reciclaje certificado, en cumplimiento de la normativa ambiental vigente.</t>
  </si>
  <si>
    <t>3.2</t>
  </si>
  <si>
    <t>Suministro, instalación y puesta en funcionamiento a todo costo de aire acondicionado tipo mini split inverter de 9.000btu/h 220V. Incluye unidad evaporadora mini split, unidad condensadora con base, bomba de condensado, red de refrigeración, acometida eléctrica, drenaje,  regatas para que las tuberías queden embebidas, resane y pintura garantizando el aspecto estético institucional; y todos los accesorios para su correcto funcionamiento. Debe contar con certificación AHRI - ICONTEC – RETIQ</t>
  </si>
  <si>
    <t>3.3</t>
  </si>
  <si>
    <t>Suministro, instalación y puesta en funcionamiento a todo costo de aire acondicionado tipo mini split inverter de 24.000btu/h 220V. Incluye unidad evaporadora mini split, unidad condensadora con base, bomba de condensado, red de refrigeración, acometida eléctrica, drenaje,  regatas para que las tuberías queden embebidas, resane y pintura garantizando el aspecto estético institucional; y todos los accesorios para su correcto funcionamiento. Debe contar con certificación AHRI - ICONTEC – RETIQ</t>
  </si>
  <si>
    <t>3.4</t>
  </si>
  <si>
    <t>Suministro, instalación y puesta en funcionamiento a todo costo de aire acondicionado tipo mini split inverter de 36.000btu/h 220V. Incluye unidad evaporadora mini split, unidad condensadora con base, bomba de condensado, red de refrigeración, acometida eléctrica, drenaje,  regatas para que las tuberías queden embebidas, resane y pintura garantizando el aspecto estético institucional; y todos los accesorios para su correcto funcionamiento. Debe contar con certificación AHRI - ICONTEC – RETIQ</t>
  </si>
  <si>
    <t>3.5</t>
  </si>
  <si>
    <t>Marquillado e identificación de circuitos, incluye directorios y diagramas unifilares para todos y cada uno de los tableros eléctricos.</t>
  </si>
  <si>
    <t>SISTEMA DE VOZ Y DATOS</t>
  </si>
  <si>
    <t>4.1</t>
  </si>
  <si>
    <t>Canaleta metálica de 12x5 cm con pintura electroestática - tramos   de   2,4   m-acabado   con   pintura   electrostática   en polvo, longitud      del      tramo       2.40       cm, ancho      4 cm, peso aproximado 2 kg, división interna, color blanco.</t>
  </si>
  <si>
    <t>4.2</t>
  </si>
  <si>
    <t>Troquel para toma de datos face plate- acabado con pintura electrostática en polvo</t>
  </si>
  <si>
    <t>4.3</t>
  </si>
  <si>
    <t>Cable utp categoría 6a - rollo de 305  m  certificado-cable f/utp categoría 6a blindado lszh, marca panduit, commscope, siemon, leviton o equivalente.</t>
  </si>
  <si>
    <t>ROLLOS</t>
  </si>
  <si>
    <t>4.4</t>
  </si>
  <si>
    <t>Herraje de 48 puertos categoría 6a-herraje de 48 puertos para Jack RJ45 de incrustar categoría 6A   marca panduit, commscope, siemon, levitón o equivalente</t>
  </si>
  <si>
    <t>4.5</t>
  </si>
  <si>
    <t>Jack RJ-45 metálico categoría 6a certificado blindado para herraje-jack RJ45 de incrustar categoría 6a   marca panduit, commscope, siemon, levitón o equivalente</t>
  </si>
  <si>
    <t>4.6</t>
  </si>
  <si>
    <t>Organizador horizontal de 2U de rack-organizador horizontal de dos unidades de rack</t>
  </si>
  <si>
    <t>4.7</t>
  </si>
  <si>
    <t>Rack abierto de 42u-rack abierto piso 2 parales cal. 14 cold rolled, 1 base calibre 14 col rolled  pintura electrostática color negro o equivalente</t>
  </si>
  <si>
    <t>4.8</t>
  </si>
  <si>
    <t>Toma de datos – face plate sencillo-face plate RJ-45 categoría 6A color blanco</t>
  </si>
  <si>
    <t>4.9</t>
  </si>
  <si>
    <t>Toma de datos – face plate doble-face plate rj-45 categoría 6A color blanco</t>
  </si>
  <si>
    <t>4.10</t>
  </si>
  <si>
    <t>Jack rj-45 metálico categoría 6a certificado blindado para toma de datos face plate-Jack rj45 de incrustar categoría 6a marca panduit, commscope, siemon, levitón o equivalente</t>
  </si>
  <si>
    <t>4.11</t>
  </si>
  <si>
    <t>Patch cord de 2 metros azul categoría 6a certificado para rack-patch cord de 1.5 m, color azul, gris, rojo para voz y/o datos, categoría 6a blindado, incluye protector, hechos en fabrica (marca panduit, commscope, siemon, levitón o equivalente.).</t>
  </si>
  <si>
    <t>4.12</t>
  </si>
  <si>
    <t>Patch cord de 3 metros azul categoría 6a certificado para puestos de trabajo - patch cord de  3 m, color azul, gris, rojo   para   voz   y/o   datos, categoría   6a   blindado, incluye protector, hechos en fabrica (marca panduit, commscope, siemon, levitón o equivalente.)</t>
  </si>
  <si>
    <t>4.13</t>
  </si>
  <si>
    <t>Mano de obra instalación canaleta, tendido de cable, adecuación de puntos de red certificados y marquillados- ponchado</t>
  </si>
  <si>
    <t>4.14</t>
  </si>
  <si>
    <t>Swith 48 puertos
• 48 puertos rj-45 autosensing 10/100/1000base-t, full
• Duplex, non-blocking, auto-mdix, poe+ (ieee 802.3at)
• 4 puertos sfp+ libres y licenciados para instalar módulos
• Sfp+ de 1/10gb (se deben suministrar 2 transceivers
• Sfp+ lc multimodo de 10gbe en cada switch)
• Un (1) interfaz serial - rj45.
• Un (1) puerto usb o un (1) puerto micro - usb
• Un (1) puerto rj45 oobm
• Packet buffer size: 8 mb
• Ram :4gb
el switch debe incluir al menos dos (2) fuentes de poder debe incluir todos los accesorios para montaje y operación en rack estándar</t>
  </si>
  <si>
    <t>OTROS</t>
  </si>
  <si>
    <t>5.1</t>
  </si>
  <si>
    <t>Aseo mediante lavado con agua a presión (hidro lavadora) e implementación de detergente biodegradable y gratas (cepillo) y cualquier otra actividad necesaria para garantizar la entrega en total limpieza de la zona</t>
  </si>
  <si>
    <t xml:space="preserve">SUBTOTAL  1. COSTOS DIRECTOS </t>
  </si>
  <si>
    <t>2. COSTOS INDIRECTOS</t>
  </si>
  <si>
    <t>AIU TECHO</t>
  </si>
  <si>
    <t xml:space="preserve">AIU OFERTADO </t>
  </si>
  <si>
    <t>ADMINISTRACIÓN</t>
  </si>
  <si>
    <t>IMPREVISTOS</t>
  </si>
  <si>
    <t>UTILIDAD</t>
  </si>
  <si>
    <t>IVA (19% DEL VALOR DE LA UTILIDAD)</t>
  </si>
  <si>
    <t>TOTAL PRESUPUESTO OFICIAL</t>
  </si>
  <si>
    <t>TOTAL OFERTA</t>
  </si>
  <si>
    <t>Firma del proponente</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</si>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</sst>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43" formatCode="_-* #,##0.00_-;\-* #,##0.00_-;_-* &quot;-&quot;??_-;_-@_-"/>
    <numFmt numFmtId="164" formatCode="_-* #,##0_-;\-* #,##0_-;_-* &quot;-&quot;??_-;_-@_-"/>
    <numFmt numFmtId="165" formatCode="_-&quot;$&quot;\ * #,##0_-;\-&quot;$&quot;\ * #,##0_-;_-&quot;$&quot;\ * &quot;-&quot;??_-;_-@_-"/>
    <numFmt numFmtId="166" formatCode="[$$-540A]#,##0_ ;[Red]\-[$$-540A]#,##0\ "/>
    <numFmt numFmtId="167" formatCode="_(&quot;$&quot;\ * #,##0.00_);_(&quot;$&quot;\ * \(#,##0.00\);_(&quot;$&quot;\ * &quot;-&quot;??_);_(@_)"/>
    <numFmt numFmtId="168" formatCode="[$$-240A]\ #,##0;[Red]\-[$$-240A]\ #,##0"/>
    <numFmt numFmtId="169" formatCode="&quot;$&quot;\ #,##0"/>
    <numFmt numFmtId="170" formatCode="0.0"/>
  </numFmts>
  <fonts count="24" x14ac:knownFonts="1">
    <font>
      <sz val="11"/>
      <color theme="1"/>
      <name val="Aptos Narrow"/>
      <family val="2"/>
      <scheme val="minor"/>
    </font>
    <font>
      <sz val="11"/>
      <color theme="1"/>
      <name val="Aptos Narrow"/>
      <family val="2"/>
      <scheme val="minor"/>
    </font>
    <font>
      <sz val="10"/>
      <color indexed="8"/>
      <name val="MS Sans Serif"/>
      <family val="2"/>
    </font>
    <font>
      <sz val="9"/>
      <name val="Arial"/>
      <family val="2"/>
    </font>
    <font>
      <sz val="12"/>
      <color theme="1"/>
      <name val="Aptos Narrow"/>
      <family val="2"/>
      <scheme val="minor"/>
    </font>
    <font>
      <b/>
      <sz val="10"/>
      <color theme="1"/>
      <name val="Arial"/>
      <family val="2"/>
    </font>
    <font>
      <sz val="9"/>
      <color theme="1"/>
      <name val="Arial"/>
      <family val="2"/>
    </font>
    <font>
      <sz val="11"/>
      <color theme="1"/>
      <name val="Arial"/>
      <family val="2"/>
    </font>
    <font>
      <sz val="12"/>
      <name val="Arial"/>
      <family val="2"/>
    </font>
    <font>
      <b/>
      <sz val="12"/>
      <name val="Arial"/>
      <family val="2"/>
    </font>
    <font>
      <b/>
      <sz val="10"/>
      <name val="Arial"/>
      <family val="2"/>
    </font>
    <font>
      <sz val="10"/>
      <name val="Arial"/>
      <family val="2"/>
    </font>
    <font>
      <sz val="10"/>
      <color theme="1"/>
      <name val="Arial"/>
      <family val="2"/>
    </font>
    <font>
      <sz val="10"/>
      <color rgb="FF000000"/>
      <name val="Times New Roman"/>
      <family val="1"/>
    </font>
    <font>
      <b/>
      <sz val="10"/>
      <color rgb="FF000000"/>
      <name val="Arial"/>
      <family val="2"/>
    </font>
    <font>
      <sz val="10"/>
      <color rgb="FF000000"/>
      <name val="Arial"/>
      <family val="2"/>
    </font>
    <font>
      <sz val="8"/>
      <name val="Aptos Narrow"/>
      <family val="2"/>
      <scheme val="minor"/>
    </font>
    <font>
      <b/>
      <i/>
      <sz val="12"/>
      <name val="Arial"/>
      <family val="2"/>
    </font>
    <font>
      <sz val="10"/>
      <color rgb="FFFF0000"/>
      <name val="Arial"/>
      <family val="2"/>
    </font>
    <font>
      <b/>
      <sz val="11"/>
      <name val="Arial"/>
      <family val="2"/>
    </font>
    <font>
      <b/>
      <sz val="11"/>
      <color theme="0"/>
      <name val="Arial"/>
      <family val="2"/>
    </font>
    <font>
      <sz val="11"/>
      <color theme="0"/>
      <name val="Arial"/>
      <family val="2"/>
    </font>
    <font>
      <b/>
      <sz val="12"/>
      <color rgb="FF000000"/>
      <name val="Arial"/>
    </font>
    <font>
      <sz val="12"/>
      <color rgb="FF000000"/>
      <name val="Arial"/>
    </font>
  </fonts>
  <fills count="12">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0.14999847407452621"/>
        <bgColor rgb="FF000000"/>
      </patternFill>
    </fill>
    <fill>
      <patternFill patternType="solid">
        <fgColor theme="4" tint="0.79998168889431442"/>
        <bgColor indexed="64"/>
      </patternFill>
    </fill>
    <fill>
      <patternFill patternType="solid">
        <fgColor rgb="FFA3DBFF"/>
        <bgColor indexed="64"/>
      </patternFill>
    </fill>
    <fill>
      <patternFill patternType="solid">
        <fgColor theme="2" tint="-9.9978637043366805E-2"/>
        <bgColor indexed="64"/>
      </patternFill>
    </fill>
    <fill>
      <patternFill patternType="solid">
        <fgColor theme="1"/>
        <bgColor indexed="64"/>
      </patternFill>
    </fill>
  </fills>
  <borders count="56">
    <border>
      <left/>
      <right/>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n">
        <color indexed="64"/>
      </bottom>
      <diagonal/>
    </border>
    <border>
      <left style="thin">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medium">
        <color indexed="64"/>
      </left>
      <right/>
      <top/>
      <bottom style="thin">
        <color indexed="64"/>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thin">
        <color theme="1"/>
      </left>
      <right style="thin">
        <color theme="1"/>
      </right>
      <top/>
      <bottom style="thin">
        <color theme="1"/>
      </bottom>
      <diagonal/>
    </border>
    <border>
      <left style="medium">
        <color theme="1"/>
      </left>
      <right style="thin">
        <color indexed="64"/>
      </right>
      <top style="medium">
        <color theme="1"/>
      </top>
      <bottom style="medium">
        <color theme="1"/>
      </bottom>
      <diagonal/>
    </border>
    <border>
      <left style="thin">
        <color indexed="64"/>
      </left>
      <right/>
      <top style="medium">
        <color theme="1"/>
      </top>
      <bottom style="medium">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indexed="64"/>
      </left>
      <right style="medium">
        <color indexed="64"/>
      </right>
      <top/>
      <bottom/>
      <diagonal/>
    </border>
  </borders>
  <cellStyleXfs count="15">
    <xf numFmtId="0" fontId="0" fillId="0" borderId="0"/>
    <xf numFmtId="0" fontId="2" fillId="0" borderId="0"/>
    <xf numFmtId="43" fontId="4" fillId="0" borderId="0" applyFont="0" applyFill="0" applyBorder="0" applyAlignment="0" applyProtection="0"/>
    <xf numFmtId="0" fontId="1" fillId="0" borderId="0"/>
    <xf numFmtId="44" fontId="4" fillId="0" borderId="0" applyFont="0" applyFill="0" applyBorder="0" applyAlignment="0" applyProtection="0"/>
    <xf numFmtId="0" fontId="4" fillId="0" borderId="0"/>
    <xf numFmtId="167" fontId="1" fillId="0" borderId="0" applyFont="0" applyFill="0" applyBorder="0" applyAlignment="0" applyProtection="0"/>
    <xf numFmtId="42" fontId="4" fillId="0" borderId="0" applyFont="0" applyFill="0" applyBorder="0" applyAlignment="0" applyProtection="0"/>
    <xf numFmtId="0" fontId="13" fillId="0" borderId="0"/>
    <xf numFmtId="0" fontId="7" fillId="0" borderId="0"/>
    <xf numFmtId="0" fontId="11" fillId="0" borderId="0"/>
    <xf numFmtId="9" fontId="4" fillId="0" borderId="0" applyFont="0" applyFill="0" applyBorder="0" applyAlignment="0" applyProtection="0"/>
    <xf numFmtId="0" fontId="11" fillId="0" borderId="0"/>
    <xf numFmtId="44" fontId="1" fillId="0" borderId="0" applyFont="0" applyFill="0" applyBorder="0" applyAlignment="0" applyProtection="0"/>
    <xf numFmtId="9" fontId="1" fillId="0" borderId="0" applyFont="0" applyFill="0" applyBorder="0" applyAlignment="0" applyProtection="0"/>
  </cellStyleXfs>
  <cellXfs count="216">
    <xf numFmtId="0" fontId="0" fillId="0" borderId="0" xfId="0"/>
    <xf numFmtId="0" fontId="3" fillId="0" borderId="0" xfId="1" applyFont="1" applyAlignment="1" applyProtection="1">
      <alignment horizontal="center" vertical="center"/>
      <protection hidden="1"/>
    </xf>
    <xf numFmtId="164" fontId="3" fillId="0" borderId="0" xfId="2" applyNumberFormat="1" applyFont="1" applyAlignment="1" applyProtection="1">
      <alignment vertical="center"/>
      <protection hidden="1"/>
    </xf>
    <xf numFmtId="0" fontId="3" fillId="0" borderId="0" xfId="3" applyFont="1" applyAlignment="1" applyProtection="1">
      <alignment vertical="center"/>
      <protection hidden="1"/>
    </xf>
    <xf numFmtId="165" fontId="3" fillId="0" borderId="0" xfId="4" applyNumberFormat="1" applyFont="1" applyAlignment="1" applyProtection="1">
      <alignment vertical="center"/>
      <protection hidden="1"/>
    </xf>
    <xf numFmtId="0" fontId="6" fillId="0" borderId="0" xfId="3" applyFont="1" applyAlignment="1">
      <alignment vertical="center"/>
    </xf>
    <xf numFmtId="0" fontId="5" fillId="0" borderId="6" xfId="3" applyFont="1" applyBorder="1" applyAlignment="1">
      <alignment horizontal="center" vertical="center" wrapText="1"/>
    </xf>
    <xf numFmtId="0" fontId="5" fillId="0" borderId="9" xfId="5" applyFont="1" applyBorder="1" applyAlignment="1">
      <alignment horizontal="center" vertical="center"/>
    </xf>
    <xf numFmtId="164" fontId="3" fillId="0" borderId="0" xfId="2" applyNumberFormat="1" applyFont="1" applyAlignment="1" applyProtection="1">
      <alignment horizontal="right" vertical="center"/>
      <protection hidden="1"/>
    </xf>
    <xf numFmtId="166" fontId="3" fillId="0" borderId="0" xfId="3" applyNumberFormat="1" applyFont="1" applyAlignment="1" applyProtection="1">
      <alignment horizontal="right" vertical="center"/>
      <protection hidden="1"/>
    </xf>
    <xf numFmtId="166" fontId="3" fillId="0" borderId="10" xfId="3" applyNumberFormat="1" applyFont="1" applyBorder="1" applyAlignment="1" applyProtection="1">
      <alignment horizontal="right" vertical="center"/>
      <protection hidden="1"/>
    </xf>
    <xf numFmtId="165" fontId="3" fillId="4" borderId="0" xfId="4" applyNumberFormat="1" applyFont="1" applyFill="1" applyAlignment="1" applyProtection="1">
      <alignment vertical="center"/>
      <protection hidden="1"/>
    </xf>
    <xf numFmtId="0" fontId="3" fillId="4" borderId="0" xfId="3" applyFont="1" applyFill="1" applyAlignment="1" applyProtection="1">
      <alignment vertical="center"/>
      <protection hidden="1"/>
    </xf>
    <xf numFmtId="165" fontId="3" fillId="4" borderId="0" xfId="4" applyNumberFormat="1" applyFont="1" applyFill="1" applyBorder="1" applyAlignment="1" applyProtection="1">
      <alignment vertical="center"/>
      <protection hidden="1"/>
    </xf>
    <xf numFmtId="168" fontId="5" fillId="6" borderId="18" xfId="6" applyNumberFormat="1" applyFont="1" applyFill="1" applyBorder="1" applyAlignment="1">
      <alignment horizontal="center" vertical="center" wrapText="1"/>
    </xf>
    <xf numFmtId="170" fontId="15" fillId="0" borderId="5" xfId="8" applyNumberFormat="1" applyFont="1" applyBorder="1" applyAlignment="1">
      <alignment horizontal="center" vertical="center" shrinkToFit="1"/>
    </xf>
    <xf numFmtId="0" fontId="15" fillId="0" borderId="26" xfId="8" applyFont="1" applyBorder="1" applyAlignment="1">
      <alignment horizontal="center" vertical="center"/>
    </xf>
    <xf numFmtId="0" fontId="15" fillId="0" borderId="6" xfId="8" applyFont="1" applyBorder="1" applyAlignment="1">
      <alignment horizontal="center" vertical="center"/>
    </xf>
    <xf numFmtId="10" fontId="12" fillId="0" borderId="26" xfId="11" applyNumberFormat="1" applyFont="1" applyBorder="1" applyAlignment="1">
      <alignment horizontal="center" vertical="center" wrapText="1"/>
    </xf>
    <xf numFmtId="10" fontId="12" fillId="0" borderId="12" xfId="11" applyNumberFormat="1" applyFont="1" applyBorder="1" applyAlignment="1">
      <alignment horizontal="center" vertical="center" wrapText="1"/>
    </xf>
    <xf numFmtId="10" fontId="12" fillId="0" borderId="6" xfId="11" applyNumberFormat="1" applyFont="1" applyBorder="1" applyAlignment="1">
      <alignment horizontal="center" vertical="center" wrapText="1"/>
    </xf>
    <xf numFmtId="0" fontId="12" fillId="0" borderId="0" xfId="12" applyFont="1" applyAlignment="1">
      <alignment horizontal="center" vertical="center" wrapText="1"/>
    </xf>
    <xf numFmtId="0" fontId="12" fillId="0" borderId="0" xfId="12" applyFont="1" applyAlignment="1">
      <alignment horizontal="justify" vertical="center" wrapText="1"/>
    </xf>
    <xf numFmtId="164" fontId="11" fillId="0" borderId="0" xfId="2" applyNumberFormat="1" applyFont="1" applyBorder="1" applyAlignment="1" applyProtection="1">
      <alignment horizontal="right" vertical="center"/>
      <protection hidden="1"/>
    </xf>
    <xf numFmtId="166" fontId="11" fillId="0" borderId="0" xfId="3" applyNumberFormat="1" applyFont="1" applyAlignment="1" applyProtection="1">
      <alignment horizontal="right" vertical="center"/>
      <protection hidden="1"/>
    </xf>
    <xf numFmtId="0" fontId="6" fillId="0" borderId="0" xfId="12" applyFont="1" applyAlignment="1">
      <alignment horizontal="center" vertical="center" wrapText="1"/>
    </xf>
    <xf numFmtId="0" fontId="6" fillId="0" borderId="32" xfId="12" applyFont="1" applyBorder="1" applyAlignment="1">
      <alignment horizontal="justify" vertical="center" wrapText="1"/>
    </xf>
    <xf numFmtId="0" fontId="6" fillId="0" borderId="0" xfId="12" applyFont="1" applyAlignment="1">
      <alignment horizontal="justify" vertical="center" wrapText="1"/>
    </xf>
    <xf numFmtId="0" fontId="7" fillId="3" borderId="6" xfId="3" applyFont="1" applyFill="1" applyBorder="1" applyAlignment="1">
      <alignment vertical="center" wrapText="1"/>
    </xf>
    <xf numFmtId="42" fontId="11" fillId="0" borderId="8" xfId="7" applyFont="1" applyFill="1" applyBorder="1" applyAlignment="1">
      <alignment horizontal="left" vertical="center"/>
    </xf>
    <xf numFmtId="0" fontId="5" fillId="0" borderId="5" xfId="3" applyFont="1" applyBorder="1" applyAlignment="1">
      <alignment horizontal="center" vertical="center" wrapText="1"/>
    </xf>
    <xf numFmtId="1" fontId="12" fillId="0" borderId="6" xfId="4" applyNumberFormat="1" applyFont="1" applyFill="1" applyBorder="1" applyAlignment="1">
      <alignment horizontal="center" vertical="center" wrapText="1"/>
    </xf>
    <xf numFmtId="1" fontId="12" fillId="4" borderId="6" xfId="4" applyNumberFormat="1" applyFont="1" applyFill="1" applyBorder="1" applyAlignment="1">
      <alignment horizontal="center" vertical="center" wrapText="1"/>
    </xf>
    <xf numFmtId="0" fontId="11" fillId="0" borderId="6" xfId="9" applyFont="1" applyBorder="1" applyAlignment="1">
      <alignment horizontal="left" vertical="center" wrapText="1"/>
    </xf>
    <xf numFmtId="0" fontId="11" fillId="0" borderId="12" xfId="9" applyFont="1" applyBorder="1" applyAlignment="1">
      <alignment horizontal="left" vertical="center" wrapText="1"/>
    </xf>
    <xf numFmtId="0" fontId="11" fillId="0" borderId="25" xfId="9" applyFont="1" applyBorder="1" applyAlignment="1">
      <alignment horizontal="left" vertical="center" wrapText="1"/>
    </xf>
    <xf numFmtId="42" fontId="11" fillId="0" borderId="27" xfId="7" applyFont="1" applyFill="1" applyBorder="1" applyAlignment="1">
      <alignment horizontal="left" vertical="center"/>
    </xf>
    <xf numFmtId="0" fontId="5" fillId="0" borderId="0" xfId="5" applyFont="1" applyAlignment="1">
      <alignment horizontal="center" vertical="center"/>
    </xf>
    <xf numFmtId="164" fontId="3" fillId="0" borderId="0" xfId="2" applyNumberFormat="1" applyFont="1" applyBorder="1" applyAlignment="1" applyProtection="1">
      <alignment horizontal="right" vertical="center"/>
      <protection hidden="1"/>
    </xf>
    <xf numFmtId="0" fontId="8" fillId="4" borderId="9" xfId="5" applyFont="1" applyFill="1" applyBorder="1" applyAlignment="1">
      <alignment horizontal="left" vertical="center" wrapText="1"/>
    </xf>
    <xf numFmtId="0" fontId="8" fillId="4" borderId="0" xfId="5" applyFont="1" applyFill="1" applyAlignment="1">
      <alignment horizontal="left" vertical="center"/>
    </xf>
    <xf numFmtId="0" fontId="8" fillId="4" borderId="10" xfId="5" applyFont="1" applyFill="1" applyBorder="1" applyAlignment="1">
      <alignment horizontal="left" vertical="center"/>
    </xf>
    <xf numFmtId="0" fontId="5" fillId="5" borderId="15" xfId="5" applyFont="1" applyFill="1" applyBorder="1" applyAlignment="1">
      <alignment horizontal="center" vertical="center" wrapText="1"/>
    </xf>
    <xf numFmtId="0" fontId="5" fillId="5" borderId="16" xfId="5" applyFont="1" applyFill="1" applyBorder="1" applyAlignment="1">
      <alignment horizontal="center" vertical="center" wrapText="1"/>
    </xf>
    <xf numFmtId="170" fontId="15" fillId="0" borderId="24" xfId="8" applyNumberFormat="1" applyFont="1" applyBorder="1" applyAlignment="1">
      <alignment horizontal="center" vertical="center" shrinkToFit="1"/>
    </xf>
    <xf numFmtId="1" fontId="12" fillId="4" borderId="26" xfId="4" applyNumberFormat="1" applyFont="1" applyFill="1" applyBorder="1" applyAlignment="1">
      <alignment horizontal="center" vertical="center" wrapText="1"/>
    </xf>
    <xf numFmtId="0" fontId="15" fillId="0" borderId="12" xfId="8" applyFont="1" applyBorder="1" applyAlignment="1">
      <alignment horizontal="center" vertical="center"/>
    </xf>
    <xf numFmtId="1" fontId="12" fillId="4" borderId="12" xfId="4" applyNumberFormat="1" applyFont="1" applyFill="1" applyBorder="1" applyAlignment="1">
      <alignment horizontal="center" vertical="center" wrapText="1"/>
    </xf>
    <xf numFmtId="164" fontId="5" fillId="3" borderId="17" xfId="2" applyNumberFormat="1" applyFont="1" applyFill="1" applyBorder="1" applyAlignment="1">
      <alignment horizontal="center" vertical="center" wrapText="1"/>
    </xf>
    <xf numFmtId="42" fontId="11" fillId="0" borderId="6" xfId="7" applyFont="1" applyFill="1" applyBorder="1" applyAlignment="1">
      <alignment horizontal="left" vertical="center"/>
    </xf>
    <xf numFmtId="42" fontId="11" fillId="0" borderId="26" xfId="7" applyFont="1" applyFill="1" applyBorder="1" applyAlignment="1">
      <alignment horizontal="left" vertical="center"/>
    </xf>
    <xf numFmtId="164" fontId="5" fillId="9" borderId="16" xfId="2" applyNumberFormat="1" applyFont="1" applyFill="1" applyBorder="1" applyAlignment="1">
      <alignment horizontal="center" vertical="center" wrapText="1"/>
    </xf>
    <xf numFmtId="164" fontId="5" fillId="9" borderId="17" xfId="2" applyNumberFormat="1" applyFont="1" applyFill="1" applyBorder="1" applyAlignment="1">
      <alignment horizontal="center" vertical="center" wrapText="1"/>
    </xf>
    <xf numFmtId="165" fontId="12" fillId="4" borderId="25" xfId="13" applyNumberFormat="1" applyFont="1" applyFill="1" applyBorder="1" applyAlignment="1">
      <alignment horizontal="center" vertical="center" wrapText="1"/>
    </xf>
    <xf numFmtId="165" fontId="12" fillId="0" borderId="7" xfId="13" applyNumberFormat="1" applyFont="1" applyFill="1" applyBorder="1" applyAlignment="1">
      <alignment horizontal="center" vertical="center" wrapText="1"/>
    </xf>
    <xf numFmtId="10" fontId="11" fillId="3" borderId="6" xfId="14" applyNumberFormat="1" applyFont="1" applyFill="1" applyBorder="1" applyAlignment="1">
      <alignment horizontal="center" vertical="center"/>
    </xf>
    <xf numFmtId="44" fontId="12" fillId="3" borderId="7" xfId="13" applyFont="1" applyFill="1" applyBorder="1" applyAlignment="1">
      <alignment horizontal="center" vertical="center" wrapText="1"/>
    </xf>
    <xf numFmtId="165" fontId="12" fillId="3" borderId="13" xfId="13" applyNumberFormat="1" applyFont="1" applyFill="1" applyBorder="1" applyAlignment="1">
      <alignment horizontal="center" vertical="center" wrapText="1"/>
    </xf>
    <xf numFmtId="44" fontId="12" fillId="3" borderId="26" xfId="13" applyFont="1" applyFill="1" applyBorder="1" applyAlignment="1">
      <alignment horizontal="center" vertical="center" wrapText="1"/>
    </xf>
    <xf numFmtId="44" fontId="12" fillId="3" borderId="6" xfId="13" applyFont="1" applyFill="1" applyBorder="1" applyAlignment="1">
      <alignment horizontal="center" vertical="center" wrapText="1"/>
    </xf>
    <xf numFmtId="44" fontId="12" fillId="3" borderId="12" xfId="13" applyFont="1" applyFill="1" applyBorder="1" applyAlignment="1">
      <alignment horizontal="center" vertical="center" wrapText="1"/>
    </xf>
    <xf numFmtId="44" fontId="12" fillId="3" borderId="25" xfId="13" applyFont="1" applyFill="1" applyBorder="1" applyAlignment="1">
      <alignment horizontal="center" vertical="center" wrapText="1"/>
    </xf>
    <xf numFmtId="10" fontId="12" fillId="3" borderId="26" xfId="11" applyNumberFormat="1" applyFont="1" applyFill="1" applyBorder="1" applyAlignment="1">
      <alignment horizontal="center" vertical="center" wrapText="1"/>
    </xf>
    <xf numFmtId="44" fontId="12" fillId="4" borderId="26" xfId="13" applyFont="1" applyFill="1" applyBorder="1" applyAlignment="1">
      <alignment horizontal="center" vertical="center" wrapText="1"/>
    </xf>
    <xf numFmtId="0" fontId="12" fillId="4" borderId="6" xfId="4" applyNumberFormat="1" applyFont="1" applyFill="1" applyBorder="1" applyAlignment="1">
      <alignment horizontal="center" vertical="center" wrapText="1"/>
    </xf>
    <xf numFmtId="0" fontId="12" fillId="0" borderId="6" xfId="4" applyNumberFormat="1" applyFont="1" applyFill="1" applyBorder="1" applyAlignment="1">
      <alignment horizontal="center" vertical="center" wrapText="1"/>
    </xf>
    <xf numFmtId="0" fontId="11" fillId="0" borderId="26" xfId="9" applyFont="1" applyBorder="1" applyAlignment="1">
      <alignment horizontal="left" vertical="center" wrapText="1"/>
    </xf>
    <xf numFmtId="1" fontId="12" fillId="0" borderId="26" xfId="4" applyNumberFormat="1" applyFont="1" applyFill="1" applyBorder="1" applyAlignment="1">
      <alignment horizontal="center" vertical="center" wrapText="1"/>
    </xf>
    <xf numFmtId="1" fontId="14" fillId="5" borderId="41" xfId="8" applyNumberFormat="1" applyFont="1" applyFill="1" applyBorder="1" applyAlignment="1">
      <alignment horizontal="center" vertical="center" shrinkToFit="1"/>
    </xf>
    <xf numFmtId="0" fontId="10" fillId="5" borderId="42" xfId="8" applyFont="1" applyFill="1" applyBorder="1" applyAlignment="1">
      <alignment vertical="center" wrapText="1"/>
    </xf>
    <xf numFmtId="0" fontId="10" fillId="5" borderId="31" xfId="8" applyFont="1" applyFill="1" applyBorder="1" applyAlignment="1">
      <alignment vertical="center" wrapText="1"/>
    </xf>
    <xf numFmtId="0" fontId="10" fillId="5" borderId="43" xfId="8" applyFont="1" applyFill="1" applyBorder="1" applyAlignment="1">
      <alignment vertical="center" wrapText="1"/>
    </xf>
    <xf numFmtId="165" fontId="12" fillId="4" borderId="6" xfId="13" applyNumberFormat="1" applyFont="1" applyFill="1" applyBorder="1" applyAlignment="1">
      <alignment horizontal="center" vertical="center" wrapText="1"/>
    </xf>
    <xf numFmtId="165" fontId="12" fillId="4" borderId="12" xfId="13" applyNumberFormat="1" applyFont="1" applyFill="1" applyBorder="1" applyAlignment="1">
      <alignment horizontal="center" vertical="center" wrapText="1"/>
    </xf>
    <xf numFmtId="42" fontId="11" fillId="0" borderId="14" xfId="7" applyFont="1" applyFill="1" applyBorder="1" applyAlignment="1">
      <alignment horizontal="left" vertical="center"/>
    </xf>
    <xf numFmtId="0" fontId="10" fillId="5" borderId="16" xfId="5" applyFont="1" applyFill="1" applyBorder="1" applyAlignment="1">
      <alignment horizontal="center" vertical="center"/>
    </xf>
    <xf numFmtId="164" fontId="21" fillId="11" borderId="13" xfId="2" applyNumberFormat="1" applyFont="1" applyFill="1" applyBorder="1" applyAlignment="1">
      <alignment vertical="center" wrapText="1"/>
    </xf>
    <xf numFmtId="170" fontId="15" fillId="0" borderId="28" xfId="9" applyNumberFormat="1" applyFont="1" applyBorder="1" applyAlignment="1">
      <alignment horizontal="center" vertical="center" shrinkToFit="1"/>
    </xf>
    <xf numFmtId="0" fontId="11" fillId="0" borderId="29" xfId="9" applyFont="1" applyBorder="1" applyAlignment="1">
      <alignment horizontal="left" vertical="center" wrapText="1"/>
    </xf>
    <xf numFmtId="0" fontId="15" fillId="0" borderId="29" xfId="8" applyFont="1" applyBorder="1" applyAlignment="1">
      <alignment horizontal="center" vertical="center"/>
    </xf>
    <xf numFmtId="0" fontId="18" fillId="0" borderId="29" xfId="4" applyNumberFormat="1" applyFont="1" applyFill="1" applyBorder="1" applyAlignment="1">
      <alignment horizontal="center" vertical="center" wrapText="1"/>
    </xf>
    <xf numFmtId="44" fontId="12" fillId="4" borderId="29" xfId="13" applyFont="1" applyFill="1" applyBorder="1" applyAlignment="1">
      <alignment horizontal="center" vertical="center" wrapText="1"/>
    </xf>
    <xf numFmtId="165" fontId="12" fillId="4" borderId="13" xfId="13" applyNumberFormat="1" applyFont="1" applyFill="1" applyBorder="1" applyAlignment="1">
      <alignment horizontal="center" vertical="center" wrapText="1"/>
    </xf>
    <xf numFmtId="170" fontId="20" fillId="0" borderId="9" xfId="9" applyNumberFormat="1" applyFont="1" applyBorder="1" applyAlignment="1">
      <alignment horizontal="center" vertical="center" shrinkToFit="1"/>
    </xf>
    <xf numFmtId="170" fontId="20" fillId="0" borderId="0" xfId="9" applyNumberFormat="1" applyFont="1" applyAlignment="1">
      <alignment horizontal="center" vertical="center" shrinkToFit="1"/>
    </xf>
    <xf numFmtId="164" fontId="21" fillId="0" borderId="0" xfId="2" applyNumberFormat="1" applyFont="1" applyFill="1" applyBorder="1" applyAlignment="1">
      <alignment vertical="center" wrapText="1"/>
    </xf>
    <xf numFmtId="164" fontId="21" fillId="0" borderId="33" xfId="2" applyNumberFormat="1" applyFont="1" applyFill="1" applyBorder="1" applyAlignment="1">
      <alignment vertical="center" wrapText="1"/>
    </xf>
    <xf numFmtId="169" fontId="21" fillId="0" borderId="10" xfId="5" applyNumberFormat="1" applyFont="1" applyBorder="1" applyAlignment="1">
      <alignment vertical="center" wrapText="1"/>
    </xf>
    <xf numFmtId="165" fontId="3" fillId="0" borderId="0" xfId="4" applyNumberFormat="1" applyFont="1" applyFill="1" applyAlignment="1" applyProtection="1">
      <alignment vertical="center"/>
      <protection hidden="1"/>
    </xf>
    <xf numFmtId="165" fontId="19" fillId="10" borderId="6" xfId="4" applyNumberFormat="1" applyFont="1" applyFill="1" applyBorder="1" applyAlignment="1">
      <alignment horizontal="center" vertical="center"/>
    </xf>
    <xf numFmtId="0" fontId="12" fillId="0" borderId="0" xfId="0" applyFont="1" applyAlignment="1">
      <alignment vertical="center"/>
    </xf>
    <xf numFmtId="170" fontId="15" fillId="0" borderId="47" xfId="8" applyNumberFormat="1" applyFont="1" applyBorder="1" applyAlignment="1">
      <alignment horizontal="center" vertical="center" shrinkToFit="1"/>
    </xf>
    <xf numFmtId="0" fontId="15" fillId="0" borderId="30" xfId="8" applyFont="1" applyBorder="1" applyAlignment="1">
      <alignment horizontal="center" vertical="center"/>
    </xf>
    <xf numFmtId="0" fontId="12" fillId="0" borderId="46" xfId="0" applyFont="1" applyBorder="1" applyAlignment="1">
      <alignment vertical="center"/>
    </xf>
    <xf numFmtId="0" fontId="12" fillId="0" borderId="0" xfId="0" applyFont="1" applyAlignment="1">
      <alignment vertical="center" wrapText="1"/>
    </xf>
    <xf numFmtId="0" fontId="12" fillId="0" borderId="46" xfId="0" applyFont="1" applyBorder="1" applyAlignment="1">
      <alignment vertical="center" wrapText="1"/>
    </xf>
    <xf numFmtId="0" fontId="12" fillId="0" borderId="46" xfId="0" applyFont="1" applyBorder="1"/>
    <xf numFmtId="0" fontId="12" fillId="4" borderId="12" xfId="4" applyNumberFormat="1" applyFont="1" applyFill="1" applyBorder="1" applyAlignment="1">
      <alignment horizontal="center" vertical="center" wrapText="1"/>
    </xf>
    <xf numFmtId="165" fontId="12" fillId="4" borderId="26" xfId="13" applyNumberFormat="1" applyFont="1" applyFill="1" applyBorder="1" applyAlignment="1">
      <alignment horizontal="center" vertical="center" wrapText="1"/>
    </xf>
    <xf numFmtId="0" fontId="11" fillId="0" borderId="13" xfId="9" applyFont="1" applyBorder="1" applyAlignment="1">
      <alignment horizontal="left" vertical="center" wrapText="1"/>
    </xf>
    <xf numFmtId="0" fontId="12" fillId="0" borderId="50" xfId="0" applyFont="1" applyBorder="1" applyAlignment="1">
      <alignment vertical="center" wrapText="1"/>
    </xf>
    <xf numFmtId="0" fontId="15" fillId="0" borderId="45" xfId="8" applyFont="1" applyBorder="1" applyAlignment="1">
      <alignment horizontal="center" vertical="center"/>
    </xf>
    <xf numFmtId="0" fontId="12" fillId="0" borderId="26" xfId="4" applyNumberFormat="1" applyFont="1" applyFill="1" applyBorder="1" applyAlignment="1">
      <alignment horizontal="center" vertical="center" wrapText="1"/>
    </xf>
    <xf numFmtId="165" fontId="12" fillId="0" borderId="25" xfId="13" applyNumberFormat="1" applyFont="1" applyFill="1" applyBorder="1" applyAlignment="1">
      <alignment horizontal="center" vertical="center" wrapText="1"/>
    </xf>
    <xf numFmtId="1" fontId="14" fillId="5" borderId="51" xfId="8" applyNumberFormat="1" applyFont="1" applyFill="1" applyBorder="1" applyAlignment="1">
      <alignment horizontal="center" vertical="center" shrinkToFit="1"/>
    </xf>
    <xf numFmtId="0" fontId="10" fillId="5" borderId="52" xfId="8" applyFont="1" applyFill="1" applyBorder="1" applyAlignment="1">
      <alignment vertical="center" wrapText="1"/>
    </xf>
    <xf numFmtId="0" fontId="10" fillId="5" borderId="48" xfId="8" applyFont="1" applyFill="1" applyBorder="1" applyAlignment="1">
      <alignment vertical="center" wrapText="1"/>
    </xf>
    <xf numFmtId="0" fontId="10" fillId="5" borderId="49" xfId="8" applyFont="1" applyFill="1" applyBorder="1" applyAlignment="1">
      <alignment vertical="center" wrapText="1"/>
    </xf>
    <xf numFmtId="0" fontId="15" fillId="0" borderId="44" xfId="8" applyFont="1" applyBorder="1" applyAlignment="1">
      <alignment horizontal="center" vertical="center"/>
    </xf>
    <xf numFmtId="0" fontId="12" fillId="4" borderId="40" xfId="4" applyNumberFormat="1" applyFont="1" applyFill="1" applyBorder="1" applyAlignment="1">
      <alignment horizontal="center" vertical="center" wrapText="1"/>
    </xf>
    <xf numFmtId="165" fontId="12" fillId="0" borderId="13" xfId="13" applyNumberFormat="1" applyFont="1" applyFill="1" applyBorder="1" applyAlignment="1">
      <alignment horizontal="center" vertical="center" wrapText="1"/>
    </xf>
    <xf numFmtId="44" fontId="12" fillId="3" borderId="40" xfId="13" applyFont="1" applyFill="1" applyBorder="1" applyAlignment="1">
      <alignment horizontal="center" vertical="center" wrapText="1"/>
    </xf>
    <xf numFmtId="170" fontId="15" fillId="0" borderId="24" xfId="9" applyNumberFormat="1" applyFont="1" applyBorder="1" applyAlignment="1">
      <alignment horizontal="center" vertical="center" shrinkToFit="1"/>
    </xf>
    <xf numFmtId="165" fontId="12" fillId="3" borderId="25" xfId="13" applyNumberFormat="1" applyFont="1" applyFill="1" applyBorder="1" applyAlignment="1">
      <alignment horizontal="center" vertical="center" wrapText="1"/>
    </xf>
    <xf numFmtId="0" fontId="11" fillId="0" borderId="26" xfId="4" applyNumberFormat="1" applyFont="1" applyFill="1" applyBorder="1" applyAlignment="1">
      <alignment horizontal="center" vertical="center" wrapText="1"/>
    </xf>
    <xf numFmtId="170" fontId="15" fillId="0" borderId="6" xfId="8" applyNumberFormat="1" applyFont="1" applyBorder="1" applyAlignment="1">
      <alignment horizontal="center" vertical="center" shrinkToFit="1"/>
    </xf>
    <xf numFmtId="0" fontId="11" fillId="0" borderId="53" xfId="5" applyFont="1" applyBorder="1" applyAlignment="1">
      <alignment horizontal="center" vertical="center"/>
    </xf>
    <xf numFmtId="1" fontId="12" fillId="0" borderId="53" xfId="4" applyNumberFormat="1" applyFont="1" applyFill="1" applyBorder="1" applyAlignment="1">
      <alignment horizontal="center" vertical="center" wrapText="1"/>
    </xf>
    <xf numFmtId="170" fontId="15" fillId="0" borderId="9" xfId="8" applyNumberFormat="1" applyFont="1" applyBorder="1" applyAlignment="1">
      <alignment horizontal="center" vertical="center" shrinkToFit="1"/>
    </xf>
    <xf numFmtId="0" fontId="11" fillId="0" borderId="6" xfId="5" applyFont="1" applyBorder="1" applyAlignment="1">
      <alignment horizontal="left" vertical="center" wrapText="1"/>
    </xf>
    <xf numFmtId="0" fontId="11" fillId="0" borderId="6" xfId="5" applyFont="1" applyBorder="1" applyAlignment="1">
      <alignment horizontal="center" vertical="center"/>
    </xf>
    <xf numFmtId="169" fontId="19" fillId="0" borderId="6" xfId="7" applyNumberFormat="1" applyFont="1" applyFill="1" applyBorder="1" applyAlignment="1">
      <alignment horizontal="left" vertical="center"/>
    </xf>
    <xf numFmtId="44" fontId="21" fillId="11" borderId="13" xfId="13" applyFont="1" applyFill="1" applyBorder="1" applyAlignment="1">
      <alignment vertical="center" wrapText="1"/>
    </xf>
    <xf numFmtId="44" fontId="21" fillId="11" borderId="14" xfId="13" applyFont="1" applyFill="1" applyBorder="1" applyAlignment="1">
      <alignment vertical="center" wrapText="1"/>
    </xf>
    <xf numFmtId="0" fontId="12" fillId="0" borderId="53" xfId="0" applyFont="1" applyBorder="1" applyAlignment="1">
      <alignment vertical="center" wrapText="1"/>
    </xf>
    <xf numFmtId="0" fontId="11" fillId="0" borderId="54" xfId="9" applyFont="1" applyBorder="1" applyAlignment="1">
      <alignment horizontal="left" vertical="center" wrapText="1"/>
    </xf>
    <xf numFmtId="0" fontId="12" fillId="0" borderId="6" xfId="0" applyFont="1" applyBorder="1" applyAlignment="1">
      <alignment vertical="center" wrapText="1"/>
    </xf>
    <xf numFmtId="44" fontId="12" fillId="3" borderId="13" xfId="13" applyFont="1" applyFill="1" applyBorder="1" applyAlignment="1">
      <alignment horizontal="center" vertical="center" wrapText="1"/>
    </xf>
    <xf numFmtId="42" fontId="11" fillId="0" borderId="55" xfId="7" applyFont="1" applyFill="1" applyBorder="1" applyAlignment="1">
      <alignment horizontal="left" vertical="center"/>
    </xf>
    <xf numFmtId="1" fontId="14" fillId="5" borderId="23" xfId="8" applyNumberFormat="1" applyFont="1" applyFill="1" applyBorder="1" applyAlignment="1">
      <alignment horizontal="center" vertical="center" shrinkToFit="1"/>
    </xf>
    <xf numFmtId="0" fontId="10" fillId="5" borderId="33" xfId="8" applyFont="1" applyFill="1" applyBorder="1" applyAlignment="1">
      <alignment vertical="center" wrapText="1"/>
    </xf>
    <xf numFmtId="0" fontId="10" fillId="5" borderId="0" xfId="8" applyFont="1" applyFill="1" applyAlignment="1">
      <alignment vertical="center" wrapText="1"/>
    </xf>
    <xf numFmtId="0" fontId="10" fillId="5" borderId="10" xfId="8" applyFont="1" applyFill="1" applyBorder="1" applyAlignment="1">
      <alignment vertical="center" wrapText="1"/>
    </xf>
    <xf numFmtId="1" fontId="14" fillId="10" borderId="9" xfId="8" applyNumberFormat="1" applyFont="1" applyFill="1" applyBorder="1" applyAlignment="1">
      <alignment horizontal="center" vertical="center" shrinkToFit="1"/>
    </xf>
    <xf numFmtId="1" fontId="15" fillId="0" borderId="6" xfId="8" applyNumberFormat="1" applyFont="1" applyBorder="1" applyAlignment="1">
      <alignment horizontal="center" vertical="center" shrinkToFit="1"/>
    </xf>
    <xf numFmtId="0" fontId="11" fillId="0" borderId="12" xfId="5" applyFont="1" applyBorder="1" applyAlignment="1">
      <alignment horizontal="left" vertical="center" wrapText="1"/>
    </xf>
    <xf numFmtId="0" fontId="11" fillId="0" borderId="12" xfId="5" applyFont="1" applyBorder="1" applyAlignment="1">
      <alignment horizontal="center" vertical="center"/>
    </xf>
    <xf numFmtId="170" fontId="14" fillId="10" borderId="6" xfId="8" applyNumberFormat="1" applyFont="1" applyFill="1" applyBorder="1" applyAlignment="1">
      <alignment horizontal="left" vertical="center" shrinkToFit="1"/>
    </xf>
    <xf numFmtId="170" fontId="15" fillId="0" borderId="12" xfId="8" applyNumberFormat="1" applyFont="1" applyBorder="1" applyAlignment="1">
      <alignment horizontal="center" vertical="center" shrinkToFit="1"/>
    </xf>
    <xf numFmtId="0" fontId="12" fillId="0" borderId="12" xfId="0" applyFont="1" applyBorder="1" applyAlignment="1">
      <alignment vertical="top" wrapText="1"/>
    </xf>
    <xf numFmtId="42" fontId="11" fillId="0" borderId="12" xfId="7" applyFont="1" applyFill="1" applyBorder="1" applyAlignment="1">
      <alignment horizontal="left" vertical="center"/>
    </xf>
    <xf numFmtId="1" fontId="11" fillId="0" borderId="6" xfId="4" applyNumberFormat="1" applyFont="1" applyFill="1" applyBorder="1" applyAlignment="1">
      <alignment horizontal="center" vertical="center" wrapText="1"/>
    </xf>
    <xf numFmtId="1" fontId="11" fillId="0" borderId="12" xfId="4" applyNumberFormat="1" applyFont="1" applyFill="1" applyBorder="1" applyAlignment="1">
      <alignment horizontal="center" vertical="center" wrapText="1"/>
    </xf>
    <xf numFmtId="0" fontId="11" fillId="0" borderId="6" xfId="8" applyFont="1" applyBorder="1" applyAlignment="1">
      <alignment horizontal="center" vertical="center"/>
    </xf>
    <xf numFmtId="0" fontId="11" fillId="0" borderId="46" xfId="9" applyFont="1" applyBorder="1" applyAlignment="1">
      <alignment horizontal="left" vertical="center" wrapText="1"/>
    </xf>
    <xf numFmtId="0" fontId="12" fillId="0" borderId="6" xfId="0" applyFont="1" applyBorder="1" applyAlignment="1">
      <alignment horizontal="left" vertical="center" wrapText="1"/>
    </xf>
    <xf numFmtId="165" fontId="12" fillId="8" borderId="26" xfId="13" applyNumberFormat="1" applyFont="1" applyFill="1" applyBorder="1" applyAlignment="1">
      <alignment horizontal="center" vertical="center" wrapText="1"/>
    </xf>
    <xf numFmtId="165" fontId="12" fillId="8" borderId="6" xfId="13" applyNumberFormat="1" applyFont="1" applyFill="1" applyBorder="1" applyAlignment="1">
      <alignment horizontal="center" vertical="center" wrapText="1"/>
    </xf>
    <xf numFmtId="165" fontId="11" fillId="8" borderId="6" xfId="13" applyNumberFormat="1" applyFont="1" applyFill="1" applyBorder="1" applyAlignment="1">
      <alignment horizontal="center" vertical="center" wrapText="1"/>
    </xf>
    <xf numFmtId="165" fontId="12" fillId="8" borderId="12" xfId="13" applyNumberFormat="1" applyFont="1" applyFill="1" applyBorder="1" applyAlignment="1">
      <alignment horizontal="center" vertical="center" wrapText="1"/>
    </xf>
    <xf numFmtId="165" fontId="12" fillId="8" borderId="25" xfId="13" applyNumberFormat="1" applyFont="1" applyFill="1" applyBorder="1" applyAlignment="1">
      <alignment horizontal="center" vertical="center" wrapText="1"/>
    </xf>
    <xf numFmtId="165" fontId="12" fillId="8" borderId="7" xfId="13" applyNumberFormat="1" applyFont="1" applyFill="1" applyBorder="1" applyAlignment="1">
      <alignment horizontal="center" vertical="center" wrapText="1"/>
    </xf>
    <xf numFmtId="165" fontId="12" fillId="8" borderId="13" xfId="13" applyNumberFormat="1" applyFont="1" applyFill="1" applyBorder="1" applyAlignment="1">
      <alignment horizontal="center" vertical="center" wrapText="1"/>
    </xf>
    <xf numFmtId="44" fontId="3" fillId="0" borderId="0" xfId="13" applyFont="1" applyAlignment="1" applyProtection="1">
      <alignment horizontal="right" vertical="center"/>
      <protection hidden="1"/>
    </xf>
    <xf numFmtId="170" fontId="15" fillId="0" borderId="6" xfId="8" applyNumberFormat="1" applyFont="1" applyBorder="1" applyAlignment="1">
      <alignment vertical="center" wrapText="1" shrinkToFit="1"/>
    </xf>
    <xf numFmtId="3" fontId="12" fillId="0" borderId="6" xfId="4" applyNumberFormat="1"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3" borderId="29" xfId="3" applyFont="1" applyFill="1" applyBorder="1" applyAlignment="1">
      <alignment horizontal="center" vertical="center" wrapText="1"/>
    </xf>
    <xf numFmtId="0" fontId="7" fillId="3" borderId="36" xfId="3" applyFont="1" applyFill="1" applyBorder="1" applyAlignment="1">
      <alignment horizontal="center" vertical="center" wrapText="1"/>
    </xf>
    <xf numFmtId="0" fontId="3" fillId="0" borderId="0" xfId="1" applyFont="1" applyAlignment="1" applyProtection="1">
      <alignment horizontal="center" vertical="center" wrapText="1"/>
      <protection hidden="1"/>
    </xf>
    <xf numFmtId="0" fontId="5" fillId="0" borderId="1" xfId="3" applyFont="1" applyBorder="1" applyAlignment="1">
      <alignment horizontal="center" vertical="center" wrapText="1"/>
    </xf>
    <xf numFmtId="0" fontId="5" fillId="0" borderId="2" xfId="3" applyFont="1" applyBorder="1" applyAlignment="1">
      <alignment horizontal="center" vertical="center" wrapText="1"/>
    </xf>
    <xf numFmtId="0" fontId="5" fillId="0" borderId="3" xfId="3" applyFont="1" applyBorder="1" applyAlignment="1">
      <alignment horizontal="center" vertical="center" wrapText="1"/>
    </xf>
    <xf numFmtId="0" fontId="5" fillId="0" borderId="4" xfId="3" applyFont="1" applyBorder="1" applyAlignment="1">
      <alignment horizontal="center" vertical="center" wrapText="1"/>
    </xf>
    <xf numFmtId="0" fontId="5" fillId="0" borderId="5" xfId="3" applyFont="1" applyBorder="1" applyAlignment="1">
      <alignment horizontal="center" vertical="center" wrapText="1"/>
    </xf>
    <xf numFmtId="0" fontId="5" fillId="0" borderId="6" xfId="3" applyFont="1" applyBorder="1" applyAlignment="1">
      <alignment horizontal="center" vertical="center" wrapText="1"/>
    </xf>
    <xf numFmtId="0" fontId="5" fillId="0" borderId="7" xfId="3" applyFont="1" applyBorder="1" applyAlignment="1">
      <alignment horizontal="center" vertical="center" wrapText="1"/>
    </xf>
    <xf numFmtId="0" fontId="5" fillId="0" borderId="8" xfId="3" applyFont="1" applyBorder="1" applyAlignment="1">
      <alignment horizontal="center" vertical="center" wrapText="1"/>
    </xf>
    <xf numFmtId="0" fontId="10" fillId="2" borderId="5" xfId="5" applyFont="1" applyFill="1" applyBorder="1" applyAlignment="1">
      <alignment horizontal="center" vertical="center" wrapText="1"/>
    </xf>
    <xf numFmtId="0" fontId="10" fillId="2" borderId="6" xfId="5" applyFont="1" applyFill="1" applyBorder="1" applyAlignment="1">
      <alignment horizontal="center" vertical="center"/>
    </xf>
    <xf numFmtId="0" fontId="10" fillId="2" borderId="7" xfId="5" applyFont="1" applyFill="1" applyBorder="1" applyAlignment="1">
      <alignment horizontal="center" vertical="center"/>
    </xf>
    <xf numFmtId="0" fontId="10" fillId="2" borderId="8" xfId="5" applyFont="1" applyFill="1" applyBorder="1" applyAlignment="1">
      <alignment horizontal="center" vertical="center"/>
    </xf>
    <xf numFmtId="0" fontId="5" fillId="2" borderId="11" xfId="5" applyFont="1" applyFill="1" applyBorder="1" applyAlignment="1">
      <alignment horizontal="center" vertical="center"/>
    </xf>
    <xf numFmtId="0" fontId="5" fillId="2" borderId="12" xfId="5" applyFont="1" applyFill="1" applyBorder="1" applyAlignment="1">
      <alignment horizontal="center" vertical="center"/>
    </xf>
    <xf numFmtId="0" fontId="5" fillId="2" borderId="13" xfId="5" applyFont="1" applyFill="1" applyBorder="1" applyAlignment="1">
      <alignment horizontal="center" vertical="center"/>
    </xf>
    <xf numFmtId="0" fontId="5" fillId="2" borderId="14" xfId="5" applyFont="1" applyFill="1" applyBorder="1" applyAlignment="1">
      <alignment horizontal="center" vertical="center"/>
    </xf>
    <xf numFmtId="0" fontId="14" fillId="7" borderId="20" xfId="5" applyFont="1" applyFill="1" applyBorder="1" applyAlignment="1">
      <alignment horizontal="center" vertical="center"/>
    </xf>
    <xf numFmtId="0" fontId="14" fillId="7" borderId="22" xfId="5" applyFont="1" applyFill="1" applyBorder="1" applyAlignment="1">
      <alignment horizontal="center" vertical="center"/>
    </xf>
    <xf numFmtId="165" fontId="10" fillId="3" borderId="17" xfId="4" applyNumberFormat="1" applyFont="1" applyFill="1" applyBorder="1" applyAlignment="1">
      <alignment horizontal="center" vertical="center"/>
    </xf>
    <xf numFmtId="165" fontId="10" fillId="3" borderId="22" xfId="4" applyNumberFormat="1" applyFont="1" applyFill="1" applyBorder="1" applyAlignment="1">
      <alignment horizontal="center" vertical="center"/>
    </xf>
    <xf numFmtId="165" fontId="10" fillId="8" borderId="20" xfId="4" applyNumberFormat="1" applyFont="1" applyFill="1" applyBorder="1" applyAlignment="1">
      <alignment horizontal="center" vertical="center"/>
    </xf>
    <xf numFmtId="165" fontId="10" fillId="8" borderId="21" xfId="4" applyNumberFormat="1" applyFont="1" applyFill="1" applyBorder="1" applyAlignment="1">
      <alignment horizontal="center" vertical="center"/>
    </xf>
    <xf numFmtId="165" fontId="10" fillId="8" borderId="37" xfId="4" applyNumberFormat="1" applyFont="1" applyFill="1" applyBorder="1" applyAlignment="1">
      <alignment horizontal="center" vertical="center"/>
    </xf>
    <xf numFmtId="170" fontId="20" fillId="11" borderId="28" xfId="9" applyNumberFormat="1" applyFont="1" applyFill="1" applyBorder="1" applyAlignment="1">
      <alignment horizontal="center" vertical="center" shrinkToFit="1"/>
    </xf>
    <xf numFmtId="170" fontId="20" fillId="11" borderId="29" xfId="9" applyNumberFormat="1" applyFont="1" applyFill="1" applyBorder="1" applyAlignment="1">
      <alignment horizontal="center" vertical="center" shrinkToFit="1"/>
    </xf>
    <xf numFmtId="170" fontId="20" fillId="11" borderId="30" xfId="9" applyNumberFormat="1" applyFont="1" applyFill="1" applyBorder="1" applyAlignment="1">
      <alignment horizontal="center" vertical="center" shrinkToFit="1"/>
    </xf>
    <xf numFmtId="0" fontId="5" fillId="2" borderId="15" xfId="5" applyFont="1" applyFill="1" applyBorder="1" applyAlignment="1">
      <alignment horizontal="center" vertical="center"/>
    </xf>
    <xf numFmtId="0" fontId="5" fillId="2" borderId="16" xfId="5" applyFont="1" applyFill="1" applyBorder="1" applyAlignment="1">
      <alignment horizontal="center" vertical="center"/>
    </xf>
    <xf numFmtId="0" fontId="5" fillId="2" borderId="17" xfId="5" applyFont="1" applyFill="1" applyBorder="1" applyAlignment="1">
      <alignment horizontal="center" vertical="center"/>
    </xf>
    <xf numFmtId="0" fontId="5" fillId="2" borderId="18" xfId="5" applyFont="1" applyFill="1" applyBorder="1" applyAlignment="1">
      <alignment horizontal="center" vertical="center"/>
    </xf>
    <xf numFmtId="0" fontId="23" fillId="4" borderId="15" xfId="5" applyFont="1" applyFill="1" applyBorder="1" applyAlignment="1">
      <alignment horizontal="left" vertical="center" wrapText="1"/>
    </xf>
    <xf numFmtId="0" fontId="8" fillId="4" borderId="16" xfId="5" applyFont="1" applyFill="1" applyBorder="1" applyAlignment="1">
      <alignment horizontal="left" vertical="center"/>
    </xf>
    <xf numFmtId="0" fontId="8" fillId="4" borderId="17" xfId="5" applyFont="1" applyFill="1" applyBorder="1" applyAlignment="1">
      <alignment horizontal="left" vertical="center"/>
    </xf>
    <xf numFmtId="0" fontId="8" fillId="4" borderId="18" xfId="5" applyFont="1" applyFill="1" applyBorder="1" applyAlignment="1">
      <alignment horizontal="left" vertical="center"/>
    </xf>
    <xf numFmtId="0" fontId="9" fillId="5" borderId="20" xfId="5" applyFont="1" applyFill="1" applyBorder="1" applyAlignment="1">
      <alignment horizontal="center" vertical="center" wrapText="1"/>
    </xf>
    <xf numFmtId="0" fontId="9" fillId="5" borderId="21" xfId="5" applyFont="1" applyFill="1" applyBorder="1" applyAlignment="1">
      <alignment horizontal="center" vertical="center" wrapText="1"/>
    </xf>
    <xf numFmtId="0" fontId="9" fillId="5" borderId="22" xfId="5" applyFont="1" applyFill="1" applyBorder="1" applyAlignment="1">
      <alignment horizontal="center" vertical="center" wrapText="1"/>
    </xf>
    <xf numFmtId="0" fontId="8" fillId="4" borderId="35" xfId="5" applyFont="1" applyFill="1" applyBorder="1" applyAlignment="1">
      <alignment horizontal="center" vertical="center" wrapText="1"/>
    </xf>
    <xf numFmtId="0" fontId="8" fillId="4" borderId="19" xfId="5" applyFont="1" applyFill="1" applyBorder="1" applyAlignment="1">
      <alignment horizontal="center" vertical="center" wrapText="1"/>
    </xf>
    <xf numFmtId="0" fontId="8" fillId="4" borderId="34" xfId="5" applyFont="1" applyFill="1" applyBorder="1" applyAlignment="1">
      <alignment horizontal="center" vertical="center" wrapText="1"/>
    </xf>
    <xf numFmtId="0" fontId="19" fillId="7" borderId="15" xfId="5" applyFont="1" applyFill="1" applyBorder="1" applyAlignment="1">
      <alignment horizontal="center" vertical="center"/>
    </xf>
    <xf numFmtId="0" fontId="19" fillId="7" borderId="16" xfId="5" applyFont="1" applyFill="1" applyBorder="1" applyAlignment="1">
      <alignment horizontal="center" vertical="center"/>
    </xf>
    <xf numFmtId="0" fontId="19" fillId="7" borderId="17" xfId="5" applyFont="1" applyFill="1" applyBorder="1" applyAlignment="1">
      <alignment horizontal="center" vertical="center"/>
    </xf>
    <xf numFmtId="165" fontId="11" fillId="4" borderId="3" xfId="4" applyNumberFormat="1" applyFont="1" applyFill="1" applyBorder="1" applyAlignment="1">
      <alignment horizontal="center" vertical="center"/>
    </xf>
    <xf numFmtId="165" fontId="11" fillId="4" borderId="38" xfId="4" applyNumberFormat="1" applyFont="1" applyFill="1" applyBorder="1" applyAlignment="1">
      <alignment horizontal="center" vertical="center"/>
    </xf>
    <xf numFmtId="165" fontId="11" fillId="4" borderId="39" xfId="4" applyNumberFormat="1" applyFont="1" applyFill="1" applyBorder="1" applyAlignment="1">
      <alignment horizontal="center" vertical="center"/>
    </xf>
    <xf numFmtId="165" fontId="11" fillId="4" borderId="7" xfId="4" applyNumberFormat="1" applyFont="1" applyFill="1" applyBorder="1" applyAlignment="1">
      <alignment horizontal="center" vertical="center"/>
    </xf>
    <xf numFmtId="165" fontId="11" fillId="4" borderId="29" xfId="4" applyNumberFormat="1" applyFont="1" applyFill="1" applyBorder="1" applyAlignment="1">
      <alignment horizontal="center" vertical="center"/>
    </xf>
    <xf numFmtId="165" fontId="11" fillId="4" borderId="30" xfId="4" applyNumberFormat="1" applyFont="1" applyFill="1" applyBorder="1" applyAlignment="1">
      <alignment horizontal="center" vertical="center"/>
    </xf>
    <xf numFmtId="165" fontId="19" fillId="8" borderId="6" xfId="4" applyNumberFormat="1" applyFont="1" applyFill="1" applyBorder="1" applyAlignment="1">
      <alignment horizontal="center" vertical="center"/>
    </xf>
    <xf numFmtId="0" fontId="10" fillId="0" borderId="24" xfId="5" applyFont="1" applyBorder="1" applyAlignment="1" applyProtection="1">
      <alignment horizontal="center" vertical="center"/>
      <protection hidden="1"/>
    </xf>
    <xf numFmtId="0" fontId="10" fillId="0" borderId="26" xfId="5" applyFont="1" applyBorder="1" applyAlignment="1" applyProtection="1">
      <alignment horizontal="center" vertical="center"/>
      <protection hidden="1"/>
    </xf>
    <xf numFmtId="0" fontId="10" fillId="0" borderId="11" xfId="5" applyFont="1" applyBorder="1" applyAlignment="1" applyProtection="1">
      <alignment horizontal="center" vertical="center"/>
      <protection hidden="1"/>
    </xf>
    <xf numFmtId="0" fontId="10" fillId="0" borderId="12" xfId="5" applyFont="1" applyBorder="1" applyAlignment="1" applyProtection="1">
      <alignment horizontal="center" vertical="center"/>
      <protection hidden="1"/>
    </xf>
    <xf numFmtId="0" fontId="10" fillId="0" borderId="5" xfId="5" applyFont="1" applyBorder="1" applyAlignment="1" applyProtection="1">
      <alignment horizontal="center" vertical="center"/>
      <protection hidden="1"/>
    </xf>
    <xf numFmtId="0" fontId="10" fillId="0" borderId="6" xfId="5" applyFont="1" applyBorder="1" applyAlignment="1" applyProtection="1">
      <alignment horizontal="center" vertical="center"/>
      <protection hidden="1"/>
    </xf>
  </cellXfs>
  <cellStyles count="15">
    <cellStyle name="Millares 2" xfId="2" xr:uid="{6F4EBC27-3BD5-4EF6-B01C-EAD0516D193E}"/>
    <cellStyle name="Moneda" xfId="13" builtinId="4"/>
    <cellStyle name="Moneda [0] 2" xfId="7" xr:uid="{1B9BE65F-6E0A-4495-964B-63DB60154495}"/>
    <cellStyle name="Moneda 2" xfId="4" xr:uid="{06DA4300-BC20-4C21-8DA8-3259D943A223}"/>
    <cellStyle name="Moneda 2 10" xfId="6" xr:uid="{9C800E03-DA3D-4B0E-A031-1DA1500E34D4}"/>
    <cellStyle name="Normal" xfId="0" builtinId="0"/>
    <cellStyle name="Normal 2" xfId="3" xr:uid="{60CC56B5-1341-4E3D-8628-515617EB8080}"/>
    <cellStyle name="Normal 2 2" xfId="9" xr:uid="{A9325D13-E3EE-4522-A91C-47BA981500FD}"/>
    <cellStyle name="Normal 2 3 2" xfId="12" xr:uid="{5A2379FC-6D49-405A-ADD2-9B7FD33CFE4A}"/>
    <cellStyle name="Normal 3" xfId="5" xr:uid="{AB653A42-0A2A-4929-B815-BBEFA705E4E5}"/>
    <cellStyle name="Normal 3 2" xfId="8" xr:uid="{9F8F814D-E6F3-46E0-9848-56ABC16667E0}"/>
    <cellStyle name="Normal 33 2" xfId="10" xr:uid="{65619CCE-88A2-4D8C-914A-46FDE20A7447}"/>
    <cellStyle name="Normal_precios 2001-2 y 2002-1 2" xfId="1" xr:uid="{EB21F0BA-1CD2-4E17-A4AC-E72450688EB0}"/>
    <cellStyle name="Porcentaje" xfId="14" builtinId="5"/>
    <cellStyle name="Porcentaje 2" xfId="11" xr:uid="{AE78D264-C9BA-4197-B0E6-A9BBA02110DF}"/>
  </cellStyles>
  <dxfs count="10">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alcChain" Target="calcChain.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332782</xdr:colOff>
      <xdr:row>1</xdr:row>
      <xdr:rowOff>64669</xdr:rowOff>
    </xdr:from>
    <xdr:ext cx="847105" cy="869165"/>
    <xdr:pic>
      <xdr:nvPicPr>
        <xdr:cNvPr id="2" name="Imagen 2" descr="Resultado de imagen para ICBF LOGO">
          <a:extLst>
            <a:ext uri="{FF2B5EF4-FFF2-40B4-BE49-F238E27FC236}">
              <a16:creationId xmlns:a16="http://schemas.microsoft.com/office/drawing/2014/main" id="{BCC998EE-BCF2-4292-8E2E-E719BFE398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56139" y="146312"/>
          <a:ext cx="847105" cy="869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7</xdr:col>
      <xdr:colOff>966109</xdr:colOff>
      <xdr:row>1</xdr:row>
      <xdr:rowOff>95249</xdr:rowOff>
    </xdr:from>
    <xdr:to>
      <xdr:col>7</xdr:col>
      <xdr:colOff>1959428</xdr:colOff>
      <xdr:row>2</xdr:row>
      <xdr:rowOff>236066</xdr:rowOff>
    </xdr:to>
    <xdr:pic>
      <xdr:nvPicPr>
        <xdr:cNvPr id="4" name="image_0" descr="Logo de colombia">
          <a:extLst>
            <a:ext uri="{FF2B5EF4-FFF2-40B4-BE49-F238E27FC236}">
              <a16:creationId xmlns:a16="http://schemas.microsoft.com/office/drawing/2014/main" id="{71236E8C-F49D-FB6A-409B-A632997935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824859" y="176892"/>
          <a:ext cx="993319" cy="821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INPEC/imprimir/Ajustado_Modelo_de_costos_INPEC_10_01_2013.xlsx" TargetMode="External"/><Relationship Id="rId1" Type="http://schemas.openxmlformats.org/officeDocument/2006/relationships/externalLinkPath" Target="/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DIRECCION%20TECNICA%20ICBF/Archivos%20FONADE/COSTEO%20DIAGNOSTICOS.xlsm" TargetMode="External"/><Relationship Id="rId1" Type="http://schemas.openxmlformats.org/officeDocument/2006/relationships/externalLinkPath" Target="/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https://icbfgob.sharepoint.com/172.16.9.31/ArchivosICBF/Users/Engree.Duica/AppData/Local/Microsoft/Windows/Temporary%20Internet%20Files/Content.Outlook/E4EMGSL4/DEVUELTOS/EQUIPOS%20DE%20METROLOGIA/SDI/EQUIPOS%20METROLOGIA%20-%20SDI%20020713.xlsx?036E8832" TargetMode="External"/><Relationship Id="rId1" Type="http://schemas.openxmlformats.org/officeDocument/2006/relationships/externalLinkPath" Target="file:///\\036E8832\EQUIPOS%20METROLOGIA%20-%20SDI%200207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172.16.9.31\ArchivosICBF\Users\Engree.Duica\AppData\Local\Microsoft\Windows\Temporary%20Internet%20Files\Content.Outlook\E4EMGSL4\DEVUELTOS\EQUIPOS%20DE%20METROLOGIA\SDI\EQUIPOS%20METROLOGIA%20-%20SDI%200207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Volumes\MoniK_1\ICBF%202020\An&#771;o%202020%20ICBF\DT\247_Actualizacio&#769;n%20precios%20Admin\04_ADP_ACTU_PREC_OBRA_201030.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Volumes\MoniK_1\BK%20Mquevedo%20200726\Info%20general%20MK\Mo&#769;nica%20Doc\ICBF%202020\An&#771;o%202020%20ICBF\DT\247_Actualizacio&#769;n%20precios%20Admin\97_CONSORCIO%20AG3%20BOGOTA%20LP-002-2020\Anexo%2012%20Oferta_econ_Final%20(2).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172.16.9.31\ArchivosICBF\BK_CRM\ICBF\2015\Outsourcing\Oferta\Servicios%20de%20Outsourcing%20ICBF%20v2.0%2007092015%20_%2020%20meses.xlsm"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5.xml.rels><?xml version="1.0" encoding="UTF-8" standalone="yes"?>
<Relationships xmlns="http://schemas.openxmlformats.org/package/2006/relationships"><Relationship Id="rId3"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 Id="rId2" Type="http://schemas.microsoft.com/office/2019/04/relationships/externalLinkLongPath" Target="/172.16.9.31/archivosicbf/Direcci&#243;n%20de%20Abastecimiento/Equipo%20de%20Estudios%20de%20Sector%20y%20Costos/6.%20ESTUDIOS%20DEFINITIVOS/2014/DIR%20DE%20GESTION%20HUMANA/EXAMENES%20MEDICOS%20OCUPACIONALES/EXAMENES%20MEDICOS-%20140213%20-CC2S.xlsx?1C6C467A" TargetMode="External"/><Relationship Id="rId1" Type="http://schemas.openxmlformats.org/officeDocument/2006/relationships/externalLinkPath" Target="file:///\\1C6C467A\EXAMENES%20MEDICOS-%20140213%20-CC2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 Id="rId1"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CONSOLIDADO_GENERAL_SEDES_PAE_15022010.xlsx" TargetMode="External"/><Relationship Id="rId1" Type="http://schemas.openxmlformats.org/officeDocument/2006/relationships/externalLinkPath" Target="/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FIGURACIÓN"/>
      <sheetName val="CALENDARIO"/>
      <sheetName val="DATOS ENTRADA"/>
      <sheetName val="COSTES NO SSPP"/>
      <sheetName val="HW&amp;SW"/>
      <sheetName val="DATOS MAESTROS"/>
      <sheetName val="TASAS"/>
      <sheetName val="Cash Flow (COP)"/>
      <sheetName val="DASHBOARD"/>
      <sheetName val="PARÁMETROS"/>
      <sheetName val="Control de Cambios"/>
      <sheetName val="VALIDACION"/>
      <sheetName val="HOJA DE CONTROL"/>
      <sheetName val="ANALISIS OFFSHORE"/>
      <sheetName val="-OTROS PRECIO-"/>
      <sheetName val="PRICING"/>
      <sheetName val="COT ESCENARIO 1"/>
      <sheetName val="RESUMEN"/>
      <sheetName val="DETALLE INGRESOS"/>
      <sheetName val="DETALLE COSTES"/>
      <sheetName val="COSTES SSPP"/>
      <sheetName val="Costes SIEM - Firewalls"/>
      <sheetName val="TRANSICIÓN"/>
      <sheetName val="SERVICIOS - AT"/>
      <sheetName val="SERVICIOS - GU MICRO"/>
      <sheetName val="SERVICIOS - GU CAU"/>
      <sheetName val="SERVICIOS - GT"/>
      <sheetName val="SERVICIOS - FLEX-iT"/>
      <sheetName val="PIRÁMIDES"/>
      <sheetName val="LINEA BASE"/>
      <sheetName val="NOTAS"/>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2">
        <row r="1">
          <cell r="E1">
            <v>3300</v>
          </cell>
        </row>
        <row r="2">
          <cell r="E2">
            <v>3450</v>
          </cell>
        </row>
      </sheetData>
      <sheetData sheetId="3">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4">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5">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6">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7">
        <row r="1">
          <cell r="E1">
            <v>3300</v>
          </cell>
        </row>
        <row r="10">
          <cell r="D10">
            <v>30</v>
          </cell>
        </row>
        <row r="68">
          <cell r="O68">
            <v>0.35000000000000014</v>
          </cell>
        </row>
      </sheetData>
      <sheetData sheetId="8">
        <row r="8">
          <cell r="C8">
            <v>18</v>
          </cell>
        </row>
        <row r="20">
          <cell r="D20">
            <v>0.1</v>
          </cell>
        </row>
      </sheetData>
      <sheetData sheetId="9">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10">
        <row r="8">
          <cell r="C8">
            <v>18</v>
          </cell>
        </row>
      </sheetData>
      <sheetData sheetId="11">
        <row r="1">
          <cell r="E1">
            <v>3300</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sheetData>
      <sheetData sheetId="16">
        <row r="7">
          <cell r="D7" t="str">
            <v>DD - Director III (16 - DIII) - 197,99</v>
          </cell>
        </row>
      </sheetData>
      <sheetData sheetId="17">
        <row r="20">
          <cell r="D20">
            <v>0.1</v>
          </cell>
        </row>
      </sheetData>
      <sheetData sheetId="18">
        <row r="1">
          <cell r="E1">
            <v>3300</v>
          </cell>
        </row>
      </sheetData>
      <sheetData sheetId="19">
        <row r="24">
          <cell r="B24" t="str">
            <v>INVERSIONES</v>
          </cell>
        </row>
      </sheetData>
      <sheetData sheetId="20">
        <row r="314">
          <cell r="C314" t="str">
            <v>Centro de cómputo</v>
          </cell>
        </row>
      </sheetData>
      <sheetData sheetId="21">
        <row r="70">
          <cell r="C70">
            <v>0.05</v>
          </cell>
        </row>
      </sheetData>
      <sheetData sheetId="22">
        <row r="8">
          <cell r="C8">
            <v>18</v>
          </cell>
        </row>
      </sheetData>
      <sheetData sheetId="23">
        <row r="7">
          <cell r="D7" t="str">
            <v>DD - Director III (16 - DIII) - 197,99</v>
          </cell>
        </row>
      </sheetData>
      <sheetData sheetId="24">
        <row r="13">
          <cell r="B13" t="str">
            <v>ESPAÑA</v>
          </cell>
        </row>
      </sheetData>
      <sheetData sheetId="25"/>
      <sheetData sheetId="26">
        <row r="8">
          <cell r="C8">
            <v>18</v>
          </cell>
        </row>
      </sheetData>
      <sheetData sheetId="27">
        <row r="7">
          <cell r="D7" t="str">
            <v>DD - Director III (16 - DIII) - 197,99</v>
          </cell>
        </row>
      </sheetData>
      <sheetData sheetId="28">
        <row r="13">
          <cell r="B13" t="str">
            <v>ESPAÑA</v>
          </cell>
        </row>
      </sheetData>
      <sheetData sheetId="29">
        <row r="6">
          <cell r="B6" t="str">
            <v>2013ENERO</v>
          </cell>
        </row>
      </sheetData>
      <sheetData sheetId="30">
        <row r="6">
          <cell r="B6" t="str">
            <v>2013ENERO</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_LP2_G2"/>
      <sheetName val="EM_OCT2020"/>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AG Grupo 1"/>
      <sheetName val="DIAG Grupo 2"/>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letor"/>
      <sheetName val="Premissas"/>
      <sheetName val="Vol_&amp;_Calc_Aux"/>
      <sheetName val="Lista_Vendáveis"/>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ow r="13">
          <cell r="C13">
            <v>20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CONFIGURACIÓN"/>
      <sheetName val="CALENDARIO"/>
      <sheetName val="DATOS ENTRADA"/>
      <sheetName val="COSTES NO SSPP"/>
      <sheetName val="HW&amp;SW"/>
      <sheetName val="DATOS MAESTROS"/>
      <sheetName val="TASAS"/>
      <sheetName val="Cash Flow (COP)"/>
      <sheetName val="DASHBOARD"/>
      <sheetName val="PARÁMETRO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refreshError="1">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1"/>
      <sheetData sheetId="2">
        <row r="14">
          <cell r="C14" t="str">
            <v>Exámenes médicos ocupacionales</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BEF2D-AD32-471A-B902-E0A6CE9069F9}">
  <dimension ref="B1:J133"/>
  <sheetViews>
    <sheetView showGridLines="0" tabSelected="1" view="pageBreakPreview" zoomScale="70" zoomScaleNormal="100" zoomScaleSheetLayoutView="70" workbookViewId="0">
      <selection activeCell="C7" sqref="C7"/>
    </sheetView>
  </sheetViews>
  <sheetFormatPr baseColWidth="10" defaultColWidth="13" defaultRowHeight="11.65" x14ac:dyDescent="0.45"/>
  <cols>
    <col min="1" max="1" width="10" style="3" customWidth="1"/>
    <col min="2" max="2" width="17" style="25" customWidth="1"/>
    <col min="3" max="3" width="91.86328125" style="27" customWidth="1"/>
    <col min="4" max="4" width="16.3984375" style="27" customWidth="1"/>
    <col min="5" max="5" width="18" style="8" customWidth="1"/>
    <col min="6" max="6" width="22" style="8" customWidth="1"/>
    <col min="7" max="7" width="21.3984375" style="8" customWidth="1"/>
    <col min="8" max="8" width="30.59765625" style="8" customWidth="1"/>
    <col min="9" max="9" width="25.265625" style="9" customWidth="1"/>
    <col min="10" max="10" width="21" style="4" bestFit="1" customWidth="1"/>
    <col min="11" max="16384" width="13" style="3"/>
  </cols>
  <sheetData>
    <row r="1" spans="2:10" ht="6.75" customHeight="1" thickBot="1" x14ac:dyDescent="0.5">
      <c r="B1" s="1"/>
      <c r="C1" s="159"/>
      <c r="D1" s="159"/>
      <c r="E1" s="2"/>
      <c r="F1" s="2"/>
      <c r="G1" s="2"/>
      <c r="H1" s="2"/>
      <c r="I1" s="3"/>
    </row>
    <row r="2" spans="2:10" s="5" customFormat="1" ht="53.25" customHeight="1" x14ac:dyDescent="0.45">
      <c r="B2" s="160" t="s">
        <v>0</v>
      </c>
      <c r="C2" s="161"/>
      <c r="D2" s="161"/>
      <c r="E2" s="161"/>
      <c r="F2" s="162"/>
      <c r="G2" s="162"/>
      <c r="H2" s="162"/>
      <c r="I2" s="163"/>
      <c r="J2"/>
    </row>
    <row r="3" spans="2:10" ht="24.95" customHeight="1" x14ac:dyDescent="0.45">
      <c r="B3" s="164"/>
      <c r="C3" s="165"/>
      <c r="D3" s="165"/>
      <c r="E3" s="165"/>
      <c r="F3" s="166"/>
      <c r="G3" s="166"/>
      <c r="H3" s="166"/>
      <c r="I3" s="167"/>
    </row>
    <row r="4" spans="2:10" ht="43.5" customHeight="1" x14ac:dyDescent="0.45">
      <c r="B4" s="168" t="s">
        <v>1</v>
      </c>
      <c r="C4" s="169"/>
      <c r="D4" s="169"/>
      <c r="E4" s="169"/>
      <c r="F4" s="170"/>
      <c r="G4" s="170"/>
      <c r="H4" s="170"/>
      <c r="I4" s="171"/>
    </row>
    <row r="5" spans="2:10" ht="10.5" customHeight="1" x14ac:dyDescent="0.45">
      <c r="B5" s="7"/>
      <c r="C5" s="37"/>
      <c r="D5" s="37"/>
      <c r="E5" s="38"/>
      <c r="F5" s="38"/>
      <c r="G5" s="38"/>
      <c r="H5" s="38"/>
      <c r="I5" s="10"/>
    </row>
    <row r="6" spans="2:10" s="12" customFormat="1" ht="41.25" customHeight="1" x14ac:dyDescent="0.45">
      <c r="B6" s="30" t="s">
        <v>2</v>
      </c>
      <c r="C6" s="28"/>
      <c r="D6" s="6" t="s">
        <v>3</v>
      </c>
      <c r="E6" s="156"/>
      <c r="F6" s="157"/>
      <c r="G6" s="157"/>
      <c r="H6" s="157"/>
      <c r="I6" s="158"/>
      <c r="J6" s="11"/>
    </row>
    <row r="7" spans="2:10" s="12" customFormat="1" ht="41.25" customHeight="1" x14ac:dyDescent="0.45">
      <c r="B7" s="30" t="s">
        <v>4</v>
      </c>
      <c r="C7" s="28"/>
      <c r="D7" s="6" t="s">
        <v>5</v>
      </c>
      <c r="E7" s="156"/>
      <c r="F7" s="157"/>
      <c r="G7" s="157"/>
      <c r="H7" s="157"/>
      <c r="I7" s="158"/>
      <c r="J7" s="11"/>
    </row>
    <row r="8" spans="2:10" s="12" customFormat="1" ht="24" customHeight="1" thickBot="1" x14ac:dyDescent="0.5">
      <c r="B8" s="172" t="s">
        <v>6</v>
      </c>
      <c r="C8" s="173"/>
      <c r="D8" s="173"/>
      <c r="E8" s="173"/>
      <c r="F8" s="174"/>
      <c r="G8" s="174"/>
      <c r="H8" s="174"/>
      <c r="I8" s="175"/>
      <c r="J8" s="11"/>
    </row>
    <row r="9" spans="2:10" s="12" customFormat="1" ht="155.25" customHeight="1" x14ac:dyDescent="0.45">
      <c r="B9" s="190" t="s">
        <v>7</v>
      </c>
      <c r="C9" s="191"/>
      <c r="D9" s="191"/>
      <c r="E9" s="191"/>
      <c r="F9" s="192"/>
      <c r="G9" s="192"/>
      <c r="H9" s="192"/>
      <c r="I9" s="193"/>
      <c r="J9" s="11"/>
    </row>
    <row r="10" spans="2:10" s="12" customFormat="1" ht="6" customHeight="1" thickBot="1" x14ac:dyDescent="0.5">
      <c r="B10" s="197"/>
      <c r="C10" s="198"/>
      <c r="D10" s="198"/>
      <c r="E10" s="198"/>
      <c r="F10" s="198"/>
      <c r="G10" s="198"/>
      <c r="H10" s="198"/>
      <c r="I10" s="199"/>
      <c r="J10" s="11"/>
    </row>
    <row r="11" spans="2:10" s="12" customFormat="1" ht="21.75" customHeight="1" thickBot="1" x14ac:dyDescent="0.5">
      <c r="B11" s="186" t="s">
        <v>8</v>
      </c>
      <c r="C11" s="187"/>
      <c r="D11" s="187"/>
      <c r="E11" s="187"/>
      <c r="F11" s="188"/>
      <c r="G11" s="188"/>
      <c r="H11" s="188"/>
      <c r="I11" s="189"/>
      <c r="J11" s="13"/>
    </row>
    <row r="12" spans="2:10" s="12" customFormat="1" ht="112.5" customHeight="1" x14ac:dyDescent="0.45">
      <c r="B12" s="190" t="s">
        <v>9</v>
      </c>
      <c r="C12" s="191"/>
      <c r="D12" s="191"/>
      <c r="E12" s="191"/>
      <c r="F12" s="192"/>
      <c r="G12" s="192"/>
      <c r="H12" s="192"/>
      <c r="I12" s="193"/>
      <c r="J12" s="13"/>
    </row>
    <row r="13" spans="2:10" ht="8.25" customHeight="1" thickBot="1" x14ac:dyDescent="0.5"/>
    <row r="14" spans="2:10" ht="45" customHeight="1" thickBot="1" x14ac:dyDescent="0.5">
      <c r="B14" s="194" t="s">
        <v>10</v>
      </c>
      <c r="C14" s="195"/>
      <c r="D14" s="195"/>
      <c r="E14" s="195"/>
      <c r="F14" s="195"/>
      <c r="G14" s="195"/>
      <c r="H14" s="195"/>
      <c r="I14" s="196"/>
    </row>
    <row r="15" spans="2:10" ht="6.75" customHeight="1" thickBot="1" x14ac:dyDescent="0.5">
      <c r="B15" s="39"/>
      <c r="C15" s="40"/>
      <c r="D15" s="40"/>
      <c r="E15" s="40"/>
      <c r="F15" s="40"/>
      <c r="G15" s="40"/>
      <c r="H15" s="40"/>
      <c r="I15" s="41"/>
    </row>
    <row r="16" spans="2:10" ht="31.5" customHeight="1" thickBot="1" x14ac:dyDescent="0.5">
      <c r="B16" s="42" t="s">
        <v>11</v>
      </c>
      <c r="C16" s="75" t="s">
        <v>12</v>
      </c>
      <c r="D16" s="43" t="s">
        <v>13</v>
      </c>
      <c r="E16" s="51" t="s">
        <v>14</v>
      </c>
      <c r="F16" s="51" t="s">
        <v>15</v>
      </c>
      <c r="G16" s="52" t="s">
        <v>16</v>
      </c>
      <c r="H16" s="48" t="s">
        <v>17</v>
      </c>
      <c r="I16" s="14" t="s">
        <v>18</v>
      </c>
    </row>
    <row r="17" spans="2:9" ht="17.25" customHeight="1" thickBot="1" x14ac:dyDescent="0.5">
      <c r="B17" s="68">
        <v>1</v>
      </c>
      <c r="C17" s="69" t="s">
        <v>19</v>
      </c>
      <c r="D17" s="70"/>
      <c r="E17" s="70"/>
      <c r="F17" s="70"/>
      <c r="G17" s="70"/>
      <c r="H17" s="70"/>
      <c r="I17" s="71"/>
    </row>
    <row r="18" spans="2:9" ht="12.75" x14ac:dyDescent="0.45">
      <c r="B18" s="44" t="s">
        <v>20</v>
      </c>
      <c r="C18" s="66" t="s">
        <v>21</v>
      </c>
      <c r="D18" s="16" t="s">
        <v>22</v>
      </c>
      <c r="E18" s="67">
        <v>100</v>
      </c>
      <c r="F18" s="146">
        <v>25079</v>
      </c>
      <c r="G18" s="53">
        <f>F18*E18</f>
        <v>2507900</v>
      </c>
      <c r="H18" s="61"/>
      <c r="I18" s="36">
        <f>E18*H18</f>
        <v>0</v>
      </c>
    </row>
    <row r="19" spans="2:9" ht="12.75" x14ac:dyDescent="0.45">
      <c r="B19" s="44" t="s">
        <v>23</v>
      </c>
      <c r="C19" s="33" t="s">
        <v>24</v>
      </c>
      <c r="D19" s="17" t="s">
        <v>25</v>
      </c>
      <c r="E19" s="31">
        <v>70</v>
      </c>
      <c r="F19" s="146">
        <v>22207</v>
      </c>
      <c r="G19" s="53">
        <f t="shared" ref="G19:G58" si="0">F19*E19</f>
        <v>1554490</v>
      </c>
      <c r="H19" s="56"/>
      <c r="I19" s="36">
        <f t="shared" ref="I19:I58" si="1">E19*H19</f>
        <v>0</v>
      </c>
    </row>
    <row r="20" spans="2:9" ht="15.75" customHeight="1" x14ac:dyDescent="0.45">
      <c r="B20" s="44" t="s">
        <v>26</v>
      </c>
      <c r="C20" s="33" t="s">
        <v>27</v>
      </c>
      <c r="D20" s="17" t="s">
        <v>25</v>
      </c>
      <c r="E20" s="31">
        <v>50</v>
      </c>
      <c r="F20" s="146">
        <v>16618</v>
      </c>
      <c r="G20" s="53">
        <f t="shared" si="0"/>
        <v>830900</v>
      </c>
      <c r="H20" s="56"/>
      <c r="I20" s="36">
        <f t="shared" si="1"/>
        <v>0</v>
      </c>
    </row>
    <row r="21" spans="2:9" ht="12.75" x14ac:dyDescent="0.45">
      <c r="B21" s="44" t="s">
        <v>28</v>
      </c>
      <c r="C21" s="34" t="s">
        <v>29</v>
      </c>
      <c r="D21" s="17" t="s">
        <v>25</v>
      </c>
      <c r="E21" s="31">
        <v>85</v>
      </c>
      <c r="F21" s="146">
        <v>23246</v>
      </c>
      <c r="G21" s="53">
        <f t="shared" si="0"/>
        <v>1975910</v>
      </c>
      <c r="H21" s="56"/>
      <c r="I21" s="36">
        <f t="shared" si="1"/>
        <v>0</v>
      </c>
    </row>
    <row r="22" spans="2:9" ht="12.75" x14ac:dyDescent="0.45">
      <c r="B22" s="44" t="s">
        <v>30</v>
      </c>
      <c r="C22" s="93" t="s">
        <v>31</v>
      </c>
      <c r="D22" s="92" t="s">
        <v>32</v>
      </c>
      <c r="E22" s="31">
        <v>5</v>
      </c>
      <c r="F22" s="146">
        <v>14741</v>
      </c>
      <c r="G22" s="53">
        <f t="shared" si="0"/>
        <v>73705</v>
      </c>
      <c r="H22" s="56"/>
      <c r="I22" s="36">
        <f t="shared" si="1"/>
        <v>0</v>
      </c>
    </row>
    <row r="23" spans="2:9" ht="12.75" x14ac:dyDescent="0.45">
      <c r="B23" s="44" t="s">
        <v>33</v>
      </c>
      <c r="C23" s="93" t="s">
        <v>34</v>
      </c>
      <c r="D23" s="92" t="s">
        <v>32</v>
      </c>
      <c r="E23" s="31">
        <v>90</v>
      </c>
      <c r="F23" s="146">
        <v>13410</v>
      </c>
      <c r="G23" s="53">
        <f t="shared" si="0"/>
        <v>1206900</v>
      </c>
      <c r="H23" s="56"/>
      <c r="I23" s="36">
        <f t="shared" si="1"/>
        <v>0</v>
      </c>
    </row>
    <row r="24" spans="2:9" ht="12.75" x14ac:dyDescent="0.45">
      <c r="B24" s="44" t="s">
        <v>35</v>
      </c>
      <c r="C24" s="93" t="s">
        <v>36</v>
      </c>
      <c r="D24" s="92" t="s">
        <v>37</v>
      </c>
      <c r="E24" s="31">
        <v>50</v>
      </c>
      <c r="F24" s="146">
        <v>51878</v>
      </c>
      <c r="G24" s="53">
        <f t="shared" si="0"/>
        <v>2593900</v>
      </c>
      <c r="H24" s="56"/>
      <c r="I24" s="36">
        <f t="shared" si="1"/>
        <v>0</v>
      </c>
    </row>
    <row r="25" spans="2:9" ht="12.75" x14ac:dyDescent="0.45">
      <c r="B25" s="44" t="s">
        <v>38</v>
      </c>
      <c r="C25" s="93" t="s">
        <v>39</v>
      </c>
      <c r="D25" s="92" t="s">
        <v>25</v>
      </c>
      <c r="E25" s="31">
        <v>23</v>
      </c>
      <c r="F25" s="146">
        <v>18454</v>
      </c>
      <c r="G25" s="53">
        <f t="shared" si="0"/>
        <v>424442</v>
      </c>
      <c r="H25" s="56"/>
      <c r="I25" s="36">
        <f t="shared" si="1"/>
        <v>0</v>
      </c>
    </row>
    <row r="26" spans="2:9" ht="25.5" x14ac:dyDescent="0.45">
      <c r="B26" s="44" t="s">
        <v>40</v>
      </c>
      <c r="C26" s="94" t="s">
        <v>41</v>
      </c>
      <c r="D26" s="17" t="s">
        <v>22</v>
      </c>
      <c r="E26" s="31">
        <v>50</v>
      </c>
      <c r="F26" s="146">
        <v>13305</v>
      </c>
      <c r="G26" s="53">
        <f t="shared" si="0"/>
        <v>665250</v>
      </c>
      <c r="H26" s="56"/>
      <c r="I26" s="36">
        <f t="shared" si="1"/>
        <v>0</v>
      </c>
    </row>
    <row r="27" spans="2:9" ht="12.75" x14ac:dyDescent="0.45">
      <c r="B27" s="44" t="s">
        <v>42</v>
      </c>
      <c r="C27" s="93" t="s">
        <v>43</v>
      </c>
      <c r="D27" s="92" t="s">
        <v>22</v>
      </c>
      <c r="E27" s="31">
        <v>70</v>
      </c>
      <c r="F27" s="146">
        <v>3391</v>
      </c>
      <c r="G27" s="53">
        <f t="shared" si="0"/>
        <v>237370</v>
      </c>
      <c r="H27" s="56"/>
      <c r="I27" s="36">
        <f t="shared" si="1"/>
        <v>0</v>
      </c>
    </row>
    <row r="28" spans="2:9" ht="12.75" x14ac:dyDescent="0.45">
      <c r="B28" s="44" t="s">
        <v>44</v>
      </c>
      <c r="C28" s="90" t="s">
        <v>45</v>
      </c>
      <c r="D28" s="17" t="s">
        <v>25</v>
      </c>
      <c r="E28" s="31">
        <v>200</v>
      </c>
      <c r="F28" s="146">
        <v>8144</v>
      </c>
      <c r="G28" s="53">
        <f t="shared" si="0"/>
        <v>1628800</v>
      </c>
      <c r="H28" s="56"/>
      <c r="I28" s="36">
        <f t="shared" si="1"/>
        <v>0</v>
      </c>
    </row>
    <row r="29" spans="2:9" ht="12.75" x14ac:dyDescent="0.45">
      <c r="B29" s="44" t="s">
        <v>46</v>
      </c>
      <c r="C29" s="93" t="s">
        <v>47</v>
      </c>
      <c r="D29" s="92" t="s">
        <v>25</v>
      </c>
      <c r="E29" s="32">
        <v>200</v>
      </c>
      <c r="F29" s="146">
        <v>9878</v>
      </c>
      <c r="G29" s="53">
        <f t="shared" si="0"/>
        <v>1975600</v>
      </c>
      <c r="H29" s="56"/>
      <c r="I29" s="36">
        <f t="shared" si="1"/>
        <v>0</v>
      </c>
    </row>
    <row r="30" spans="2:9" ht="12.75" x14ac:dyDescent="0.45">
      <c r="B30" s="44" t="s">
        <v>48</v>
      </c>
      <c r="C30" s="93" t="s">
        <v>49</v>
      </c>
      <c r="D30" s="92" t="s">
        <v>25</v>
      </c>
      <c r="E30" s="32">
        <v>72</v>
      </c>
      <c r="F30" s="146">
        <v>17715</v>
      </c>
      <c r="G30" s="53">
        <f t="shared" si="0"/>
        <v>1275480</v>
      </c>
      <c r="H30" s="56"/>
      <c r="I30" s="36">
        <f t="shared" si="1"/>
        <v>0</v>
      </c>
    </row>
    <row r="31" spans="2:9" ht="12.75" x14ac:dyDescent="0.45">
      <c r="B31" s="44" t="s">
        <v>50</v>
      </c>
      <c r="C31" s="93" t="s">
        <v>51</v>
      </c>
      <c r="D31" s="92" t="s">
        <v>25</v>
      </c>
      <c r="E31" s="32">
        <v>200</v>
      </c>
      <c r="F31" s="146">
        <v>34171</v>
      </c>
      <c r="G31" s="53">
        <f t="shared" si="0"/>
        <v>6834200</v>
      </c>
      <c r="H31" s="56"/>
      <c r="I31" s="36">
        <f t="shared" si="1"/>
        <v>0</v>
      </c>
    </row>
    <row r="32" spans="2:9" ht="12.75" x14ac:dyDescent="0.45">
      <c r="B32" s="44" t="s">
        <v>52</v>
      </c>
      <c r="C32" s="93" t="s">
        <v>53</v>
      </c>
      <c r="D32" s="92" t="s">
        <v>22</v>
      </c>
      <c r="E32" s="32">
        <v>6</v>
      </c>
      <c r="F32" s="146">
        <v>8391</v>
      </c>
      <c r="G32" s="53">
        <f t="shared" si="0"/>
        <v>50346</v>
      </c>
      <c r="H32" s="56"/>
      <c r="I32" s="36">
        <f t="shared" si="1"/>
        <v>0</v>
      </c>
    </row>
    <row r="33" spans="2:9" ht="12.75" x14ac:dyDescent="0.45">
      <c r="B33" s="44" t="s">
        <v>54</v>
      </c>
      <c r="C33" s="93" t="s">
        <v>55</v>
      </c>
      <c r="D33" s="92" t="s">
        <v>25</v>
      </c>
      <c r="E33" s="32">
        <v>1200</v>
      </c>
      <c r="F33" s="146">
        <v>13408</v>
      </c>
      <c r="G33" s="53">
        <f t="shared" si="0"/>
        <v>16089600</v>
      </c>
      <c r="H33" s="56"/>
      <c r="I33" s="36">
        <f t="shared" si="1"/>
        <v>0</v>
      </c>
    </row>
    <row r="34" spans="2:9" ht="25.5" x14ac:dyDescent="0.45">
      <c r="B34" s="44" t="s">
        <v>56</v>
      </c>
      <c r="C34" s="66" t="s">
        <v>57</v>
      </c>
      <c r="D34" s="17" t="s">
        <v>22</v>
      </c>
      <c r="E34" s="32">
        <v>25</v>
      </c>
      <c r="F34" s="146">
        <v>48563</v>
      </c>
      <c r="G34" s="53">
        <f>F34*E34</f>
        <v>1214075</v>
      </c>
      <c r="H34" s="56"/>
      <c r="I34" s="36">
        <f t="shared" si="1"/>
        <v>0</v>
      </c>
    </row>
    <row r="35" spans="2:9" ht="25.5" x14ac:dyDescent="0.45">
      <c r="B35" s="44" t="s">
        <v>58</v>
      </c>
      <c r="C35" s="33" t="s">
        <v>59</v>
      </c>
      <c r="D35" s="17" t="s">
        <v>32</v>
      </c>
      <c r="E35" s="32">
        <v>14</v>
      </c>
      <c r="F35" s="146">
        <v>70543</v>
      </c>
      <c r="G35" s="53">
        <f t="shared" si="0"/>
        <v>987602</v>
      </c>
      <c r="H35" s="56"/>
      <c r="I35" s="36">
        <f t="shared" si="1"/>
        <v>0</v>
      </c>
    </row>
    <row r="36" spans="2:9" ht="25.5" x14ac:dyDescent="0.45">
      <c r="B36" s="44" t="s">
        <v>60</v>
      </c>
      <c r="C36" s="33" t="s">
        <v>61</v>
      </c>
      <c r="D36" s="17" t="s">
        <v>32</v>
      </c>
      <c r="E36" s="32">
        <v>1</v>
      </c>
      <c r="F36" s="146">
        <v>77057</v>
      </c>
      <c r="G36" s="53">
        <f t="shared" si="0"/>
        <v>77057</v>
      </c>
      <c r="H36" s="56"/>
      <c r="I36" s="36">
        <f t="shared" si="1"/>
        <v>0</v>
      </c>
    </row>
    <row r="37" spans="2:9" ht="12.75" x14ac:dyDescent="0.45">
      <c r="B37" s="44" t="s">
        <v>62</v>
      </c>
      <c r="C37" s="33" t="s">
        <v>63</v>
      </c>
      <c r="D37" s="17" t="s">
        <v>32</v>
      </c>
      <c r="E37" s="32">
        <v>1</v>
      </c>
      <c r="F37" s="146">
        <v>66429</v>
      </c>
      <c r="G37" s="53">
        <f t="shared" si="0"/>
        <v>66429</v>
      </c>
      <c r="H37" s="56"/>
      <c r="I37" s="36">
        <f t="shared" si="1"/>
        <v>0</v>
      </c>
    </row>
    <row r="38" spans="2:9" ht="12.75" x14ac:dyDescent="0.45">
      <c r="B38" s="44" t="s">
        <v>64</v>
      </c>
      <c r="C38" s="34" t="s">
        <v>65</v>
      </c>
      <c r="D38" s="17" t="s">
        <v>32</v>
      </c>
      <c r="E38" s="32">
        <v>3</v>
      </c>
      <c r="F38" s="146">
        <v>34811</v>
      </c>
      <c r="G38" s="53">
        <f t="shared" si="0"/>
        <v>104433</v>
      </c>
      <c r="H38" s="56"/>
      <c r="I38" s="36">
        <f>E38*H38</f>
        <v>0</v>
      </c>
    </row>
    <row r="39" spans="2:9" ht="12.75" x14ac:dyDescent="0.45">
      <c r="B39" s="44" t="s">
        <v>66</v>
      </c>
      <c r="C39" s="93" t="s">
        <v>67</v>
      </c>
      <c r="D39" s="92" t="s">
        <v>32</v>
      </c>
      <c r="E39" s="64">
        <v>2</v>
      </c>
      <c r="F39" s="146">
        <v>1279045</v>
      </c>
      <c r="G39" s="53">
        <f t="shared" si="0"/>
        <v>2558090</v>
      </c>
      <c r="H39" s="56"/>
      <c r="I39" s="36">
        <f t="shared" si="1"/>
        <v>0</v>
      </c>
    </row>
    <row r="40" spans="2:9" ht="12.75" x14ac:dyDescent="0.45">
      <c r="B40" s="44" t="s">
        <v>68</v>
      </c>
      <c r="C40" s="93" t="s">
        <v>69</v>
      </c>
      <c r="D40" s="92" t="s">
        <v>32</v>
      </c>
      <c r="E40" s="64">
        <v>4</v>
      </c>
      <c r="F40" s="146">
        <v>871345</v>
      </c>
      <c r="G40" s="53">
        <f t="shared" si="0"/>
        <v>3485380</v>
      </c>
      <c r="H40" s="56"/>
      <c r="I40" s="36">
        <f t="shared" si="1"/>
        <v>0</v>
      </c>
    </row>
    <row r="41" spans="2:9" ht="12.75" x14ac:dyDescent="0.45">
      <c r="B41" s="44" t="s">
        <v>70</v>
      </c>
      <c r="C41" s="93" t="s">
        <v>71</v>
      </c>
      <c r="D41" s="92" t="s">
        <v>32</v>
      </c>
      <c r="E41" s="64">
        <v>3</v>
      </c>
      <c r="F41" s="146">
        <v>239878</v>
      </c>
      <c r="G41" s="53">
        <f t="shared" si="0"/>
        <v>719634</v>
      </c>
      <c r="H41" s="56"/>
      <c r="I41" s="36">
        <f t="shared" si="1"/>
        <v>0</v>
      </c>
    </row>
    <row r="42" spans="2:9" ht="12.75" x14ac:dyDescent="0.45">
      <c r="B42" s="44" t="s">
        <v>72</v>
      </c>
      <c r="C42" s="93" t="s">
        <v>73</v>
      </c>
      <c r="D42" s="92" t="s">
        <v>32</v>
      </c>
      <c r="E42" s="64">
        <v>4</v>
      </c>
      <c r="F42" s="146">
        <v>24588</v>
      </c>
      <c r="G42" s="53">
        <f t="shared" si="0"/>
        <v>98352</v>
      </c>
      <c r="H42" s="56"/>
      <c r="I42" s="36">
        <f t="shared" si="1"/>
        <v>0</v>
      </c>
    </row>
    <row r="43" spans="2:9" ht="25.5" x14ac:dyDescent="0.45">
      <c r="B43" s="44" t="s">
        <v>74</v>
      </c>
      <c r="C43" s="95" t="s">
        <v>75</v>
      </c>
      <c r="D43" s="92" t="s">
        <v>32</v>
      </c>
      <c r="E43" s="64">
        <v>2</v>
      </c>
      <c r="F43" s="146">
        <v>436969</v>
      </c>
      <c r="G43" s="53">
        <f t="shared" si="0"/>
        <v>873938</v>
      </c>
      <c r="H43" s="56"/>
      <c r="I43" s="36">
        <f t="shared" si="1"/>
        <v>0</v>
      </c>
    </row>
    <row r="44" spans="2:9" ht="12.75" x14ac:dyDescent="0.45">
      <c r="B44" s="44" t="s">
        <v>76</v>
      </c>
      <c r="C44" s="66" t="s">
        <v>77</v>
      </c>
      <c r="D44" s="17" t="s">
        <v>25</v>
      </c>
      <c r="E44" s="64">
        <v>90</v>
      </c>
      <c r="F44" s="146">
        <v>68993</v>
      </c>
      <c r="G44" s="53">
        <f t="shared" si="0"/>
        <v>6209370</v>
      </c>
      <c r="H44" s="56"/>
      <c r="I44" s="36">
        <f t="shared" si="1"/>
        <v>0</v>
      </c>
    </row>
    <row r="45" spans="2:9" ht="12.75" x14ac:dyDescent="0.45">
      <c r="B45" s="44" t="s">
        <v>78</v>
      </c>
      <c r="C45" s="34" t="s">
        <v>79</v>
      </c>
      <c r="D45" s="17" t="s">
        <v>25</v>
      </c>
      <c r="E45" s="64">
        <v>100</v>
      </c>
      <c r="F45" s="146">
        <v>140664</v>
      </c>
      <c r="G45" s="53">
        <f t="shared" si="0"/>
        <v>14066400</v>
      </c>
      <c r="H45" s="56"/>
      <c r="I45" s="36">
        <f t="shared" si="1"/>
        <v>0</v>
      </c>
    </row>
    <row r="46" spans="2:9" ht="12.75" x14ac:dyDescent="0.45">
      <c r="B46" s="44" t="s">
        <v>80</v>
      </c>
      <c r="C46" s="93" t="s">
        <v>79</v>
      </c>
      <c r="D46" s="92" t="s">
        <v>22</v>
      </c>
      <c r="E46" s="64">
        <v>45</v>
      </c>
      <c r="F46" s="146">
        <v>83791</v>
      </c>
      <c r="G46" s="53">
        <f>F46*E46</f>
        <v>3770595</v>
      </c>
      <c r="H46" s="56"/>
      <c r="I46" s="36">
        <f t="shared" si="1"/>
        <v>0</v>
      </c>
    </row>
    <row r="47" spans="2:9" ht="25.5" x14ac:dyDescent="0.45">
      <c r="B47" s="44" t="s">
        <v>81</v>
      </c>
      <c r="C47" s="95" t="s">
        <v>82</v>
      </c>
      <c r="D47" s="92" t="s">
        <v>25</v>
      </c>
      <c r="E47" s="64">
        <v>210</v>
      </c>
      <c r="F47" s="146">
        <v>801833</v>
      </c>
      <c r="G47" s="53">
        <f t="shared" si="0"/>
        <v>168384930</v>
      </c>
      <c r="H47" s="56"/>
      <c r="I47" s="36">
        <f t="shared" si="1"/>
        <v>0</v>
      </c>
    </row>
    <row r="48" spans="2:9" ht="27" customHeight="1" x14ac:dyDescent="0.45">
      <c r="B48" s="44" t="s">
        <v>83</v>
      </c>
      <c r="C48" s="95" t="s">
        <v>84</v>
      </c>
      <c r="D48" s="92" t="s">
        <v>25</v>
      </c>
      <c r="E48" s="65">
        <v>316</v>
      </c>
      <c r="F48" s="146">
        <v>801833</v>
      </c>
      <c r="G48" s="53">
        <f t="shared" si="0"/>
        <v>253379228</v>
      </c>
      <c r="H48" s="56"/>
      <c r="I48" s="36">
        <f t="shared" si="1"/>
        <v>0</v>
      </c>
    </row>
    <row r="49" spans="2:9" ht="12.75" x14ac:dyDescent="0.35">
      <c r="B49" s="44" t="s">
        <v>85</v>
      </c>
      <c r="C49" s="96" t="s">
        <v>86</v>
      </c>
      <c r="D49" s="92" t="s">
        <v>25</v>
      </c>
      <c r="E49" s="64">
        <v>200</v>
      </c>
      <c r="F49" s="146">
        <v>37103</v>
      </c>
      <c r="G49" s="53">
        <f t="shared" si="0"/>
        <v>7420600</v>
      </c>
      <c r="H49" s="56"/>
      <c r="I49" s="36">
        <f t="shared" si="1"/>
        <v>0</v>
      </c>
    </row>
    <row r="50" spans="2:9" ht="12.75" x14ac:dyDescent="0.45">
      <c r="B50" s="44" t="s">
        <v>87</v>
      </c>
      <c r="C50" s="93" t="s">
        <v>88</v>
      </c>
      <c r="D50" s="92" t="s">
        <v>25</v>
      </c>
      <c r="E50" s="64">
        <v>200</v>
      </c>
      <c r="F50" s="146">
        <v>102356</v>
      </c>
      <c r="G50" s="53">
        <f t="shared" si="0"/>
        <v>20471200</v>
      </c>
      <c r="H50" s="56"/>
      <c r="I50" s="36">
        <f t="shared" si="1"/>
        <v>0</v>
      </c>
    </row>
    <row r="51" spans="2:9" ht="12.75" x14ac:dyDescent="0.45">
      <c r="B51" s="115" t="s">
        <v>89</v>
      </c>
      <c r="C51" s="90" t="s">
        <v>90</v>
      </c>
      <c r="D51" s="46" t="s">
        <v>25</v>
      </c>
      <c r="E51" s="64">
        <v>200</v>
      </c>
      <c r="F51" s="147">
        <v>13771</v>
      </c>
      <c r="G51" s="72">
        <f t="shared" si="0"/>
        <v>2754200</v>
      </c>
      <c r="H51" s="127"/>
      <c r="I51" s="128">
        <f t="shared" si="1"/>
        <v>0</v>
      </c>
    </row>
    <row r="52" spans="2:9" ht="12.75" x14ac:dyDescent="0.45">
      <c r="B52" s="115" t="s">
        <v>91</v>
      </c>
      <c r="C52" s="145" t="s">
        <v>92</v>
      </c>
      <c r="D52" s="46" t="s">
        <v>25</v>
      </c>
      <c r="E52" s="64">
        <v>50</v>
      </c>
      <c r="F52" s="146">
        <v>130161</v>
      </c>
      <c r="G52" s="72">
        <f t="shared" si="0"/>
        <v>6508050</v>
      </c>
      <c r="H52" s="59"/>
      <c r="I52" s="49">
        <f t="shared" si="1"/>
        <v>0</v>
      </c>
    </row>
    <row r="53" spans="2:9" ht="25.5" x14ac:dyDescent="0.45">
      <c r="B53" s="138" t="s">
        <v>93</v>
      </c>
      <c r="C53" s="139" t="s">
        <v>94</v>
      </c>
      <c r="D53" s="46" t="s">
        <v>25</v>
      </c>
      <c r="E53" s="97">
        <v>1</v>
      </c>
      <c r="F53" s="146">
        <v>801833</v>
      </c>
      <c r="G53" s="73">
        <f t="shared" si="0"/>
        <v>801833</v>
      </c>
      <c r="H53" s="60"/>
      <c r="I53" s="140">
        <f t="shared" si="1"/>
        <v>0</v>
      </c>
    </row>
    <row r="54" spans="2:9" ht="108.6" customHeight="1" x14ac:dyDescent="0.45">
      <c r="B54" s="138" t="s">
        <v>95</v>
      </c>
      <c r="C54" s="119" t="s">
        <v>96</v>
      </c>
      <c r="D54" s="120" t="s">
        <v>97</v>
      </c>
      <c r="E54" s="141">
        <v>1</v>
      </c>
      <c r="F54" s="147">
        <v>597746</v>
      </c>
      <c r="G54" s="73">
        <f>F54*E54</f>
        <v>597746</v>
      </c>
      <c r="H54" s="59"/>
      <c r="I54" s="140">
        <f t="shared" si="1"/>
        <v>0</v>
      </c>
    </row>
    <row r="55" spans="2:9" ht="51" x14ac:dyDescent="0.45">
      <c r="B55" s="138" t="s">
        <v>98</v>
      </c>
      <c r="C55" s="135" t="s">
        <v>99</v>
      </c>
      <c r="D55" s="136" t="s">
        <v>97</v>
      </c>
      <c r="E55" s="142">
        <v>1</v>
      </c>
      <c r="F55" s="147">
        <v>10700000</v>
      </c>
      <c r="G55" s="73">
        <f>F55*E55</f>
        <v>10700000</v>
      </c>
      <c r="H55" s="59"/>
      <c r="I55" s="140">
        <f t="shared" si="1"/>
        <v>0</v>
      </c>
    </row>
    <row r="56" spans="2:9" ht="63.75" x14ac:dyDescent="0.45">
      <c r="B56" s="138" t="s">
        <v>100</v>
      </c>
      <c r="C56" s="135" t="s">
        <v>101</v>
      </c>
      <c r="D56" s="136" t="s">
        <v>102</v>
      </c>
      <c r="E56" s="142">
        <v>14</v>
      </c>
      <c r="F56" s="147">
        <v>35973</v>
      </c>
      <c r="G56" s="73">
        <f t="shared" si="0"/>
        <v>503622</v>
      </c>
      <c r="H56" s="59"/>
      <c r="I56" s="140">
        <f t="shared" si="1"/>
        <v>0</v>
      </c>
    </row>
    <row r="57" spans="2:9" ht="103.35" customHeight="1" x14ac:dyDescent="0.45">
      <c r="B57" s="138" t="s">
        <v>103</v>
      </c>
      <c r="C57" s="135" t="s">
        <v>104</v>
      </c>
      <c r="D57" s="143" t="s">
        <v>25</v>
      </c>
      <c r="E57" s="141">
        <v>20</v>
      </c>
      <c r="F57" s="147">
        <v>382180</v>
      </c>
      <c r="G57" s="73">
        <f t="shared" si="0"/>
        <v>7643600</v>
      </c>
      <c r="H57" s="59"/>
      <c r="I57" s="140">
        <f t="shared" si="1"/>
        <v>0</v>
      </c>
    </row>
    <row r="58" spans="2:9" ht="89.25" x14ac:dyDescent="0.45">
      <c r="B58" s="115" t="s">
        <v>105</v>
      </c>
      <c r="C58" s="119" t="s">
        <v>106</v>
      </c>
      <c r="D58" s="143" t="s">
        <v>25</v>
      </c>
      <c r="E58" s="141">
        <v>30</v>
      </c>
      <c r="F58" s="147">
        <v>318486</v>
      </c>
      <c r="G58" s="72">
        <f t="shared" si="0"/>
        <v>9554580</v>
      </c>
      <c r="H58" s="59"/>
      <c r="I58" s="49">
        <f t="shared" si="1"/>
        <v>0</v>
      </c>
    </row>
    <row r="59" spans="2:9" ht="17.25" customHeight="1" x14ac:dyDescent="0.45">
      <c r="B59" s="129">
        <v>2</v>
      </c>
      <c r="C59" s="130" t="s">
        <v>107</v>
      </c>
      <c r="D59" s="131"/>
      <c r="E59" s="131"/>
      <c r="F59" s="131"/>
      <c r="G59" s="131"/>
      <c r="H59" s="131"/>
      <c r="I59" s="132"/>
    </row>
    <row r="60" spans="2:9" ht="114" customHeight="1" x14ac:dyDescent="0.45">
      <c r="B60" s="15" t="s">
        <v>108</v>
      </c>
      <c r="C60" s="33" t="s">
        <v>109</v>
      </c>
      <c r="D60" s="17" t="s">
        <v>110</v>
      </c>
      <c r="E60" s="64">
        <v>1</v>
      </c>
      <c r="F60" s="147">
        <v>13122164</v>
      </c>
      <c r="G60" s="72">
        <f>F60*E60</f>
        <v>13122164</v>
      </c>
      <c r="H60" s="59"/>
      <c r="I60" s="29">
        <f>E60*H60</f>
        <v>0</v>
      </c>
    </row>
    <row r="61" spans="2:9" ht="105.75" customHeight="1" x14ac:dyDescent="0.45">
      <c r="B61" s="15" t="s">
        <v>111</v>
      </c>
      <c r="C61" s="33" t="s">
        <v>112</v>
      </c>
      <c r="D61" s="17" t="s">
        <v>110</v>
      </c>
      <c r="E61" s="64">
        <v>1</v>
      </c>
      <c r="F61" s="147">
        <v>9116687</v>
      </c>
      <c r="G61" s="72">
        <f>F61*E61</f>
        <v>9116687</v>
      </c>
      <c r="H61" s="59"/>
      <c r="I61" s="29">
        <f t="shared" ref="I61:I88" si="2">E61*H61</f>
        <v>0</v>
      </c>
    </row>
    <row r="62" spans="2:9" ht="50.25" customHeight="1" x14ac:dyDescent="0.45">
      <c r="B62" s="15" t="s">
        <v>113</v>
      </c>
      <c r="C62" s="33" t="s">
        <v>114</v>
      </c>
      <c r="D62" s="17" t="s">
        <v>110</v>
      </c>
      <c r="E62" s="64">
        <v>4</v>
      </c>
      <c r="F62" s="147">
        <v>878553</v>
      </c>
      <c r="G62" s="72">
        <f t="shared" ref="G62:G88" si="3">F62*E62</f>
        <v>3514212</v>
      </c>
      <c r="H62" s="59"/>
      <c r="I62" s="29">
        <f t="shared" si="2"/>
        <v>0</v>
      </c>
    </row>
    <row r="63" spans="2:9" ht="45.75" customHeight="1" x14ac:dyDescent="0.45">
      <c r="B63" s="15" t="s">
        <v>115</v>
      </c>
      <c r="C63" s="33" t="s">
        <v>116</v>
      </c>
      <c r="D63" s="17" t="s">
        <v>110</v>
      </c>
      <c r="E63" s="64">
        <v>1</v>
      </c>
      <c r="F63" s="147">
        <v>983132</v>
      </c>
      <c r="G63" s="72">
        <f t="shared" si="3"/>
        <v>983132</v>
      </c>
      <c r="H63" s="59"/>
      <c r="I63" s="29">
        <f t="shared" si="2"/>
        <v>0</v>
      </c>
    </row>
    <row r="64" spans="2:9" ht="44.25" customHeight="1" x14ac:dyDescent="0.45">
      <c r="B64" s="15" t="s">
        <v>117</v>
      </c>
      <c r="C64" s="33" t="s">
        <v>118</v>
      </c>
      <c r="D64" s="17" t="s">
        <v>110</v>
      </c>
      <c r="E64" s="64">
        <v>3</v>
      </c>
      <c r="F64" s="147">
        <v>1023843</v>
      </c>
      <c r="G64" s="72">
        <f t="shared" si="3"/>
        <v>3071529</v>
      </c>
      <c r="H64" s="59"/>
      <c r="I64" s="29">
        <f t="shared" si="2"/>
        <v>0</v>
      </c>
    </row>
    <row r="65" spans="2:9" ht="78" customHeight="1" x14ac:dyDescent="0.45">
      <c r="B65" s="15" t="s">
        <v>119</v>
      </c>
      <c r="C65" s="33" t="s">
        <v>120</v>
      </c>
      <c r="D65" s="17" t="s">
        <v>22</v>
      </c>
      <c r="E65" s="64">
        <v>12</v>
      </c>
      <c r="F65" s="148">
        <v>67076</v>
      </c>
      <c r="G65" s="72">
        <f t="shared" si="3"/>
        <v>804912</v>
      </c>
      <c r="H65" s="59"/>
      <c r="I65" s="29">
        <f t="shared" si="2"/>
        <v>0</v>
      </c>
    </row>
    <row r="66" spans="2:9" ht="82.5" customHeight="1" x14ac:dyDescent="0.45">
      <c r="B66" s="15" t="s">
        <v>121</v>
      </c>
      <c r="C66" s="33" t="s">
        <v>122</v>
      </c>
      <c r="D66" s="17" t="s">
        <v>22</v>
      </c>
      <c r="E66" s="64">
        <v>25</v>
      </c>
      <c r="F66" s="147">
        <v>81920</v>
      </c>
      <c r="G66" s="72">
        <f t="shared" si="3"/>
        <v>2048000</v>
      </c>
      <c r="H66" s="59"/>
      <c r="I66" s="29">
        <f t="shared" si="2"/>
        <v>0</v>
      </c>
    </row>
    <row r="67" spans="2:9" ht="42" customHeight="1" x14ac:dyDescent="0.45">
      <c r="B67" s="15" t="s">
        <v>123</v>
      </c>
      <c r="C67" s="33" t="s">
        <v>124</v>
      </c>
      <c r="D67" s="17" t="s">
        <v>22</v>
      </c>
      <c r="E67" s="64">
        <v>125</v>
      </c>
      <c r="F67" s="147">
        <v>34139</v>
      </c>
      <c r="G67" s="72">
        <f t="shared" si="3"/>
        <v>4267375</v>
      </c>
      <c r="H67" s="59"/>
      <c r="I67" s="29">
        <f t="shared" si="2"/>
        <v>0</v>
      </c>
    </row>
    <row r="68" spans="2:9" ht="54.75" customHeight="1" x14ac:dyDescent="0.45">
      <c r="B68" s="15" t="s">
        <v>125</v>
      </c>
      <c r="C68" s="33" t="s">
        <v>126</v>
      </c>
      <c r="D68" s="17" t="s">
        <v>22</v>
      </c>
      <c r="E68" s="64">
        <v>35</v>
      </c>
      <c r="F68" s="148">
        <v>21500</v>
      </c>
      <c r="G68" s="72">
        <f t="shared" si="3"/>
        <v>752500</v>
      </c>
      <c r="H68" s="59"/>
      <c r="I68" s="29">
        <f t="shared" si="2"/>
        <v>0</v>
      </c>
    </row>
    <row r="69" spans="2:9" ht="55.5" customHeight="1" x14ac:dyDescent="0.45">
      <c r="B69" s="15" t="s">
        <v>127</v>
      </c>
      <c r="C69" s="33" t="s">
        <v>128</v>
      </c>
      <c r="D69" s="17" t="s">
        <v>22</v>
      </c>
      <c r="E69" s="155">
        <v>5298</v>
      </c>
      <c r="F69" s="148">
        <v>19800</v>
      </c>
      <c r="G69" s="72">
        <f t="shared" si="3"/>
        <v>104900400</v>
      </c>
      <c r="H69" s="59"/>
      <c r="I69" s="29">
        <f t="shared" si="2"/>
        <v>0</v>
      </c>
    </row>
    <row r="70" spans="2:9" ht="42" customHeight="1" x14ac:dyDescent="0.45">
      <c r="B70" s="15" t="s">
        <v>129</v>
      </c>
      <c r="C70" s="33" t="s">
        <v>130</v>
      </c>
      <c r="D70" s="17" t="s">
        <v>22</v>
      </c>
      <c r="E70" s="64">
        <v>272</v>
      </c>
      <c r="F70" s="147">
        <v>3597</v>
      </c>
      <c r="G70" s="72">
        <f t="shared" si="3"/>
        <v>978384</v>
      </c>
      <c r="H70" s="59"/>
      <c r="I70" s="29">
        <f t="shared" si="2"/>
        <v>0</v>
      </c>
    </row>
    <row r="71" spans="2:9" ht="30" customHeight="1" x14ac:dyDescent="0.45">
      <c r="B71" s="15" t="s">
        <v>131</v>
      </c>
      <c r="C71" s="33" t="s">
        <v>132</v>
      </c>
      <c r="D71" s="17" t="s">
        <v>22</v>
      </c>
      <c r="E71" s="64">
        <v>50</v>
      </c>
      <c r="F71" s="148">
        <v>11745</v>
      </c>
      <c r="G71" s="72">
        <f t="shared" si="3"/>
        <v>587250</v>
      </c>
      <c r="H71" s="59"/>
      <c r="I71" s="29">
        <f t="shared" si="2"/>
        <v>0</v>
      </c>
    </row>
    <row r="72" spans="2:9" ht="30" customHeight="1" x14ac:dyDescent="0.45">
      <c r="B72" s="15" t="s">
        <v>133</v>
      </c>
      <c r="C72" s="33" t="s">
        <v>134</v>
      </c>
      <c r="D72" s="17" t="s">
        <v>22</v>
      </c>
      <c r="E72" s="64">
        <v>320</v>
      </c>
      <c r="F72" s="147">
        <v>2534</v>
      </c>
      <c r="G72" s="72">
        <f t="shared" si="3"/>
        <v>810880</v>
      </c>
      <c r="H72" s="59"/>
      <c r="I72" s="29">
        <f t="shared" si="2"/>
        <v>0</v>
      </c>
    </row>
    <row r="73" spans="2:9" ht="27.75" customHeight="1" x14ac:dyDescent="0.45">
      <c r="B73" s="15" t="s">
        <v>135</v>
      </c>
      <c r="C73" s="33" t="s">
        <v>136</v>
      </c>
      <c r="D73" s="17" t="s">
        <v>110</v>
      </c>
      <c r="E73" s="64">
        <v>15</v>
      </c>
      <c r="F73" s="147">
        <v>26491</v>
      </c>
      <c r="G73" s="72">
        <f t="shared" si="3"/>
        <v>397365</v>
      </c>
      <c r="H73" s="59"/>
      <c r="I73" s="29">
        <f t="shared" si="2"/>
        <v>0</v>
      </c>
    </row>
    <row r="74" spans="2:9" ht="25.5" x14ac:dyDescent="0.45">
      <c r="B74" s="15" t="s">
        <v>137</v>
      </c>
      <c r="C74" s="33" t="s">
        <v>138</v>
      </c>
      <c r="D74" s="17" t="s">
        <v>110</v>
      </c>
      <c r="E74" s="64">
        <v>18</v>
      </c>
      <c r="F74" s="147">
        <v>26491</v>
      </c>
      <c r="G74" s="72">
        <f t="shared" si="3"/>
        <v>476838</v>
      </c>
      <c r="H74" s="59"/>
      <c r="I74" s="29">
        <f t="shared" si="2"/>
        <v>0</v>
      </c>
    </row>
    <row r="75" spans="2:9" ht="25.5" x14ac:dyDescent="0.45">
      <c r="B75" s="15" t="s">
        <v>139</v>
      </c>
      <c r="C75" s="33" t="s">
        <v>140</v>
      </c>
      <c r="D75" s="17" t="s">
        <v>110</v>
      </c>
      <c r="E75" s="64">
        <v>1</v>
      </c>
      <c r="F75" s="147">
        <v>27269</v>
      </c>
      <c r="G75" s="72">
        <f t="shared" si="3"/>
        <v>27269</v>
      </c>
      <c r="H75" s="59"/>
      <c r="I75" s="29">
        <f t="shared" si="2"/>
        <v>0</v>
      </c>
    </row>
    <row r="76" spans="2:9" ht="25.5" x14ac:dyDescent="0.45">
      <c r="B76" s="15" t="s">
        <v>141</v>
      </c>
      <c r="C76" s="33" t="s">
        <v>142</v>
      </c>
      <c r="D76" s="17" t="s">
        <v>110</v>
      </c>
      <c r="E76" s="64">
        <v>50</v>
      </c>
      <c r="F76" s="147">
        <v>73600</v>
      </c>
      <c r="G76" s="72">
        <f t="shared" si="3"/>
        <v>3680000</v>
      </c>
      <c r="H76" s="59"/>
      <c r="I76" s="29"/>
    </row>
    <row r="77" spans="2:9" ht="25.5" x14ac:dyDescent="0.45">
      <c r="B77" s="15" t="s">
        <v>143</v>
      </c>
      <c r="C77" s="33" t="s">
        <v>144</v>
      </c>
      <c r="D77" s="17" t="s">
        <v>110</v>
      </c>
      <c r="E77" s="64">
        <v>3</v>
      </c>
      <c r="F77" s="147">
        <v>125231</v>
      </c>
      <c r="G77" s="72">
        <f t="shared" si="3"/>
        <v>375693</v>
      </c>
      <c r="H77" s="59"/>
      <c r="I77" s="29">
        <f>E77*H77</f>
        <v>0</v>
      </c>
    </row>
    <row r="78" spans="2:9" ht="25.5" x14ac:dyDescent="0.45">
      <c r="B78" s="15" t="s">
        <v>145</v>
      </c>
      <c r="C78" s="33" t="s">
        <v>146</v>
      </c>
      <c r="D78" s="17" t="s">
        <v>22</v>
      </c>
      <c r="E78" s="64">
        <v>30</v>
      </c>
      <c r="F78" s="147">
        <v>68959</v>
      </c>
      <c r="G78" s="72">
        <f t="shared" si="3"/>
        <v>2068770</v>
      </c>
      <c r="H78" s="59"/>
      <c r="I78" s="29">
        <f t="shared" si="2"/>
        <v>0</v>
      </c>
    </row>
    <row r="79" spans="2:9" ht="17.25" customHeight="1" x14ac:dyDescent="0.45">
      <c r="B79" s="15" t="s">
        <v>147</v>
      </c>
      <c r="C79" s="33" t="s">
        <v>148</v>
      </c>
      <c r="D79" s="17" t="s">
        <v>110</v>
      </c>
      <c r="E79" s="64">
        <v>79</v>
      </c>
      <c r="F79" s="147">
        <v>23060</v>
      </c>
      <c r="G79" s="72">
        <f t="shared" si="3"/>
        <v>1821740</v>
      </c>
      <c r="H79" s="59"/>
      <c r="I79" s="29">
        <f t="shared" si="2"/>
        <v>0</v>
      </c>
    </row>
    <row r="80" spans="2:9" ht="51" x14ac:dyDescent="0.45">
      <c r="B80" s="15" t="s">
        <v>149</v>
      </c>
      <c r="C80" s="33" t="s">
        <v>150</v>
      </c>
      <c r="D80" s="17" t="s">
        <v>22</v>
      </c>
      <c r="E80" s="64">
        <v>10</v>
      </c>
      <c r="F80" s="147">
        <v>37757</v>
      </c>
      <c r="G80" s="72">
        <f t="shared" si="3"/>
        <v>377570</v>
      </c>
      <c r="H80" s="59"/>
      <c r="I80" s="29">
        <f t="shared" si="2"/>
        <v>0</v>
      </c>
    </row>
    <row r="81" spans="2:9" ht="61.9" customHeight="1" x14ac:dyDescent="0.45">
      <c r="B81" s="15" t="s">
        <v>151</v>
      </c>
      <c r="C81" s="33" t="s">
        <v>152</v>
      </c>
      <c r="D81" s="17" t="s">
        <v>22</v>
      </c>
      <c r="E81" s="64">
        <v>30</v>
      </c>
      <c r="F81" s="147">
        <v>27976</v>
      </c>
      <c r="G81" s="72">
        <f t="shared" si="3"/>
        <v>839280</v>
      </c>
      <c r="H81" s="59"/>
      <c r="I81" s="29">
        <f t="shared" si="2"/>
        <v>0</v>
      </c>
    </row>
    <row r="82" spans="2:9" ht="51" x14ac:dyDescent="0.45">
      <c r="B82" s="15" t="s">
        <v>153</v>
      </c>
      <c r="C82" s="33" t="s">
        <v>154</v>
      </c>
      <c r="D82" s="17" t="s">
        <v>22</v>
      </c>
      <c r="E82" s="64">
        <v>70</v>
      </c>
      <c r="F82" s="147">
        <v>18910</v>
      </c>
      <c r="G82" s="72">
        <f t="shared" si="3"/>
        <v>1323700</v>
      </c>
      <c r="H82" s="59"/>
      <c r="I82" s="29">
        <f t="shared" si="2"/>
        <v>0</v>
      </c>
    </row>
    <row r="83" spans="2:9" ht="42.75" customHeight="1" x14ac:dyDescent="0.45">
      <c r="B83" s="15" t="s">
        <v>155</v>
      </c>
      <c r="C83" s="33" t="s">
        <v>156</v>
      </c>
      <c r="D83" s="17" t="s">
        <v>110</v>
      </c>
      <c r="E83" s="64">
        <v>81</v>
      </c>
      <c r="F83" s="147">
        <v>50625</v>
      </c>
      <c r="G83" s="72">
        <f t="shared" si="3"/>
        <v>4100625</v>
      </c>
      <c r="H83" s="59"/>
      <c r="I83" s="29">
        <f t="shared" si="2"/>
        <v>0</v>
      </c>
    </row>
    <row r="84" spans="2:9" ht="38.25" x14ac:dyDescent="0.45">
      <c r="B84" s="15" t="s">
        <v>157</v>
      </c>
      <c r="C84" s="33" t="s">
        <v>158</v>
      </c>
      <c r="D84" s="17" t="s">
        <v>110</v>
      </c>
      <c r="E84" s="64">
        <v>68</v>
      </c>
      <c r="F84" s="147">
        <v>78975</v>
      </c>
      <c r="G84" s="72">
        <f t="shared" si="3"/>
        <v>5370300</v>
      </c>
      <c r="H84" s="59"/>
      <c r="I84" s="29">
        <f t="shared" si="2"/>
        <v>0</v>
      </c>
    </row>
    <row r="85" spans="2:9" ht="51" x14ac:dyDescent="0.45">
      <c r="B85" s="15" t="s">
        <v>159</v>
      </c>
      <c r="C85" s="33" t="s">
        <v>160</v>
      </c>
      <c r="D85" s="17" t="s">
        <v>110</v>
      </c>
      <c r="E85" s="64">
        <v>2</v>
      </c>
      <c r="F85" s="147">
        <v>80709</v>
      </c>
      <c r="G85" s="72">
        <f t="shared" si="3"/>
        <v>161418</v>
      </c>
      <c r="H85" s="59"/>
      <c r="I85" s="29">
        <f>E85*H85</f>
        <v>0</v>
      </c>
    </row>
    <row r="86" spans="2:9" ht="54.75" customHeight="1" x14ac:dyDescent="0.45">
      <c r="B86" s="15" t="s">
        <v>161</v>
      </c>
      <c r="C86" s="33" t="s">
        <v>162</v>
      </c>
      <c r="D86" s="17" t="s">
        <v>110</v>
      </c>
      <c r="E86" s="64">
        <v>64</v>
      </c>
      <c r="F86" s="147">
        <v>243273</v>
      </c>
      <c r="G86" s="72">
        <f t="shared" si="3"/>
        <v>15569472</v>
      </c>
      <c r="H86" s="59"/>
      <c r="I86" s="29">
        <f t="shared" si="2"/>
        <v>0</v>
      </c>
    </row>
    <row r="87" spans="2:9" ht="51" x14ac:dyDescent="0.45">
      <c r="B87" s="15" t="s">
        <v>163</v>
      </c>
      <c r="C87" s="33" t="s">
        <v>164</v>
      </c>
      <c r="D87" s="17" t="s">
        <v>110</v>
      </c>
      <c r="E87" s="64">
        <v>34</v>
      </c>
      <c r="F87" s="147">
        <v>121200</v>
      </c>
      <c r="G87" s="72">
        <f t="shared" si="3"/>
        <v>4120800</v>
      </c>
      <c r="H87" s="59"/>
      <c r="I87" s="29">
        <f t="shared" si="2"/>
        <v>0</v>
      </c>
    </row>
    <row r="88" spans="2:9" ht="51" x14ac:dyDescent="0.45">
      <c r="B88" s="15" t="s">
        <v>165</v>
      </c>
      <c r="C88" s="33" t="s">
        <v>166</v>
      </c>
      <c r="D88" s="17" t="s">
        <v>110</v>
      </c>
      <c r="E88" s="64">
        <v>21</v>
      </c>
      <c r="F88" s="147">
        <v>119523</v>
      </c>
      <c r="G88" s="72">
        <f t="shared" si="3"/>
        <v>2509983</v>
      </c>
      <c r="H88" s="59"/>
      <c r="I88" s="29">
        <f t="shared" si="2"/>
        <v>0</v>
      </c>
    </row>
    <row r="89" spans="2:9" ht="57.75" customHeight="1" x14ac:dyDescent="0.45">
      <c r="B89" s="15" t="s">
        <v>167</v>
      </c>
      <c r="C89" s="33" t="s">
        <v>168</v>
      </c>
      <c r="D89" s="17" t="s">
        <v>110</v>
      </c>
      <c r="E89" s="64">
        <v>75</v>
      </c>
      <c r="F89" s="149">
        <v>26491</v>
      </c>
      <c r="G89" s="73">
        <f>F89*E89</f>
        <v>1986825</v>
      </c>
      <c r="H89" s="60"/>
      <c r="I89" s="74">
        <f>E89*H89</f>
        <v>0</v>
      </c>
    </row>
    <row r="90" spans="2:9" ht="35.25" customHeight="1" x14ac:dyDescent="0.45">
      <c r="B90" s="15" t="s">
        <v>169</v>
      </c>
      <c r="C90" s="119" t="s">
        <v>170</v>
      </c>
      <c r="D90" s="120" t="s">
        <v>97</v>
      </c>
      <c r="E90" s="31">
        <v>1</v>
      </c>
      <c r="F90" s="147">
        <v>8031700</v>
      </c>
      <c r="G90" s="73">
        <f t="shared" ref="G90:G94" si="4">F90*E90</f>
        <v>8031700</v>
      </c>
      <c r="H90" s="59"/>
      <c r="I90" s="74">
        <f t="shared" ref="I90:I94" si="5">E90*H90</f>
        <v>0</v>
      </c>
    </row>
    <row r="91" spans="2:9" ht="57.75" customHeight="1" x14ac:dyDescent="0.45">
      <c r="B91" s="15" t="s">
        <v>171</v>
      </c>
      <c r="C91" s="119" t="s">
        <v>172</v>
      </c>
      <c r="D91" s="120" t="s">
        <v>97</v>
      </c>
      <c r="E91" s="31">
        <v>1</v>
      </c>
      <c r="F91" s="147">
        <v>3942000</v>
      </c>
      <c r="G91" s="73">
        <f t="shared" si="4"/>
        <v>3942000</v>
      </c>
      <c r="H91" s="59"/>
      <c r="I91" s="74">
        <f t="shared" si="5"/>
        <v>0</v>
      </c>
    </row>
    <row r="92" spans="2:9" ht="46.5" customHeight="1" x14ac:dyDescent="0.45">
      <c r="B92" s="15" t="s">
        <v>173</v>
      </c>
      <c r="C92" s="119" t="s">
        <v>174</v>
      </c>
      <c r="D92" s="120" t="s">
        <v>97</v>
      </c>
      <c r="E92" s="31">
        <v>1</v>
      </c>
      <c r="F92" s="147">
        <v>13016663</v>
      </c>
      <c r="G92" s="73">
        <f t="shared" si="4"/>
        <v>13016663</v>
      </c>
      <c r="H92" s="59"/>
      <c r="I92" s="74">
        <f t="shared" si="5"/>
        <v>0</v>
      </c>
    </row>
    <row r="93" spans="2:9" ht="43.5" customHeight="1" x14ac:dyDescent="0.45">
      <c r="B93" s="15" t="s">
        <v>175</v>
      </c>
      <c r="C93" s="119" t="s">
        <v>176</v>
      </c>
      <c r="D93" s="116" t="s">
        <v>97</v>
      </c>
      <c r="E93" s="117">
        <v>5</v>
      </c>
      <c r="F93" s="147">
        <v>1900000</v>
      </c>
      <c r="G93" s="73">
        <f t="shared" si="4"/>
        <v>9500000</v>
      </c>
      <c r="H93" s="59"/>
      <c r="I93" s="74">
        <f t="shared" si="5"/>
        <v>0</v>
      </c>
    </row>
    <row r="94" spans="2:9" ht="69" customHeight="1" x14ac:dyDescent="0.45">
      <c r="B94" s="15" t="s">
        <v>177</v>
      </c>
      <c r="C94" s="119" t="s">
        <v>178</v>
      </c>
      <c r="D94" s="116" t="s">
        <v>97</v>
      </c>
      <c r="E94" s="117">
        <v>1</v>
      </c>
      <c r="F94" s="148">
        <v>2268240</v>
      </c>
      <c r="G94" s="73">
        <f t="shared" si="4"/>
        <v>2268240</v>
      </c>
      <c r="H94" s="59"/>
      <c r="I94" s="74">
        <f t="shared" si="5"/>
        <v>0</v>
      </c>
    </row>
    <row r="95" spans="2:9" ht="12" customHeight="1" x14ac:dyDescent="0.45">
      <c r="B95" s="133">
        <v>3</v>
      </c>
      <c r="C95" s="137" t="s">
        <v>179</v>
      </c>
      <c r="D95" s="137"/>
      <c r="E95" s="137"/>
      <c r="F95" s="137"/>
      <c r="G95" s="137"/>
      <c r="H95" s="137"/>
      <c r="I95" s="137"/>
    </row>
    <row r="96" spans="2:9" ht="78" customHeight="1" x14ac:dyDescent="0.45">
      <c r="B96" s="134" t="s">
        <v>180</v>
      </c>
      <c r="C96" s="154" t="s">
        <v>181</v>
      </c>
      <c r="D96" s="115" t="s">
        <v>110</v>
      </c>
      <c r="E96" s="134">
        <v>10</v>
      </c>
      <c r="F96" s="146">
        <f>2200000/10</f>
        <v>220000</v>
      </c>
      <c r="G96" s="63">
        <f>E96*F96</f>
        <v>2200000</v>
      </c>
      <c r="H96" s="58"/>
      <c r="I96" s="63">
        <f>H96*E96</f>
        <v>0</v>
      </c>
    </row>
    <row r="97" spans="2:9" ht="63.75" x14ac:dyDescent="0.45">
      <c r="B97" s="134" t="s">
        <v>182</v>
      </c>
      <c r="C97" s="66" t="s">
        <v>183</v>
      </c>
      <c r="D97" s="16" t="s">
        <v>110</v>
      </c>
      <c r="E97" s="45">
        <v>50</v>
      </c>
      <c r="F97" s="146">
        <v>3056102</v>
      </c>
      <c r="G97" s="98">
        <f>E97*F97</f>
        <v>152805100</v>
      </c>
      <c r="H97" s="58"/>
      <c r="I97" s="36">
        <f>E97*H97</f>
        <v>0</v>
      </c>
    </row>
    <row r="98" spans="2:9" ht="63.75" x14ac:dyDescent="0.45">
      <c r="B98" s="134" t="s">
        <v>184</v>
      </c>
      <c r="C98" s="33" t="s">
        <v>185</v>
      </c>
      <c r="D98" s="17" t="s">
        <v>110</v>
      </c>
      <c r="E98" s="32">
        <v>1</v>
      </c>
      <c r="F98" s="147">
        <v>5007544</v>
      </c>
      <c r="G98" s="72">
        <f t="shared" ref="G98:G100" si="6">E98*F98</f>
        <v>5007544</v>
      </c>
      <c r="H98" s="59"/>
      <c r="I98" s="29">
        <f t="shared" ref="I98:I100" si="7">E98*H98</f>
        <v>0</v>
      </c>
    </row>
    <row r="99" spans="2:9" ht="63.75" x14ac:dyDescent="0.45">
      <c r="B99" s="134" t="s">
        <v>186</v>
      </c>
      <c r="C99" s="33" t="s">
        <v>187</v>
      </c>
      <c r="D99" s="17" t="s">
        <v>110</v>
      </c>
      <c r="E99" s="32">
        <v>2</v>
      </c>
      <c r="F99" s="147">
        <v>8098085</v>
      </c>
      <c r="G99" s="72">
        <f t="shared" si="6"/>
        <v>16196170</v>
      </c>
      <c r="H99" s="59"/>
      <c r="I99" s="29">
        <f t="shared" si="7"/>
        <v>0</v>
      </c>
    </row>
    <row r="100" spans="2:9" ht="31.5" customHeight="1" thickBot="1" x14ac:dyDescent="0.5">
      <c r="B100" s="134" t="s">
        <v>188</v>
      </c>
      <c r="C100" s="34" t="s">
        <v>189</v>
      </c>
      <c r="D100" s="46" t="s">
        <v>97</v>
      </c>
      <c r="E100" s="47">
        <v>1</v>
      </c>
      <c r="F100" s="149">
        <v>1200000</v>
      </c>
      <c r="G100" s="73">
        <f t="shared" si="6"/>
        <v>1200000</v>
      </c>
      <c r="H100" s="60"/>
      <c r="I100" s="74">
        <f t="shared" si="7"/>
        <v>0</v>
      </c>
    </row>
    <row r="101" spans="2:9" ht="13.5" thickBot="1" x14ac:dyDescent="0.5">
      <c r="B101" s="104">
        <v>4</v>
      </c>
      <c r="C101" s="105" t="s">
        <v>190</v>
      </c>
      <c r="D101" s="106"/>
      <c r="E101" s="106"/>
      <c r="F101" s="106"/>
      <c r="G101" s="106"/>
      <c r="H101" s="106"/>
      <c r="I101" s="107"/>
    </row>
    <row r="102" spans="2:9" ht="46.9" customHeight="1" x14ac:dyDescent="0.45">
      <c r="B102" s="91" t="s">
        <v>191</v>
      </c>
      <c r="C102" s="100" t="s">
        <v>192</v>
      </c>
      <c r="D102" s="101" t="s">
        <v>22</v>
      </c>
      <c r="E102" s="102">
        <v>100</v>
      </c>
      <c r="F102" s="150">
        <v>30138</v>
      </c>
      <c r="G102" s="103">
        <f>F102*E102</f>
        <v>3013800</v>
      </c>
      <c r="H102" s="61"/>
      <c r="I102" s="36">
        <f>E102*H102</f>
        <v>0</v>
      </c>
    </row>
    <row r="103" spans="2:9" ht="12.75" x14ac:dyDescent="0.45">
      <c r="B103" s="91" t="s">
        <v>193</v>
      </c>
      <c r="C103" s="93" t="s">
        <v>194</v>
      </c>
      <c r="D103" s="92" t="s">
        <v>32</v>
      </c>
      <c r="E103" s="65">
        <v>100</v>
      </c>
      <c r="F103" s="151">
        <v>23060</v>
      </c>
      <c r="G103" s="54">
        <f t="shared" ref="G103:G115" si="8">F103*E103</f>
        <v>2306000</v>
      </c>
      <c r="H103" s="56"/>
      <c r="I103" s="29">
        <f t="shared" ref="I103:I114" si="9">E103*H103</f>
        <v>0</v>
      </c>
    </row>
    <row r="104" spans="2:9" ht="25.5" x14ac:dyDescent="0.45">
      <c r="B104" s="91" t="s">
        <v>195</v>
      </c>
      <c r="C104" s="35" t="s">
        <v>196</v>
      </c>
      <c r="D104" s="17" t="s">
        <v>197</v>
      </c>
      <c r="E104" s="65">
        <v>30</v>
      </c>
      <c r="F104" s="151">
        <v>1250000</v>
      </c>
      <c r="G104" s="54">
        <f t="shared" si="8"/>
        <v>37500000</v>
      </c>
      <c r="H104" s="56"/>
      <c r="I104" s="29">
        <f t="shared" si="9"/>
        <v>0</v>
      </c>
    </row>
    <row r="105" spans="2:9" ht="25.5" x14ac:dyDescent="0.45">
      <c r="B105" s="115" t="s">
        <v>198</v>
      </c>
      <c r="C105" s="94" t="s">
        <v>199</v>
      </c>
      <c r="D105" s="17" t="s">
        <v>32</v>
      </c>
      <c r="E105" s="65">
        <v>3</v>
      </c>
      <c r="F105" s="151">
        <v>450000</v>
      </c>
      <c r="G105" s="54">
        <f t="shared" si="8"/>
        <v>1350000</v>
      </c>
      <c r="H105" s="56"/>
      <c r="I105" s="29">
        <f t="shared" si="9"/>
        <v>0</v>
      </c>
    </row>
    <row r="106" spans="2:9" ht="25.5" x14ac:dyDescent="0.45">
      <c r="B106" s="91" t="s">
        <v>200</v>
      </c>
      <c r="C106" s="99" t="s">
        <v>201</v>
      </c>
      <c r="D106" s="17" t="s">
        <v>32</v>
      </c>
      <c r="E106" s="65">
        <v>100</v>
      </c>
      <c r="F106" s="151">
        <v>38070</v>
      </c>
      <c r="G106" s="54">
        <f t="shared" si="8"/>
        <v>3807000</v>
      </c>
      <c r="H106" s="56"/>
      <c r="I106" s="29">
        <f t="shared" si="9"/>
        <v>0</v>
      </c>
    </row>
    <row r="107" spans="2:9" ht="12.75" x14ac:dyDescent="0.45">
      <c r="B107" s="91" t="s">
        <v>202</v>
      </c>
      <c r="C107" s="93" t="s">
        <v>203</v>
      </c>
      <c r="D107" s="92" t="s">
        <v>32</v>
      </c>
      <c r="E107" s="65">
        <v>3</v>
      </c>
      <c r="F107" s="151">
        <v>157317</v>
      </c>
      <c r="G107" s="54">
        <f t="shared" si="8"/>
        <v>471951</v>
      </c>
      <c r="H107" s="56"/>
      <c r="I107" s="29">
        <f t="shared" si="9"/>
        <v>0</v>
      </c>
    </row>
    <row r="108" spans="2:9" ht="25.5" x14ac:dyDescent="0.45">
      <c r="B108" s="91" t="s">
        <v>204</v>
      </c>
      <c r="C108" s="95" t="s">
        <v>205</v>
      </c>
      <c r="D108" s="92" t="s">
        <v>32</v>
      </c>
      <c r="E108" s="65">
        <v>1</v>
      </c>
      <c r="F108" s="151">
        <v>1230000</v>
      </c>
      <c r="G108" s="54">
        <f t="shared" si="8"/>
        <v>1230000</v>
      </c>
      <c r="H108" s="56"/>
      <c r="I108" s="29">
        <f t="shared" si="9"/>
        <v>0</v>
      </c>
    </row>
    <row r="109" spans="2:9" ht="12.75" x14ac:dyDescent="0.45">
      <c r="B109" s="91" t="s">
        <v>206</v>
      </c>
      <c r="C109" s="144" t="s">
        <v>207</v>
      </c>
      <c r="D109" s="92" t="s">
        <v>32</v>
      </c>
      <c r="E109" s="65">
        <v>34</v>
      </c>
      <c r="F109" s="151">
        <v>16782</v>
      </c>
      <c r="G109" s="54">
        <f t="shared" si="8"/>
        <v>570588</v>
      </c>
      <c r="H109" s="56"/>
      <c r="I109" s="29">
        <f t="shared" si="9"/>
        <v>0</v>
      </c>
    </row>
    <row r="110" spans="2:9" ht="12.75" x14ac:dyDescent="0.45">
      <c r="B110" s="91" t="s">
        <v>208</v>
      </c>
      <c r="C110" s="93" t="s">
        <v>209</v>
      </c>
      <c r="D110" s="92" t="s">
        <v>32</v>
      </c>
      <c r="E110" s="65">
        <v>45</v>
      </c>
      <c r="F110" s="151">
        <v>16782</v>
      </c>
      <c r="G110" s="54">
        <f t="shared" si="8"/>
        <v>755190</v>
      </c>
      <c r="H110" s="56"/>
      <c r="I110" s="29">
        <f>E110*H110</f>
        <v>0</v>
      </c>
    </row>
    <row r="111" spans="2:9" ht="25.5" x14ac:dyDescent="0.45">
      <c r="B111" s="91" t="s">
        <v>210</v>
      </c>
      <c r="C111" s="95" t="s">
        <v>211</v>
      </c>
      <c r="D111" s="92" t="s">
        <v>32</v>
      </c>
      <c r="E111" s="65">
        <v>100</v>
      </c>
      <c r="F111" s="151">
        <v>47000</v>
      </c>
      <c r="G111" s="54">
        <f t="shared" si="8"/>
        <v>4700000</v>
      </c>
      <c r="H111" s="56"/>
      <c r="I111" s="29">
        <f t="shared" si="9"/>
        <v>0</v>
      </c>
    </row>
    <row r="112" spans="2:9" ht="38.25" x14ac:dyDescent="0.45">
      <c r="B112" s="91" t="s">
        <v>212</v>
      </c>
      <c r="C112" s="95" t="s">
        <v>213</v>
      </c>
      <c r="D112" s="92" t="s">
        <v>32</v>
      </c>
      <c r="E112" s="65">
        <v>100</v>
      </c>
      <c r="F112" s="151">
        <v>23026</v>
      </c>
      <c r="G112" s="54">
        <f t="shared" si="8"/>
        <v>2302600</v>
      </c>
      <c r="H112" s="56"/>
      <c r="I112" s="29">
        <f t="shared" si="9"/>
        <v>0</v>
      </c>
    </row>
    <row r="113" spans="2:10" ht="41.25" customHeight="1" x14ac:dyDescent="0.45">
      <c r="B113" s="118" t="s">
        <v>214</v>
      </c>
      <c r="C113" s="124" t="s">
        <v>215</v>
      </c>
      <c r="D113" s="92" t="s">
        <v>32</v>
      </c>
      <c r="E113" s="65">
        <v>100</v>
      </c>
      <c r="F113" s="151">
        <v>38000</v>
      </c>
      <c r="G113" s="54">
        <f t="shared" si="8"/>
        <v>3800000</v>
      </c>
      <c r="H113" s="56"/>
      <c r="I113" s="29">
        <f t="shared" si="9"/>
        <v>0</v>
      </c>
    </row>
    <row r="114" spans="2:10" ht="27.75" customHeight="1" x14ac:dyDescent="0.45">
      <c r="B114" s="115" t="s">
        <v>216</v>
      </c>
      <c r="C114" s="126" t="s">
        <v>217</v>
      </c>
      <c r="D114" s="17" t="s">
        <v>32</v>
      </c>
      <c r="E114" s="65">
        <v>100</v>
      </c>
      <c r="F114" s="151">
        <v>290000</v>
      </c>
      <c r="G114" s="54">
        <f t="shared" si="8"/>
        <v>29000000</v>
      </c>
      <c r="H114" s="56"/>
      <c r="I114" s="29">
        <f t="shared" si="9"/>
        <v>0</v>
      </c>
    </row>
    <row r="115" spans="2:10" ht="168" customHeight="1" thickBot="1" x14ac:dyDescent="0.5">
      <c r="B115" s="91" t="s">
        <v>218</v>
      </c>
      <c r="C115" s="125" t="s">
        <v>219</v>
      </c>
      <c r="D115" s="108" t="s">
        <v>32</v>
      </c>
      <c r="E115" s="109">
        <v>3</v>
      </c>
      <c r="F115" s="152">
        <v>2317926</v>
      </c>
      <c r="G115" s="110">
        <f t="shared" si="8"/>
        <v>6953778</v>
      </c>
      <c r="H115" s="111"/>
      <c r="I115" s="74">
        <f>E115*H115</f>
        <v>0</v>
      </c>
    </row>
    <row r="116" spans="2:10" ht="13.5" thickBot="1" x14ac:dyDescent="0.5">
      <c r="B116" s="104">
        <v>5</v>
      </c>
      <c r="C116" s="105" t="s">
        <v>220</v>
      </c>
      <c r="D116" s="106"/>
      <c r="E116" s="106"/>
      <c r="F116" s="106"/>
      <c r="G116" s="106"/>
      <c r="H116" s="106"/>
      <c r="I116" s="107"/>
    </row>
    <row r="117" spans="2:10" ht="41.25" customHeight="1" x14ac:dyDescent="0.45">
      <c r="B117" s="112" t="s">
        <v>221</v>
      </c>
      <c r="C117" s="94" t="s">
        <v>222</v>
      </c>
      <c r="D117" s="16" t="s">
        <v>25</v>
      </c>
      <c r="E117" s="114">
        <v>1076</v>
      </c>
      <c r="F117" s="150">
        <v>6019</v>
      </c>
      <c r="G117" s="53">
        <f>F117*E117</f>
        <v>6476444</v>
      </c>
      <c r="H117" s="113"/>
      <c r="I117" s="36">
        <f>E117*H117</f>
        <v>0</v>
      </c>
    </row>
    <row r="118" spans="2:10" ht="3.75" customHeight="1" x14ac:dyDescent="0.45">
      <c r="B118" s="77"/>
      <c r="C118" s="78"/>
      <c r="D118" s="79"/>
      <c r="E118" s="80"/>
      <c r="F118" s="81"/>
      <c r="G118" s="82"/>
      <c r="H118" s="57"/>
      <c r="I118" s="74"/>
    </row>
    <row r="119" spans="2:10" ht="15.75" customHeight="1" x14ac:dyDescent="0.45">
      <c r="B119" s="183" t="s">
        <v>223</v>
      </c>
      <c r="C119" s="184"/>
      <c r="D119" s="184"/>
      <c r="E119" s="184"/>
      <c r="F119" s="185"/>
      <c r="G119" s="122">
        <f>SUM(G18:G118)</f>
        <v>1071445578</v>
      </c>
      <c r="H119" s="76"/>
      <c r="I119" s="123">
        <f>SUM(H18:H117)</f>
        <v>0</v>
      </c>
    </row>
    <row r="120" spans="2:10" ht="3.75" customHeight="1" thickBot="1" x14ac:dyDescent="0.5">
      <c r="B120" s="83"/>
      <c r="C120" s="84"/>
      <c r="D120" s="84"/>
      <c r="E120" s="84"/>
      <c r="F120" s="84"/>
      <c r="G120" s="85"/>
      <c r="H120" s="86"/>
      <c r="I120" s="87"/>
      <c r="J120" s="88"/>
    </row>
    <row r="121" spans="2:10" ht="15.75" customHeight="1" thickBot="1" x14ac:dyDescent="0.5">
      <c r="B121" s="176" t="s">
        <v>224</v>
      </c>
      <c r="C121" s="177"/>
      <c r="D121" s="180" t="s">
        <v>225</v>
      </c>
      <c r="E121" s="181"/>
      <c r="F121" s="181"/>
      <c r="G121" s="182"/>
      <c r="H121" s="178" t="s">
        <v>226</v>
      </c>
      <c r="I121" s="179"/>
    </row>
    <row r="122" spans="2:10" ht="13.5" thickBot="1" x14ac:dyDescent="0.5">
      <c r="B122" s="210" t="s">
        <v>227</v>
      </c>
      <c r="C122" s="211"/>
      <c r="D122" s="18">
        <v>0.16700000000000001</v>
      </c>
      <c r="E122" s="203">
        <f>ROUND(G119*D122,0)</f>
        <v>178931412</v>
      </c>
      <c r="F122" s="204"/>
      <c r="G122" s="205"/>
      <c r="H122" s="62"/>
      <c r="I122" s="50">
        <f>ROUND(I119*H122,0)</f>
        <v>0</v>
      </c>
    </row>
    <row r="123" spans="2:10" ht="13.5" thickBot="1" x14ac:dyDescent="0.5">
      <c r="B123" s="212" t="s">
        <v>228</v>
      </c>
      <c r="C123" s="213"/>
      <c r="D123" s="19">
        <v>4.2999999999999997E-2</v>
      </c>
      <c r="E123" s="203">
        <f>ROUND(G119*D123,0)</f>
        <v>46072160</v>
      </c>
      <c r="F123" s="204"/>
      <c r="G123" s="205"/>
      <c r="H123" s="62"/>
      <c r="I123" s="49">
        <f>ROUND(I119*H123,0)</f>
        <v>0</v>
      </c>
    </row>
    <row r="124" spans="2:10" ht="13.15" x14ac:dyDescent="0.45">
      <c r="B124" s="214" t="s">
        <v>229</v>
      </c>
      <c r="C124" s="215"/>
      <c r="D124" s="20">
        <v>4.2000000000000003E-2</v>
      </c>
      <c r="E124" s="203">
        <f>ROUND(G119*D124,0)</f>
        <v>45000714</v>
      </c>
      <c r="F124" s="204"/>
      <c r="G124" s="205"/>
      <c r="H124" s="62"/>
      <c r="I124" s="49">
        <f>ROUND(I119*H124,0)</f>
        <v>0</v>
      </c>
    </row>
    <row r="125" spans="2:10" ht="13.5" thickBot="1" x14ac:dyDescent="0.5">
      <c r="B125" s="214" t="s">
        <v>230</v>
      </c>
      <c r="C125" s="215"/>
      <c r="D125" s="20">
        <v>0.19</v>
      </c>
      <c r="E125" s="206">
        <f>ROUND(E124*D125,0)</f>
        <v>8550136</v>
      </c>
      <c r="F125" s="207"/>
      <c r="G125" s="208"/>
      <c r="H125" s="55">
        <v>0.19</v>
      </c>
      <c r="I125" s="49">
        <f>ROUND(I124*H125,0)</f>
        <v>0</v>
      </c>
    </row>
    <row r="126" spans="2:10" ht="24" customHeight="1" thickBot="1" x14ac:dyDescent="0.5">
      <c r="B126" s="200" t="s">
        <v>231</v>
      </c>
      <c r="C126" s="201"/>
      <c r="D126" s="202"/>
      <c r="E126" s="209">
        <f>ROUND(G119+E122+E123+E124+E125,0)</f>
        <v>1350000000</v>
      </c>
      <c r="F126" s="209"/>
      <c r="G126" s="209"/>
      <c r="H126" s="89" t="s">
        <v>232</v>
      </c>
      <c r="I126" s="121">
        <f>ROUND(I119+I122+I123+I124+I125,0)</f>
        <v>0</v>
      </c>
    </row>
    <row r="127" spans="2:10" ht="12.75" x14ac:dyDescent="0.45">
      <c r="B127" s="21"/>
      <c r="C127" s="22"/>
      <c r="D127" s="22"/>
      <c r="E127" s="23"/>
      <c r="F127" s="23"/>
      <c r="G127" s="23"/>
      <c r="H127" s="23"/>
      <c r="I127" s="24"/>
    </row>
    <row r="128" spans="2:10" x14ac:dyDescent="0.45">
      <c r="G128" s="153"/>
    </row>
    <row r="129" spans="3:3" x14ac:dyDescent="0.45">
      <c r="C129" s="26"/>
    </row>
    <row r="130" spans="3:3" x14ac:dyDescent="0.45">
      <c r="C130" s="27" t="s">
        <v>233</v>
      </c>
    </row>
    <row r="132" spans="3:3" x14ac:dyDescent="0.45">
      <c r="C132" s="27" t="s">
        <v>2</v>
      </c>
    </row>
    <row r="133" spans="3:3" x14ac:dyDescent="0.45">
      <c r="C133" s="27" t="s">
        <v>234</v>
      </c>
    </row>
  </sheetData>
  <mergeCells count="25">
    <mergeCell ref="B126:D126"/>
    <mergeCell ref="E122:G122"/>
    <mergeCell ref="E123:G123"/>
    <mergeCell ref="E124:G124"/>
    <mergeCell ref="E125:G125"/>
    <mergeCell ref="E126:G126"/>
    <mergeCell ref="B122:C122"/>
    <mergeCell ref="B123:C123"/>
    <mergeCell ref="B124:C124"/>
    <mergeCell ref="B125:C125"/>
    <mergeCell ref="B121:C121"/>
    <mergeCell ref="H121:I121"/>
    <mergeCell ref="D121:G121"/>
    <mergeCell ref="B119:F119"/>
    <mergeCell ref="E7:I7"/>
    <mergeCell ref="B11:I11"/>
    <mergeCell ref="B12:I12"/>
    <mergeCell ref="B14:I14"/>
    <mergeCell ref="B9:I9"/>
    <mergeCell ref="B10:I10"/>
    <mergeCell ref="E6:I6"/>
    <mergeCell ref="C1:D1"/>
    <mergeCell ref="B2:I3"/>
    <mergeCell ref="B4:I4"/>
    <mergeCell ref="B8:I8"/>
  </mergeCells>
  <phoneticPr fontId="16" type="noConversion"/>
  <conditionalFormatting sqref="B17:C18 C19:C21 B19:B58 C34:C38 C44:C45 B59:C59 B60:D79 C80:D89 B80:B100 B97:C101 B102:B115 C104 C106 C109 C115 B116:C116 B117:B120 C118">
    <cfRule type="expression" dxfId="9" priority="11">
      <formula>#REF!="REVISAR"</formula>
    </cfRule>
    <cfRule type="expression" dxfId="8" priority="12">
      <formula>#REF!="OK"</formula>
    </cfRule>
  </conditionalFormatting>
  <conditionalFormatting sqref="D18:D53 D102:D115">
    <cfRule type="expression" dxfId="7" priority="9">
      <formula>#REF!="REVISAR"</formula>
    </cfRule>
    <cfRule type="expression" dxfId="6" priority="10">
      <formula>#REF!="OK"</formula>
    </cfRule>
  </conditionalFormatting>
  <conditionalFormatting sqref="D57:D58">
    <cfRule type="expression" dxfId="5" priority="3">
      <formula>#REF!="REVISAR"</formula>
    </cfRule>
    <cfRule type="expression" dxfId="4" priority="4">
      <formula>#REF!="OK"</formula>
    </cfRule>
  </conditionalFormatting>
  <conditionalFormatting sqref="D97:D100">
    <cfRule type="expression" dxfId="3" priority="13">
      <formula>#REF!="REVISAR"</formula>
    </cfRule>
    <cfRule type="expression" dxfId="2" priority="14">
      <formula>#REF!="OK"</formula>
    </cfRule>
  </conditionalFormatting>
  <conditionalFormatting sqref="D117:D118">
    <cfRule type="expression" dxfId="1" priority="7">
      <formula>#REF!="REVISAR"</formula>
    </cfRule>
    <cfRule type="expression" dxfId="0" priority="8">
      <formula>#REF!="OK"</formula>
    </cfRule>
  </conditionalFormatting>
  <pageMargins left="0.31496062992125984" right="0.31496062992125984" top="0.35433070866141736" bottom="0.35433070866141736" header="0.31496062992125984" footer="0.31496062992125984"/>
  <pageSetup scale="28" fitToWidth="20" fitToHeight="2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86f21c8ce771c05aac71ea86caf44f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656d5fc8851bc2676a55e779f504259"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Props1.xml><?xml version="1.0" encoding="utf-8"?>
<ds:datastoreItem xmlns:ds="http://schemas.openxmlformats.org/officeDocument/2006/customXml" ds:itemID="{3D9C6169-2651-4F8A-86F5-F46E390D8D9C}">
  <ds:schemaRefs>
    <ds:schemaRef ds:uri="http://schemas.microsoft.com/sharepoint/v3/contenttype/forms"/>
  </ds:schemaRefs>
</ds:datastoreItem>
</file>

<file path=customXml/itemProps2.xml><?xml version="1.0" encoding="utf-8"?>
<ds:datastoreItem xmlns:ds="http://schemas.openxmlformats.org/officeDocument/2006/customXml" ds:itemID="{9704A214-93E5-40FD-AC39-A568723CC2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53e1-bd4f-403c-adce-06b87032ce67"/>
    <ds:schemaRef ds:uri="74ae1db4-9b38-4dee-b734-1e01cd3f2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D3FBFE7-CA1D-474F-A7A2-8841DDC2F32E}">
  <ds:schemaRefs>
    <ds:schemaRef ds:uri="http://schemas.microsoft.com/office/2006/metadata/properties"/>
    <ds:schemaRef ds:uri="http://schemas.microsoft.com/office/infopath/2007/PartnerControls"/>
    <ds:schemaRef ds:uri="b36853e1-bd4f-403c-adce-06b87032ce67"/>
    <ds:schemaRef ds:uri="74ae1db4-9b38-4dee-b734-1e01cd3f2951"/>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ADECUACIÓN CZ SUR ORIENT</vt:lpstr>
      <vt:lpstr>'OFERTA ADECUACIÓN CZ SUR ORIENT'!Área_de_impresión</vt:lpstr>
      <vt:lpstr>'OFERTA ADECUACIÓN CZ SUR ORIENT'!Títulos_a_imprimir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Alexander Quijano Martinez</dc:creator>
  <cp:keywords/>
  <dc:description/>
  <cp:lastModifiedBy>Carlos Jose Cruz Garcia</cp:lastModifiedBy>
  <cp:revision/>
  <dcterms:created xsi:type="dcterms:W3CDTF">2025-02-28T20:01:17Z</dcterms:created>
  <dcterms:modified xsi:type="dcterms:W3CDTF">2026-04-16T19:37:38Z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_dlc_DocIdItemGuid">
    <vt:lpwstr>34b134df-f711-4b55-8ab7-de3541c1fe9f</vt:lpwstr>
  </property>
  <property fmtid="{D5CDD505-2E9C-101B-9397-08002B2CF9AE}" pid="4" name="MediaServiceImageTags">
    <vt:lpwstr/>
  </property>
</Properties>
</file>