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ITM\2026\9. Suministro Ferretería\Nuevos\SA 12 DE 2026\"/>
    </mc:Choice>
  </mc:AlternateContent>
  <xr:revisionPtr revIDLastSave="0" documentId="13_ncr:1_{5D6D0288-EFC6-470E-A1E0-62E29D5523FD}" xr6:coauthVersionLast="47" xr6:coauthVersionMax="47" xr10:uidLastSave="{00000000-0000-0000-0000-000000000000}"/>
  <bookViews>
    <workbookView xWindow="-120" yWindow="-120" windowWidth="20730" windowHeight="11040" xr2:uid="{D7CE2060-1250-4A99-9D2B-956835961EF5}"/>
  </bookViews>
  <sheets>
    <sheet name="PROPUEST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31" i="1" l="1"/>
  <c r="H6" i="1"/>
  <c r="G6" i="1" s="1"/>
  <c r="K46" i="1" l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H7" i="1" l="1"/>
  <c r="G7" i="1" s="1"/>
  <c r="H8" i="1"/>
  <c r="G8" i="1" s="1"/>
  <c r="H9" i="1"/>
  <c r="H10" i="1"/>
  <c r="G10" i="1" s="1"/>
  <c r="H11" i="1"/>
  <c r="G11" i="1" s="1"/>
  <c r="H12" i="1"/>
  <c r="G12" i="1" s="1"/>
  <c r="H13" i="1"/>
  <c r="G13" i="1" s="1"/>
  <c r="H14" i="1"/>
  <c r="G14" i="1" s="1"/>
  <c r="H15" i="1"/>
  <c r="G15" i="1" s="1"/>
  <c r="H16" i="1"/>
  <c r="G16" i="1" s="1"/>
  <c r="H17" i="1"/>
  <c r="G17" i="1" s="1"/>
  <c r="H18" i="1"/>
  <c r="G18" i="1" s="1"/>
  <c r="H19" i="1"/>
  <c r="G19" i="1" s="1"/>
  <c r="H20" i="1"/>
  <c r="G20" i="1" s="1"/>
  <c r="H21" i="1"/>
  <c r="G21" i="1" s="1"/>
  <c r="H22" i="1"/>
  <c r="G22" i="1" s="1"/>
  <c r="H23" i="1"/>
  <c r="G23" i="1" s="1"/>
  <c r="H24" i="1"/>
  <c r="G24" i="1" s="1"/>
  <c r="H25" i="1"/>
  <c r="G25" i="1" s="1"/>
  <c r="H26" i="1"/>
  <c r="G26" i="1" s="1"/>
  <c r="H27" i="1"/>
  <c r="G27" i="1" s="1"/>
  <c r="H28" i="1"/>
  <c r="G28" i="1" s="1"/>
  <c r="H29" i="1"/>
  <c r="G29" i="1" s="1"/>
  <c r="H30" i="1"/>
  <c r="G30" i="1" s="1"/>
  <c r="H31" i="1"/>
  <c r="G31" i="1" s="1"/>
  <c r="H32" i="1"/>
  <c r="G32" i="1" s="1"/>
  <c r="H33" i="1"/>
  <c r="G33" i="1" s="1"/>
  <c r="H34" i="1"/>
  <c r="G34" i="1" s="1"/>
  <c r="H35" i="1"/>
  <c r="G35" i="1" s="1"/>
  <c r="H36" i="1"/>
  <c r="G36" i="1" s="1"/>
  <c r="H37" i="1"/>
  <c r="G37" i="1" s="1"/>
  <c r="H38" i="1"/>
  <c r="G38" i="1" s="1"/>
  <c r="H39" i="1"/>
  <c r="G39" i="1" s="1"/>
  <c r="H40" i="1"/>
  <c r="G40" i="1" s="1"/>
  <c r="H41" i="1"/>
  <c r="G41" i="1" s="1"/>
  <c r="H42" i="1"/>
  <c r="G42" i="1" s="1"/>
  <c r="H43" i="1"/>
  <c r="G43" i="1" s="1"/>
  <c r="H44" i="1"/>
  <c r="G44" i="1" s="1"/>
  <c r="H45" i="1"/>
  <c r="G45" i="1" s="1"/>
  <c r="H46" i="1"/>
  <c r="G46" i="1" s="1"/>
  <c r="H47" i="1"/>
  <c r="G47" i="1" s="1"/>
  <c r="H48" i="1"/>
  <c r="G48" i="1" s="1"/>
  <c r="H49" i="1"/>
  <c r="G49" i="1" s="1"/>
  <c r="H50" i="1"/>
  <c r="G50" i="1" s="1"/>
  <c r="H51" i="1"/>
  <c r="G51" i="1" s="1"/>
  <c r="H52" i="1"/>
  <c r="G52" i="1" s="1"/>
  <c r="H53" i="1"/>
  <c r="G53" i="1" s="1"/>
  <c r="H54" i="1"/>
  <c r="G54" i="1" s="1"/>
  <c r="H55" i="1"/>
  <c r="G55" i="1" s="1"/>
  <c r="H56" i="1"/>
  <c r="G56" i="1" s="1"/>
  <c r="H57" i="1"/>
  <c r="G57" i="1" s="1"/>
  <c r="H58" i="1"/>
  <c r="G58" i="1" s="1"/>
  <c r="H59" i="1"/>
  <c r="G59" i="1" s="1"/>
  <c r="H60" i="1"/>
  <c r="G60" i="1" s="1"/>
  <c r="H61" i="1"/>
  <c r="G61" i="1" s="1"/>
  <c r="H62" i="1"/>
  <c r="G62" i="1" s="1"/>
  <c r="H63" i="1"/>
  <c r="G63" i="1" s="1"/>
  <c r="H64" i="1"/>
  <c r="G64" i="1" s="1"/>
  <c r="H65" i="1"/>
  <c r="G65" i="1" s="1"/>
  <c r="H66" i="1"/>
  <c r="G66" i="1" s="1"/>
  <c r="H67" i="1"/>
  <c r="G67" i="1" s="1"/>
  <c r="H68" i="1"/>
  <c r="G68" i="1" s="1"/>
  <c r="H69" i="1"/>
  <c r="G69" i="1" s="1"/>
  <c r="H70" i="1"/>
  <c r="G70" i="1" s="1"/>
  <c r="H71" i="1"/>
  <c r="G71" i="1" s="1"/>
  <c r="H72" i="1"/>
  <c r="G72" i="1" s="1"/>
  <c r="H73" i="1"/>
  <c r="G73" i="1" s="1"/>
  <c r="H74" i="1"/>
  <c r="G74" i="1" s="1"/>
  <c r="H75" i="1"/>
  <c r="G75" i="1" s="1"/>
  <c r="H76" i="1"/>
  <c r="G76" i="1" s="1"/>
  <c r="H77" i="1"/>
  <c r="G77" i="1" s="1"/>
  <c r="H78" i="1"/>
  <c r="G78" i="1" s="1"/>
  <c r="H79" i="1"/>
  <c r="G79" i="1" s="1"/>
  <c r="H80" i="1"/>
  <c r="G80" i="1" s="1"/>
  <c r="H81" i="1"/>
  <c r="G81" i="1" s="1"/>
  <c r="H82" i="1"/>
  <c r="G82" i="1" s="1"/>
  <c r="H83" i="1"/>
  <c r="G83" i="1" s="1"/>
  <c r="H84" i="1"/>
  <c r="G84" i="1" s="1"/>
  <c r="H85" i="1"/>
  <c r="G85" i="1" s="1"/>
  <c r="H86" i="1"/>
  <c r="G86" i="1" s="1"/>
  <c r="H87" i="1"/>
  <c r="G87" i="1" s="1"/>
  <c r="H88" i="1"/>
  <c r="G88" i="1" s="1"/>
  <c r="H89" i="1"/>
  <c r="G89" i="1" s="1"/>
  <c r="H90" i="1"/>
  <c r="G90" i="1" s="1"/>
  <c r="H91" i="1"/>
  <c r="G91" i="1" s="1"/>
  <c r="H92" i="1"/>
  <c r="G92" i="1" s="1"/>
  <c r="H93" i="1"/>
  <c r="G93" i="1" s="1"/>
  <c r="H94" i="1"/>
  <c r="G94" i="1" s="1"/>
  <c r="H95" i="1"/>
  <c r="G95" i="1" s="1"/>
  <c r="H96" i="1"/>
  <c r="G96" i="1" s="1"/>
  <c r="H97" i="1"/>
  <c r="G97" i="1" s="1"/>
  <c r="H98" i="1"/>
  <c r="G98" i="1" s="1"/>
  <c r="H99" i="1"/>
  <c r="G99" i="1" s="1"/>
  <c r="H100" i="1"/>
  <c r="G100" i="1" s="1"/>
  <c r="H101" i="1"/>
  <c r="G101" i="1" s="1"/>
  <c r="H102" i="1"/>
  <c r="G102" i="1" s="1"/>
  <c r="H103" i="1"/>
  <c r="G103" i="1" s="1"/>
  <c r="H104" i="1"/>
  <c r="G104" i="1" s="1"/>
  <c r="H105" i="1"/>
  <c r="G105" i="1" s="1"/>
  <c r="H106" i="1"/>
  <c r="G106" i="1" s="1"/>
  <c r="H107" i="1"/>
  <c r="G107" i="1" s="1"/>
  <c r="H108" i="1"/>
  <c r="G108" i="1" s="1"/>
  <c r="H109" i="1"/>
  <c r="G109" i="1" s="1"/>
  <c r="H110" i="1"/>
  <c r="G110" i="1" s="1"/>
  <c r="H111" i="1"/>
  <c r="G111" i="1" s="1"/>
  <c r="H112" i="1"/>
  <c r="G112" i="1" s="1"/>
  <c r="H113" i="1"/>
  <c r="G113" i="1" s="1"/>
  <c r="H114" i="1"/>
  <c r="G114" i="1" s="1"/>
  <c r="H115" i="1"/>
  <c r="G115" i="1" s="1"/>
  <c r="H116" i="1"/>
  <c r="G116" i="1" s="1"/>
  <c r="H117" i="1"/>
  <c r="G117" i="1" s="1"/>
  <c r="H118" i="1"/>
  <c r="G118" i="1" s="1"/>
  <c r="H119" i="1"/>
  <c r="G119" i="1" s="1"/>
  <c r="H120" i="1"/>
  <c r="G120" i="1" s="1"/>
  <c r="H121" i="1"/>
  <c r="G121" i="1" s="1"/>
  <c r="H122" i="1"/>
  <c r="G122" i="1" s="1"/>
  <c r="H123" i="1"/>
  <c r="G123" i="1" s="1"/>
  <c r="H124" i="1"/>
  <c r="G124" i="1" s="1"/>
  <c r="H125" i="1"/>
  <c r="G125" i="1" s="1"/>
  <c r="H126" i="1"/>
  <c r="G126" i="1" s="1"/>
  <c r="H127" i="1"/>
  <c r="G127" i="1" s="1"/>
  <c r="H128" i="1"/>
  <c r="G128" i="1" s="1"/>
  <c r="H129" i="1"/>
  <c r="G129" i="1" s="1"/>
  <c r="H130" i="1"/>
  <c r="G130" i="1" s="1"/>
  <c r="H131" i="1"/>
  <c r="G131" i="1" s="1"/>
  <c r="H132" i="1"/>
  <c r="G132" i="1" s="1"/>
  <c r="H133" i="1"/>
  <c r="G133" i="1" s="1"/>
  <c r="H134" i="1"/>
  <c r="G134" i="1" s="1"/>
  <c r="H135" i="1"/>
  <c r="G135" i="1" s="1"/>
  <c r="H136" i="1"/>
  <c r="G136" i="1" s="1"/>
  <c r="H137" i="1"/>
  <c r="G137" i="1" s="1"/>
  <c r="H138" i="1"/>
  <c r="G138" i="1" s="1"/>
  <c r="H139" i="1"/>
  <c r="G139" i="1" s="1"/>
  <c r="H140" i="1"/>
  <c r="G140" i="1" s="1"/>
  <c r="H141" i="1"/>
  <c r="G141" i="1" s="1"/>
  <c r="H142" i="1"/>
  <c r="G142" i="1" s="1"/>
  <c r="H143" i="1"/>
  <c r="G143" i="1" s="1"/>
  <c r="H144" i="1"/>
  <c r="G144" i="1" s="1"/>
  <c r="H145" i="1"/>
  <c r="G145" i="1" s="1"/>
  <c r="H146" i="1"/>
  <c r="G146" i="1" s="1"/>
  <c r="H147" i="1"/>
  <c r="G147" i="1" s="1"/>
  <c r="H148" i="1"/>
  <c r="G148" i="1" s="1"/>
  <c r="H149" i="1"/>
  <c r="G149" i="1" s="1"/>
  <c r="H150" i="1"/>
  <c r="G150" i="1" s="1"/>
  <c r="H151" i="1"/>
  <c r="G151" i="1" s="1"/>
  <c r="H152" i="1"/>
  <c r="G152" i="1" s="1"/>
  <c r="H153" i="1"/>
  <c r="G153" i="1" s="1"/>
  <c r="H154" i="1"/>
  <c r="G154" i="1" s="1"/>
  <c r="H155" i="1"/>
  <c r="G155" i="1" s="1"/>
  <c r="H156" i="1"/>
  <c r="G156" i="1" s="1"/>
  <c r="H157" i="1"/>
  <c r="G157" i="1" s="1"/>
  <c r="H158" i="1" l="1"/>
  <c r="G9" i="1"/>
  <c r="H159" i="1" l="1"/>
  <c r="H160" i="1" s="1"/>
</calcChain>
</file>

<file path=xl/sharedStrings.xml><?xml version="1.0" encoding="utf-8"?>
<sst xmlns="http://schemas.openxmlformats.org/spreadsheetml/2006/main" count="339" uniqueCount="193">
  <si>
    <t>ITEM</t>
  </si>
  <si>
    <t>ESPECIFICACIONES TÉCNICAS DETALLADAS</t>
  </si>
  <si>
    <t>UNIDAD</t>
  </si>
  <si>
    <t>CANT.</t>
  </si>
  <si>
    <t>PROMEDIO</t>
  </si>
  <si>
    <t>VALOR  TOTAL ANTES DEL IVA</t>
  </si>
  <si>
    <t>VALOR UNITARIO ANTES DE IVA</t>
  </si>
  <si>
    <t>VALOR TOTAL ANTES DEL IVA</t>
  </si>
  <si>
    <t>VALOR TOTAL IVA INCLUIDO</t>
  </si>
  <si>
    <t>Un</t>
  </si>
  <si>
    <t>Bulto</t>
  </si>
  <si>
    <t>Libra</t>
  </si>
  <si>
    <t>% IVA</t>
  </si>
  <si>
    <t>VALOR DEL IVA</t>
  </si>
  <si>
    <t xml:space="preserve">VALOR DEL IVA </t>
  </si>
  <si>
    <t>Abono gallinaza compostada x 50 kg</t>
  </si>
  <si>
    <t>Abrazadera para manguera de 1/2"</t>
  </si>
  <si>
    <t>Aceitera de boquilla flexible 500 ml</t>
  </si>
  <si>
    <t>Aserrín x 25 kg</t>
  </si>
  <si>
    <t xml:space="preserve">Atomizador profesional sprayer </t>
  </si>
  <si>
    <t xml:space="preserve">Azufre x 400 gr </t>
  </si>
  <si>
    <t>Bandeja plástica para materos 23 cm x 20 cm</t>
  </si>
  <si>
    <t>Barra agricola de 12 libras</t>
  </si>
  <si>
    <t xml:space="preserve">Bidon gasolina 1 galón </t>
  </si>
  <si>
    <t xml:space="preserve">Bidón gasolina 5 Galones Midwest Can </t>
  </si>
  <si>
    <t>Biorreactor para compostaje EARTHGREEN SAC 3000
Sistema Autónomo de Compostaje EARTHGREEN SAC-3000, para producir abono orgánico de uso agrícola</t>
  </si>
  <si>
    <t xml:space="preserve">Bolsa de chip de coco </t>
  </si>
  <si>
    <t>Bomba de aspersión de 1.8 lt RoyalCondor o similar</t>
  </si>
  <si>
    <t>Bomba de aspersión de 20 lt RoyalCondor o similar</t>
  </si>
  <si>
    <t>Boquilla en bronce de rosca 600 RC-355EX (Para fumigadora RoyalCondor)</t>
  </si>
  <si>
    <t>Cabo de almádana</t>
  </si>
  <si>
    <t>Cabo de pala en madera</t>
  </si>
  <si>
    <t>Cabos para azadón redondo y ovalado</t>
  </si>
  <si>
    <t>Cal agrícola x 50 kg</t>
  </si>
  <si>
    <t>Cal dolomítica x 50 kg</t>
  </si>
  <si>
    <t>Cal nare x 10 kg</t>
  </si>
  <si>
    <t>Canasta plástica de 60 cm largo; 40 cm de ancho; 25 cm de alto</t>
  </si>
  <si>
    <t xml:space="preserve">Capacho No. 50 (cocotero) </t>
  </si>
  <si>
    <t>Carretilla o coche de jardinero plástico tolva, tramontina, bellota o similar</t>
  </si>
  <si>
    <t xml:space="preserve">Cartucho 3M 6001 vapores organicos </t>
  </si>
  <si>
    <t>Cepillo alambre 4 x 16 mango plástico</t>
  </si>
  <si>
    <t>Cepillo de alambre 6 x 19 con base de madera y cabo</t>
  </si>
  <si>
    <t>Cortador de jardinería de extensión rama alta</t>
  </si>
  <si>
    <t xml:space="preserve">Cortador de ramas altas con mango telescópico 3.6 m fibra de vidrio Truper </t>
  </si>
  <si>
    <t xml:space="preserve">Costal de fibra </t>
  </si>
  <si>
    <t>Costal de polipropileno</t>
  </si>
  <si>
    <t xml:space="preserve">Desjarretadera media luna </t>
  </si>
  <si>
    <t>Empaque para manguera de 1/2"</t>
  </si>
  <si>
    <t>Fertilizante foliar A-MICSUR</t>
  </si>
  <si>
    <t xml:space="preserve">Litro </t>
  </si>
  <si>
    <t>Fertilizante Hidrobalance Gel 14 - 14 - 14</t>
  </si>
  <si>
    <t>Fertilizante nutrimon 10-30-10 x 50 kg</t>
  </si>
  <si>
    <t>Fertilizante nutrimon 13-26-10-3 x 50 kg</t>
  </si>
  <si>
    <t>Fertilizante nutrimon 15-15-15 x 50 kg</t>
  </si>
  <si>
    <t>Fertilizante nutrimon 17-6-18-2 x 50 kg</t>
  </si>
  <si>
    <t>Fertilizante wuxal 16 - 16 - 12 tapa negra</t>
  </si>
  <si>
    <t>Fertilizante wuxal 20 - 0 - 15 - 4  tapa roja</t>
  </si>
  <si>
    <t xml:space="preserve">Filtro 3M 5N11 material particulado </t>
  </si>
  <si>
    <t>Fungicida Centauro 720 SC</t>
  </si>
  <si>
    <t>Fungicida Elosal 720 SC</t>
  </si>
  <si>
    <t xml:space="preserve">Fungicida luna tranquility </t>
  </si>
  <si>
    <t xml:space="preserve">Fungicida nativo </t>
  </si>
  <si>
    <t>Fungicida Tirton x 500 gr</t>
  </si>
  <si>
    <t xml:space="preserve">Gafa nitro II lente claro Af SteelPro  </t>
  </si>
  <si>
    <t xml:space="preserve">Gafa nitro II lente oscuro Af SteelPro  </t>
  </si>
  <si>
    <t>Hacha con cabo 1.5 Lb</t>
  </si>
  <si>
    <t>Hacha con cabo 3.5 Lb</t>
  </si>
  <si>
    <t xml:space="preserve">Herbicida Panzer 480 SL </t>
  </si>
  <si>
    <t>Herbicida RoundUp activo</t>
  </si>
  <si>
    <t>Herbicida Tordon XT</t>
  </si>
  <si>
    <t xml:space="preserve">Hormiguicida Cebitox X 100 G </t>
  </si>
  <si>
    <t>Hormiguicida Hormix SB 150 gramos</t>
  </si>
  <si>
    <t>Humus x 50 Kg</t>
  </si>
  <si>
    <t>Insecticida Albatross 200 SC</t>
  </si>
  <si>
    <t xml:space="preserve">Insecticida Arriero 2,5 DP </t>
  </si>
  <si>
    <t>Insecticida Citroemulsión 800 EC</t>
  </si>
  <si>
    <t>Insecticida Inveprid 350 SC</t>
  </si>
  <si>
    <t>Insecticida Invetrina 200 EC</t>
  </si>
  <si>
    <t>Insecticida Serok bolsa x 250 gr</t>
  </si>
  <si>
    <t>Juego de racor bronce para manguera de 1/2"</t>
  </si>
  <si>
    <t xml:space="preserve">Keylate hierro </t>
  </si>
  <si>
    <t xml:space="preserve">Kit de Compostaje SAC-3000; Incluye zaranda grande, 12 canastillas de maduración, pala grande, y material de mezcla. </t>
  </si>
  <si>
    <t>Kit</t>
  </si>
  <si>
    <t>Kit de empaques bomba fumigadora RoyalCondor (Se justifica la marca y/o referencia por que es la herramienta existente)</t>
  </si>
  <si>
    <t xml:space="preserve">Kit para derrames de 15-20 gl UNIVERSAL en maletin </t>
  </si>
  <si>
    <t>Lanza en bronce de fumigadora de 80 cm RoyalCondor (Se justifica la marca y/o referencia por que es la herramienta existente) (Se justifica la marca y/o referencia por que es la herramienta existente)</t>
  </si>
  <si>
    <t xml:space="preserve">Lima triangular 8 pulgadas </t>
  </si>
  <si>
    <t xml:space="preserve">Machete barrigon 18" </t>
  </si>
  <si>
    <t xml:space="preserve">Machete barrigon 22" </t>
  </si>
  <si>
    <t xml:space="preserve">Machete corneta 18" niquelado 3 rayas </t>
  </si>
  <si>
    <t>Manguera de caucho y lona hidráulica de 1/2" x 100 mts</t>
  </si>
  <si>
    <t>Manguera salida caucho reforzado RC-305X (Para fumigadora RoyalCondor)</t>
  </si>
  <si>
    <t xml:space="preserve">Matera nido rayada mediana prefabricada en concreto 35 x 63 </t>
  </si>
  <si>
    <t xml:space="preserve">Matero de barro gravado de 32 cm </t>
  </si>
  <si>
    <t xml:space="preserve">Matero de barro; ancho: 38 cm; alto: 34 cm </t>
  </si>
  <si>
    <t xml:space="preserve">Matero de barro; ancho: 40 cm; alto: 34 cm </t>
  </si>
  <si>
    <t xml:space="preserve">Matero de cerámica de 20 cm </t>
  </si>
  <si>
    <t xml:space="preserve">Matero plástico; ancho: 26.5 cm; alto: 24 cm </t>
  </si>
  <si>
    <t>Overol tyvek saranex 77428 cualquier talla</t>
  </si>
  <si>
    <t>Pala redonda #2 con cabo Tramontina, Herragro o similar</t>
  </si>
  <si>
    <t>Paladraga Herragro o similar</t>
  </si>
  <si>
    <t>Palín hoyador colima con cabo o similar</t>
  </si>
  <si>
    <t xml:space="preserve">Palita ancha aluminio 30 cm </t>
  </si>
  <si>
    <t>Palma areca 80 cm</t>
  </si>
  <si>
    <t>Palma bambú</t>
  </si>
  <si>
    <t>Pistola de fumigación RoyalCondor (Se justifica la marca y/o referencia por que es la herramienta existente)</t>
  </si>
  <si>
    <t xml:space="preserve">Pistola manguera 7 posiciones </t>
  </si>
  <si>
    <t xml:space="preserve">Pistola para manguera pitón cobre 5" con refuerzo plástico verde en el sistema de apertura </t>
  </si>
  <si>
    <t>Planta Aglonema perdiz blanca</t>
  </si>
  <si>
    <t xml:space="preserve">Planta Anturio blanco </t>
  </si>
  <si>
    <t xml:space="preserve">Planta anturio lady jane  </t>
  </si>
  <si>
    <t xml:space="preserve">Planta biflora </t>
  </si>
  <si>
    <t xml:space="preserve">Planta calathea lancifolia cascabel P14 </t>
  </si>
  <si>
    <t>Planta Dracena fraganz x3 tallos</t>
  </si>
  <si>
    <t xml:space="preserve">Planta Dracena tricolor B35 </t>
  </si>
  <si>
    <t>Planta Duranta limón</t>
  </si>
  <si>
    <t xml:space="preserve">Planta Duranta variegada </t>
  </si>
  <si>
    <t>Planta ficus negro grande</t>
  </si>
  <si>
    <t xml:space="preserve">Planta filodendro orange </t>
  </si>
  <si>
    <t xml:space="preserve">Planta Heliconia surtida B28 </t>
  </si>
  <si>
    <t>Planta Lucky bambú 50 cm</t>
  </si>
  <si>
    <t xml:space="preserve">Polisombra 80%- Ancho 4 mts x 1 metro </t>
  </si>
  <si>
    <t>ml</t>
  </si>
  <si>
    <t>Portaboquilla universal herbicida + boquilla abanico RoyalCondor (Se justifica la marca y/o referencia por que es la herramienta existente)</t>
  </si>
  <si>
    <t>Quemador de gas</t>
  </si>
  <si>
    <t xml:space="preserve">Rastrillo metálico de jardinería </t>
  </si>
  <si>
    <t>Rastrillo plástico Herragro o similar de 25 dientes con mango</t>
  </si>
  <si>
    <t>Recatón herragro de 3lb</t>
  </si>
  <si>
    <t>Regadera jardinería de 8 Lt</t>
  </si>
  <si>
    <t xml:space="preserve">Regador aspersor de bronce con espiga metálica </t>
  </si>
  <si>
    <t xml:space="preserve">Respirador 3M L-6200 pieza facial media cara talla M, sin cartuchos </t>
  </si>
  <si>
    <t xml:space="preserve">Retenedor 3M 50 para prefiltro 5N11 y 5P71 </t>
  </si>
  <si>
    <t>Serrucho arco soqueador 24"</t>
  </si>
  <si>
    <t>Serrucho curvo podador plegable Truper  o similar</t>
  </si>
  <si>
    <t>Serrucho para perdiga</t>
  </si>
  <si>
    <t xml:space="preserve">Serrucho tabla roca 6" </t>
  </si>
  <si>
    <t xml:space="preserve">Soporte para matero con rodachinas de 2” con recogedor de agua; Diámetro: 32 cm </t>
  </si>
  <si>
    <t>Soporte para matero con rodachinas de 2” con recogedor de agua; Diámetro: 45 cm</t>
  </si>
  <si>
    <t>Soporte para matero con rodachinas de 2” con recogedor de agua; Diámetro: 49 cm</t>
  </si>
  <si>
    <t>Soporte para matero con rodachinas de 2” con recogedor de agua; Diámetro: 55 cm</t>
  </si>
  <si>
    <t>Soporte para matero con rodachinas de 2” con recogedor de agua; Diámetro: 66 cm</t>
  </si>
  <si>
    <t xml:space="preserve">Suministro de medidor de suelo; Gran pantalla LCD con
retroiluminación verde.
La unidad de temperatura es conmutable a °C/°F.
Alimentado por una batería de 9 V (no incluida) e indicación de
Batería baja.
El probador de suelo se apagará automáticamente después de
5 minutos de no funcionar.
Hecho de materiales de buena calidad, resistente al óxido y
duradero </t>
  </si>
  <si>
    <t>Tierra abonada x 50 kg</t>
  </si>
  <si>
    <t>Tijera de poda para alturas</t>
  </si>
  <si>
    <t xml:space="preserve">Tijera de podar borde dentado </t>
  </si>
  <si>
    <t xml:space="preserve">Tijera hojalatera 10" </t>
  </si>
  <si>
    <t xml:space="preserve">Tijera podadora a dos manos profesional </t>
  </si>
  <si>
    <t>Tijera podadora de 5"</t>
  </si>
  <si>
    <t>Tijera podadora de 7"</t>
  </si>
  <si>
    <t>Tijera podadora de 9"</t>
  </si>
  <si>
    <t>Tijera podadora extensible profesional</t>
  </si>
  <si>
    <t xml:space="preserve">Tijera podadora grande mango plástico </t>
  </si>
  <si>
    <t>Traje de apicultura completo (guantes y mascara talla L)</t>
  </si>
  <si>
    <t xml:space="preserve">Trompa SB cebo hormicida x 500 gr </t>
  </si>
  <si>
    <t>Vaselina blanca</t>
  </si>
  <si>
    <t>Viruta x 25 kg</t>
  </si>
  <si>
    <t xml:space="preserve">Zapapico jardinero 110 cm con mango de madera </t>
  </si>
  <si>
    <t xml:space="preserve">Insecticida Inveprid 350 SC x 250 cc </t>
  </si>
  <si>
    <t xml:space="preserve">Cortasetos A Gasolina 122HD6 De 21.7 Cc Espada De 22.8 In - 58 Cm Husqvarna </t>
  </si>
  <si>
    <t xml:space="preserve">Planta cafeto </t>
  </si>
  <si>
    <t xml:space="preserve">Planta cuna de moises </t>
  </si>
  <si>
    <t xml:space="preserve">Planta lengua de suegra </t>
  </si>
  <si>
    <t xml:space="preserve">Canasta metálica #60 </t>
  </si>
  <si>
    <t xml:space="preserve">Capacho No. 60 (cocotero) </t>
  </si>
  <si>
    <t xml:space="preserve">Manguera jardin fenix 1/2 x 50 mts flexco garantia 5 años </t>
  </si>
  <si>
    <t xml:space="preserve">Correa acolchada curva y separada RC-700EA1/4 para fumigadora RoyalCondor </t>
  </si>
  <si>
    <t xml:space="preserve">Extracto de plantas ajo-aji </t>
  </si>
  <si>
    <t xml:space="preserve">Fertilizante In Terra Up x 10 ml </t>
  </si>
  <si>
    <t xml:space="preserve">Lorsban 2.5% Dp Insecticida Agrícola </t>
  </si>
  <si>
    <t>Kilo</t>
  </si>
  <si>
    <t>VALOR 2025</t>
  </si>
  <si>
    <t>VALOR 2025+IPC</t>
  </si>
  <si>
    <t>VALOR MERCADO</t>
  </si>
  <si>
    <t xml:space="preserve">Jardinera gota #3; 28 x 42 </t>
  </si>
  <si>
    <t>NOTA 1: La adjudicación del contrato se hará por el valor del presupuesto oficial al proponente que ofrezca la oferta de menor valor conforme la sumatoria de los valores unitarios IVA INCLUIDO.</t>
  </si>
  <si>
    <t xml:space="preserve">NOTA 2: Los proponentes cotizarán la totalidad de los ítems por valor unitario. La adjudicación del contrato se hará a la oferta de menor valor una vez finalizada la subasta y el contrato se hará por el valor del presupuesto oficial. De acuerdo con las necesidades del ITM, se harán pedidos al contratista en las cantidades requeridas. El presupuesto oficial adjudicado podrá o no, ejecutarse en su totalidad. </t>
  </si>
  <si>
    <t>NOTA 3: El precio o precios ofertados deberán incluir todos los costos relacionados con la legalización, impuestos, administración, variaciones monetarias, derechos laborales y prestaciones sociales, pérdidas, personal administrativo, logístico y operativo y transporte, entre otros; y corresponderá dentro del área comercial del oferente cerciorarse y calcular todas estas variables, por lo tanto, el ITM no será responsable por reclamaciones que tengan como causa los elementos antes descritos. En todo caso; en los precios unitarios ofertados, no deberán superar los estimados por la entidad.</t>
  </si>
  <si>
    <t>IDENTIFICACIÓN DEL PROPONENTE:</t>
  </si>
  <si>
    <t>Nombre o razón social del proponente</t>
  </si>
  <si>
    <t>NIT del proponente:</t>
  </si>
  <si>
    <t>Nombre del representante legal</t>
  </si>
  <si>
    <t>Dirección completa del proponente:</t>
  </si>
  <si>
    <t>Ciudad - Departamento - País:</t>
  </si>
  <si>
    <t>Teléfono fijo:</t>
  </si>
  <si>
    <t>Teléfono Celular</t>
  </si>
  <si>
    <t>Fax:</t>
  </si>
  <si>
    <t>Correo electrónico</t>
  </si>
  <si>
    <t>NOMBRE DEL PROPONENTE</t>
  </si>
  <si>
    <t xml:space="preserve">CC. o NIT </t>
  </si>
  <si>
    <t>(Es obligatoria la presentación de este formato con la propuesta)</t>
  </si>
  <si>
    <t>FORMATO  2</t>
  </si>
  <si>
    <t xml:space="preserve"> PROPUESTA ECONÓMICA  </t>
  </si>
  <si>
    <t>SEÑORES
INSTITUCIÓN UNIVERSITARIA ITM
MEDELLÍN
CONTRATACIÓN SELECCIÓN ABREVIADA DE MENOR CUANTIA POR SUBASTA INVERSA ELECTRONICA No. SA 12 DE 2026
OBJETO: Suministro, a demanda, de materiales, insumos y herramientas, pinturas, herramientas e insumos para jardinería; componentes eléctricos, electromecánicos y electrónicos, requeridos para la oportuna prestación de los servicios y el correcto funcionamiento de los procesos misionales, estratégicos y de apoyo que integran la Institución Universitaria ITM, en los campus que lo conforman. GRUPO 4: Suministro a demanda de insumos y herramientas de jardinería y elementos afines para el correcto funcionamiento de los procesos misionales, estratégicos y de apoyo que integran la Institución Universitaria ITM, hasta por el valor del presupuesto oficial y con entregas periódicas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</si>
</sst>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rgb="FF000000"/>
      <name val="Arial Narrow"/>
      <family val="2"/>
    </font>
    <font>
      <b/>
      <sz val="10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8">
    <xf numFmtId="0" fontId="0" fillId="0" borderId="0" xfId="0"/>
    <xf numFmtId="0" fontId="2" fillId="0" borderId="0" xfId="0" applyFont="1"/>
    <xf numFmtId="0" fontId="2" fillId="0" borderId="11" xfId="0" applyFont="1" applyBorder="1"/>
    <xf numFmtId="0" fontId="4" fillId="0" borderId="0" xfId="0" applyFont="1"/>
    <xf numFmtId="0" fontId="4" fillId="4" borderId="2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22" xfId="0" applyNumberFormat="1" applyFont="1" applyBorder="1" applyAlignment="1">
      <alignment horizontal="center" vertical="center" wrapText="1"/>
    </xf>
    <xf numFmtId="0" fontId="4" fillId="4" borderId="6" xfId="0" applyFont="1" applyFill="1" applyBorder="1" applyAlignment="1">
      <alignment horizontal="left" vertical="center" wrapText="1"/>
    </xf>
    <xf numFmtId="1" fontId="4" fillId="4" borderId="2" xfId="0" applyNumberFormat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165" fontId="5" fillId="7" borderId="2" xfId="1" applyNumberFormat="1" applyFont="1" applyFill="1" applyBorder="1" applyAlignment="1">
      <alignment vertical="center"/>
    </xf>
    <xf numFmtId="165" fontId="5" fillId="4" borderId="2" xfId="1" applyNumberFormat="1" applyFont="1" applyFill="1" applyBorder="1" applyAlignment="1">
      <alignment vertical="center"/>
    </xf>
    <xf numFmtId="0" fontId="3" fillId="3" borderId="18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2" xfId="0" applyFont="1" applyBorder="1" applyAlignment="1">
      <alignment horizontal="center"/>
    </xf>
    <xf numFmtId="44" fontId="2" fillId="0" borderId="12" xfId="1" applyFont="1" applyBorder="1" applyAlignment="1"/>
    <xf numFmtId="0" fontId="2" fillId="0" borderId="25" xfId="0" applyFont="1" applyBorder="1"/>
    <xf numFmtId="0" fontId="2" fillId="0" borderId="26" xfId="0" applyFont="1" applyBorder="1"/>
    <xf numFmtId="44" fontId="2" fillId="0" borderId="27" xfId="1" applyFont="1" applyBorder="1" applyAlignment="1"/>
    <xf numFmtId="0" fontId="6" fillId="8" borderId="28" xfId="0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/>
    </xf>
    <xf numFmtId="0" fontId="6" fillId="8" borderId="24" xfId="0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0" fontId="6" fillId="9" borderId="24" xfId="0" applyFont="1" applyFill="1" applyBorder="1" applyAlignment="1">
      <alignment horizontal="center" vertical="center" wrapText="1"/>
    </xf>
    <xf numFmtId="0" fontId="6" fillId="9" borderId="2" xfId="0" applyFont="1" applyFill="1" applyBorder="1" applyAlignment="1">
      <alignment horizontal="center" vertical="center" wrapText="1"/>
    </xf>
    <xf numFmtId="0" fontId="6" fillId="9" borderId="9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1" fontId="4" fillId="4" borderId="2" xfId="0" applyNumberFormat="1" applyFont="1" applyFill="1" applyBorder="1" applyAlignment="1">
      <alignment horizontal="center" vertical="center" shrinkToFit="1"/>
    </xf>
    <xf numFmtId="9" fontId="4" fillId="4" borderId="2" xfId="2" applyFont="1" applyFill="1" applyBorder="1" applyAlignment="1" applyProtection="1">
      <alignment horizontal="center" vertical="center" wrapText="1"/>
      <protection locked="0"/>
    </xf>
    <xf numFmtId="164" fontId="4" fillId="4" borderId="9" xfId="1" applyNumberFormat="1" applyFont="1" applyFill="1" applyBorder="1" applyAlignment="1">
      <alignment horizontal="center" vertical="center" wrapText="1"/>
    </xf>
    <xf numFmtId="9" fontId="4" fillId="4" borderId="2" xfId="2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vertical="center" wrapText="1"/>
    </xf>
    <xf numFmtId="9" fontId="4" fillId="4" borderId="2" xfId="2" applyFont="1" applyFill="1" applyBorder="1" applyAlignment="1" applyProtection="1">
      <alignment horizontal="center" vertical="center"/>
      <protection locked="0"/>
    </xf>
    <xf numFmtId="9" fontId="4" fillId="4" borderId="22" xfId="2" applyFont="1" applyFill="1" applyBorder="1" applyAlignment="1" applyProtection="1">
      <alignment horizontal="center" vertical="center" wrapText="1"/>
      <protection locked="0"/>
    </xf>
    <xf numFmtId="164" fontId="3" fillId="3" borderId="9" xfId="1" applyNumberFormat="1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164" fontId="3" fillId="3" borderId="10" xfId="1" applyNumberFormat="1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3" fillId="8" borderId="24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C035-268C-4D91-844A-635D136049B5}">
  <dimension ref="A1:AE182"/>
  <sheetViews>
    <sheetView tabSelected="1" topLeftCell="A156" zoomScale="85" zoomScaleNormal="85" workbookViewId="0">
      <selection activeCell="C169" sqref="C169:H169"/>
    </sheetView>
  </sheetViews>
  <sheetFormatPr baseColWidth="10" defaultColWidth="11.42578125" defaultRowHeight="16.5" x14ac:dyDescent="0.3"/>
  <cols>
    <col min="1" max="1" width="7.42578125" style="1" bestFit="1" customWidth="1" collapsed="1"/>
    <col min="2" max="2" width="56.85546875" style="1" customWidth="1" collapsed="1"/>
    <col min="3" max="3" width="8" style="1" bestFit="1" customWidth="1" collapsed="1"/>
    <col min="4" max="4" width="6.42578125" style="1" customWidth="1" collapsed="1"/>
    <col min="5" max="5" width="6.42578125" style="1" customWidth="1"/>
    <col min="6" max="6" width="23.85546875" style="3" customWidth="1" collapsed="1"/>
    <col min="7" max="7" width="23.85546875" style="3" customWidth="1"/>
    <col min="8" max="8" width="23.85546875" style="1" customWidth="1" collapsed="1"/>
    <col min="9" max="9" width="11.42578125" style="1" customWidth="1"/>
    <col min="10" max="10" width="11.42578125" style="1" hidden="1" customWidth="1" collapsed="1"/>
    <col min="11" max="11" width="14" style="1" hidden="1" customWidth="1"/>
    <col min="12" max="12" width="0" style="1" hidden="1" customWidth="1"/>
    <col min="13" max="15" width="11.42578125" style="1"/>
    <col min="16" max="16" width="11.42578125" style="1" collapsed="1"/>
    <col min="17" max="19" width="11.42578125" style="1"/>
    <col min="20" max="20" width="11.42578125" style="1" collapsed="1"/>
    <col min="21" max="24" width="11.42578125" style="1"/>
    <col min="25" max="25" width="11.42578125" style="1" collapsed="1"/>
    <col min="26" max="31" width="11.42578125" style="1"/>
    <col min="32" max="16384" width="11.42578125" style="1" collapsed="1"/>
  </cols>
  <sheetData>
    <row r="1" spans="1:12" x14ac:dyDescent="0.3">
      <c r="A1" s="26" t="s">
        <v>190</v>
      </c>
      <c r="B1" s="27"/>
      <c r="C1" s="27"/>
      <c r="D1" s="27"/>
      <c r="E1" s="27"/>
      <c r="F1" s="27"/>
      <c r="G1" s="27"/>
      <c r="H1" s="28"/>
    </row>
    <row r="2" spans="1:12" x14ac:dyDescent="0.3">
      <c r="A2" s="29" t="s">
        <v>191</v>
      </c>
      <c r="B2" s="30"/>
      <c r="C2" s="30"/>
      <c r="D2" s="30"/>
      <c r="E2" s="30"/>
      <c r="F2" s="30"/>
      <c r="G2" s="30"/>
      <c r="H2" s="31"/>
    </row>
    <row r="3" spans="1:12" ht="128.25" customHeight="1" x14ac:dyDescent="0.3">
      <c r="A3" s="32" t="s">
        <v>192</v>
      </c>
      <c r="B3" s="33"/>
      <c r="C3" s="33"/>
      <c r="D3" s="33"/>
      <c r="E3" s="33"/>
      <c r="F3" s="33"/>
      <c r="G3" s="33"/>
      <c r="H3" s="34"/>
    </row>
    <row r="4" spans="1:12" ht="45.75" customHeight="1" x14ac:dyDescent="0.3">
      <c r="A4" s="35" t="s">
        <v>0</v>
      </c>
      <c r="B4" s="36" t="s">
        <v>1</v>
      </c>
      <c r="C4" s="36" t="s">
        <v>2</v>
      </c>
      <c r="D4" s="36" t="s">
        <v>3</v>
      </c>
      <c r="E4" s="36" t="s">
        <v>12</v>
      </c>
      <c r="F4" s="37" t="s">
        <v>4</v>
      </c>
      <c r="G4" s="36" t="s">
        <v>13</v>
      </c>
      <c r="H4" s="38" t="s">
        <v>5</v>
      </c>
    </row>
    <row r="5" spans="1:12" ht="33" x14ac:dyDescent="0.3">
      <c r="A5" s="39"/>
      <c r="B5" s="40"/>
      <c r="C5" s="40"/>
      <c r="D5" s="40"/>
      <c r="E5" s="40"/>
      <c r="F5" s="41" t="s">
        <v>6</v>
      </c>
      <c r="G5" s="40"/>
      <c r="H5" s="42"/>
      <c r="J5" s="10" t="s">
        <v>170</v>
      </c>
      <c r="K5" s="10" t="s">
        <v>171</v>
      </c>
      <c r="L5" s="10" t="s">
        <v>172</v>
      </c>
    </row>
    <row r="6" spans="1:12" x14ac:dyDescent="0.3">
      <c r="A6" s="9">
        <v>1</v>
      </c>
      <c r="B6" s="4" t="s">
        <v>15</v>
      </c>
      <c r="C6" s="5" t="s">
        <v>10</v>
      </c>
      <c r="D6" s="43">
        <v>1</v>
      </c>
      <c r="E6" s="44">
        <v>0</v>
      </c>
      <c r="F6" s="6">
        <v>45335</v>
      </c>
      <c r="G6" s="7">
        <f>+E6*H6</f>
        <v>0</v>
      </c>
      <c r="H6" s="45">
        <f>+F6*D6</f>
        <v>45335</v>
      </c>
      <c r="J6" s="6">
        <v>35546</v>
      </c>
      <c r="K6" s="11">
        <f>+J6*1.051</f>
        <v>37358.845999999998</v>
      </c>
      <c r="L6" s="11">
        <v>59000</v>
      </c>
    </row>
    <row r="7" spans="1:12" x14ac:dyDescent="0.3">
      <c r="A7" s="9">
        <v>2</v>
      </c>
      <c r="B7" s="4" t="s">
        <v>16</v>
      </c>
      <c r="C7" s="5" t="s">
        <v>9</v>
      </c>
      <c r="D7" s="43">
        <v>1</v>
      </c>
      <c r="E7" s="44">
        <v>0.19</v>
      </c>
      <c r="F7" s="6">
        <v>2358</v>
      </c>
      <c r="G7" s="7">
        <f>+E7*H7</f>
        <v>448.02</v>
      </c>
      <c r="H7" s="45">
        <f>+F7*D7</f>
        <v>2358</v>
      </c>
      <c r="J7" s="6">
        <v>1640</v>
      </c>
      <c r="K7" s="11">
        <f t="shared" ref="K7:K70" si="0">+J7*1.051</f>
        <v>1723.6399999999999</v>
      </c>
      <c r="L7" s="11">
        <v>3600</v>
      </c>
    </row>
    <row r="8" spans="1:12" x14ac:dyDescent="0.3">
      <c r="A8" s="9">
        <v>3</v>
      </c>
      <c r="B8" s="4" t="s">
        <v>17</v>
      </c>
      <c r="C8" s="5" t="s">
        <v>9</v>
      </c>
      <c r="D8" s="43">
        <v>1</v>
      </c>
      <c r="E8" s="44">
        <v>0.19</v>
      </c>
      <c r="F8" s="6">
        <v>34876</v>
      </c>
      <c r="G8" s="7">
        <f>+E8*H8</f>
        <v>6626.4400000000005</v>
      </c>
      <c r="H8" s="45">
        <f>+F8*D8</f>
        <v>34876</v>
      </c>
      <c r="J8" s="6">
        <v>33200</v>
      </c>
      <c r="K8" s="11">
        <f t="shared" si="0"/>
        <v>34893.199999999997</v>
      </c>
      <c r="L8" s="11">
        <v>28900</v>
      </c>
    </row>
    <row r="9" spans="1:12" x14ac:dyDescent="0.3">
      <c r="A9" s="9">
        <v>4</v>
      </c>
      <c r="B9" s="4" t="s">
        <v>18</v>
      </c>
      <c r="C9" s="5" t="s">
        <v>10</v>
      </c>
      <c r="D9" s="43">
        <v>1</v>
      </c>
      <c r="E9" s="44">
        <v>0</v>
      </c>
      <c r="F9" s="6">
        <v>25990</v>
      </c>
      <c r="G9" s="7">
        <f>+E9*H9</f>
        <v>0</v>
      </c>
      <c r="H9" s="45">
        <f>+F9*D9</f>
        <v>25990</v>
      </c>
      <c r="J9" s="6">
        <v>22329</v>
      </c>
      <c r="K9" s="11">
        <f t="shared" si="0"/>
        <v>23467.778999999999</v>
      </c>
      <c r="L9" s="11"/>
    </row>
    <row r="10" spans="1:12" x14ac:dyDescent="0.3">
      <c r="A10" s="9">
        <v>5</v>
      </c>
      <c r="B10" s="4" t="s">
        <v>19</v>
      </c>
      <c r="C10" s="5" t="s">
        <v>9</v>
      </c>
      <c r="D10" s="43">
        <v>1</v>
      </c>
      <c r="E10" s="44">
        <v>0.19</v>
      </c>
      <c r="F10" s="6">
        <v>54061</v>
      </c>
      <c r="G10" s="7">
        <f>+E10*H10</f>
        <v>10271.59</v>
      </c>
      <c r="H10" s="45">
        <f>+F10*D10</f>
        <v>54061</v>
      </c>
      <c r="J10" s="6">
        <v>53586</v>
      </c>
      <c r="K10" s="11">
        <f t="shared" si="0"/>
        <v>56318.885999999999</v>
      </c>
      <c r="L10" s="11">
        <v>11000</v>
      </c>
    </row>
    <row r="11" spans="1:12" x14ac:dyDescent="0.3">
      <c r="A11" s="9">
        <v>6</v>
      </c>
      <c r="B11" s="4" t="s">
        <v>20</v>
      </c>
      <c r="C11" s="5" t="s">
        <v>9</v>
      </c>
      <c r="D11" s="43">
        <v>1</v>
      </c>
      <c r="E11" s="46">
        <v>0</v>
      </c>
      <c r="F11" s="6">
        <v>12215</v>
      </c>
      <c r="G11" s="7">
        <f>+E11*H11</f>
        <v>0</v>
      </c>
      <c r="H11" s="45">
        <f>+F11*D11</f>
        <v>12215</v>
      </c>
      <c r="J11" s="6">
        <v>12125</v>
      </c>
      <c r="K11" s="11">
        <f t="shared" si="0"/>
        <v>12743.375</v>
      </c>
      <c r="L11" s="12">
        <v>7600</v>
      </c>
    </row>
    <row r="12" spans="1:12" x14ac:dyDescent="0.3">
      <c r="A12" s="9">
        <v>7</v>
      </c>
      <c r="B12" s="4" t="s">
        <v>21</v>
      </c>
      <c r="C12" s="5" t="s">
        <v>9</v>
      </c>
      <c r="D12" s="43">
        <v>1</v>
      </c>
      <c r="E12" s="44">
        <v>0.19</v>
      </c>
      <c r="F12" s="6">
        <v>12912</v>
      </c>
      <c r="G12" s="7">
        <f>+E12*H12</f>
        <v>2453.2800000000002</v>
      </c>
      <c r="H12" s="45">
        <f>+F12*D12</f>
        <v>12912</v>
      </c>
      <c r="J12" s="6">
        <v>16692</v>
      </c>
      <c r="K12" s="11">
        <f t="shared" si="0"/>
        <v>17543.291999999998</v>
      </c>
      <c r="L12" s="12">
        <v>3300</v>
      </c>
    </row>
    <row r="13" spans="1:12" x14ac:dyDescent="0.3">
      <c r="A13" s="9">
        <v>8</v>
      </c>
      <c r="B13" s="4" t="s">
        <v>22</v>
      </c>
      <c r="C13" s="5" t="s">
        <v>9</v>
      </c>
      <c r="D13" s="43">
        <v>1</v>
      </c>
      <c r="E13" s="44">
        <v>0.19</v>
      </c>
      <c r="F13" s="6">
        <v>112607</v>
      </c>
      <c r="G13" s="7">
        <f>+E13*H13</f>
        <v>21395.33</v>
      </c>
      <c r="H13" s="45">
        <f>+F13*D13</f>
        <v>112607</v>
      </c>
      <c r="J13" s="6">
        <v>88460</v>
      </c>
      <c r="K13" s="11">
        <f t="shared" si="0"/>
        <v>92971.459999999992</v>
      </c>
      <c r="L13" s="12">
        <v>186900</v>
      </c>
    </row>
    <row r="14" spans="1:12" x14ac:dyDescent="0.3">
      <c r="A14" s="9">
        <v>9</v>
      </c>
      <c r="B14" s="4" t="s">
        <v>23</v>
      </c>
      <c r="C14" s="5" t="s">
        <v>9</v>
      </c>
      <c r="D14" s="43">
        <v>1</v>
      </c>
      <c r="E14" s="44">
        <v>0.19</v>
      </c>
      <c r="F14" s="6">
        <v>37491</v>
      </c>
      <c r="G14" s="7">
        <f>+E14*H14</f>
        <v>7123.29</v>
      </c>
      <c r="H14" s="45">
        <f>+F14*D14</f>
        <v>37491</v>
      </c>
      <c r="J14" s="6">
        <v>51915</v>
      </c>
      <c r="K14" s="11">
        <f t="shared" si="0"/>
        <v>54562.664999999994</v>
      </c>
      <c r="L14" s="12">
        <v>9800</v>
      </c>
    </row>
    <row r="15" spans="1:12" x14ac:dyDescent="0.3">
      <c r="A15" s="9">
        <v>10</v>
      </c>
      <c r="B15" s="4" t="s">
        <v>24</v>
      </c>
      <c r="C15" s="5" t="s">
        <v>9</v>
      </c>
      <c r="D15" s="43">
        <v>1</v>
      </c>
      <c r="E15" s="44">
        <v>0.19</v>
      </c>
      <c r="F15" s="6">
        <v>234748</v>
      </c>
      <c r="G15" s="7">
        <f>+E15*H15</f>
        <v>44602.12</v>
      </c>
      <c r="H15" s="45">
        <f>+F15*D15</f>
        <v>234748</v>
      </c>
      <c r="J15" s="6">
        <v>226300</v>
      </c>
      <c r="K15" s="11">
        <f t="shared" si="0"/>
        <v>237841.3</v>
      </c>
      <c r="L15" s="12">
        <v>154900</v>
      </c>
    </row>
    <row r="16" spans="1:12" ht="49.5" x14ac:dyDescent="0.3">
      <c r="A16" s="9">
        <v>11</v>
      </c>
      <c r="B16" s="4" t="s">
        <v>25</v>
      </c>
      <c r="C16" s="5" t="s">
        <v>9</v>
      </c>
      <c r="D16" s="43">
        <v>1</v>
      </c>
      <c r="E16" s="44">
        <v>0</v>
      </c>
      <c r="F16" s="6">
        <v>12394008</v>
      </c>
      <c r="G16" s="7">
        <f>+E16*H16</f>
        <v>0</v>
      </c>
      <c r="H16" s="45">
        <f>+F16*D16</f>
        <v>12394008</v>
      </c>
      <c r="J16" s="6">
        <v>12178793</v>
      </c>
      <c r="K16" s="11">
        <f t="shared" si="0"/>
        <v>12799911.443</v>
      </c>
      <c r="L16" s="12">
        <v>8195000</v>
      </c>
    </row>
    <row r="17" spans="1:12" x14ac:dyDescent="0.3">
      <c r="A17" s="9">
        <v>12</v>
      </c>
      <c r="B17" s="4" t="s">
        <v>26</v>
      </c>
      <c r="C17" s="5" t="s">
        <v>9</v>
      </c>
      <c r="D17" s="43">
        <v>1</v>
      </c>
      <c r="E17" s="44">
        <v>0</v>
      </c>
      <c r="F17" s="6">
        <v>36497</v>
      </c>
      <c r="G17" s="7">
        <f>+E17*H17</f>
        <v>0</v>
      </c>
      <c r="H17" s="45">
        <f>+F17*D17</f>
        <v>36497</v>
      </c>
      <c r="J17" s="6">
        <v>34510</v>
      </c>
      <c r="K17" s="11">
        <f t="shared" si="0"/>
        <v>36270.009999999995</v>
      </c>
      <c r="L17" s="12">
        <v>19900</v>
      </c>
    </row>
    <row r="18" spans="1:12" x14ac:dyDescent="0.3">
      <c r="A18" s="9">
        <v>13</v>
      </c>
      <c r="B18" s="4" t="s">
        <v>27</v>
      </c>
      <c r="C18" s="5" t="s">
        <v>9</v>
      </c>
      <c r="D18" s="43">
        <v>1</v>
      </c>
      <c r="E18" s="44">
        <v>0.05</v>
      </c>
      <c r="F18" s="6">
        <v>78946</v>
      </c>
      <c r="G18" s="7">
        <f>+E18*H18</f>
        <v>3947.3</v>
      </c>
      <c r="H18" s="45">
        <f>+F18*D18</f>
        <v>78946</v>
      </c>
      <c r="J18" s="6">
        <v>82530</v>
      </c>
      <c r="K18" s="11">
        <f t="shared" si="0"/>
        <v>86739.03</v>
      </c>
      <c r="L18" s="11">
        <v>53800</v>
      </c>
    </row>
    <row r="19" spans="1:12" x14ac:dyDescent="0.3">
      <c r="A19" s="9">
        <v>14</v>
      </c>
      <c r="B19" s="4" t="s">
        <v>28</v>
      </c>
      <c r="C19" s="5" t="s">
        <v>9</v>
      </c>
      <c r="D19" s="43">
        <v>1</v>
      </c>
      <c r="E19" s="44">
        <v>0.05</v>
      </c>
      <c r="F19" s="6">
        <v>381402</v>
      </c>
      <c r="G19" s="7">
        <f>+E19*H19</f>
        <v>19070.100000000002</v>
      </c>
      <c r="H19" s="45">
        <f>+F19*D19</f>
        <v>381402</v>
      </c>
      <c r="J19" s="6">
        <v>384572</v>
      </c>
      <c r="K19" s="11">
        <f t="shared" si="0"/>
        <v>404185.17199999996</v>
      </c>
      <c r="L19" s="11">
        <v>302000</v>
      </c>
    </row>
    <row r="20" spans="1:12" ht="33" x14ac:dyDescent="0.3">
      <c r="A20" s="9">
        <v>15</v>
      </c>
      <c r="B20" s="4" t="s">
        <v>29</v>
      </c>
      <c r="C20" s="5" t="s">
        <v>9</v>
      </c>
      <c r="D20" s="43">
        <v>1</v>
      </c>
      <c r="E20" s="46">
        <v>0.19</v>
      </c>
      <c r="F20" s="6">
        <v>43690</v>
      </c>
      <c r="G20" s="7">
        <f>+E20*H20</f>
        <v>8301.1</v>
      </c>
      <c r="H20" s="45">
        <f>+F20*D20</f>
        <v>43690</v>
      </c>
      <c r="J20" s="6">
        <v>43568</v>
      </c>
      <c r="K20" s="11">
        <f t="shared" si="0"/>
        <v>45789.968000000001</v>
      </c>
      <c r="L20" s="11">
        <v>32000</v>
      </c>
    </row>
    <row r="21" spans="1:12" x14ac:dyDescent="0.3">
      <c r="A21" s="9">
        <v>16</v>
      </c>
      <c r="B21" s="4" t="s">
        <v>30</v>
      </c>
      <c r="C21" s="5" t="s">
        <v>9</v>
      </c>
      <c r="D21" s="43">
        <v>1</v>
      </c>
      <c r="E21" s="44">
        <v>0.19</v>
      </c>
      <c r="F21" s="6">
        <v>36143</v>
      </c>
      <c r="G21" s="7">
        <f>+E21*H21</f>
        <v>6867.17</v>
      </c>
      <c r="H21" s="45">
        <f>+F21*D21</f>
        <v>36143</v>
      </c>
      <c r="J21" s="6">
        <v>34899</v>
      </c>
      <c r="K21" s="11">
        <f t="shared" si="0"/>
        <v>36678.848999999995</v>
      </c>
      <c r="L21" s="11">
        <v>22900</v>
      </c>
    </row>
    <row r="22" spans="1:12" x14ac:dyDescent="0.3">
      <c r="A22" s="9">
        <v>17</v>
      </c>
      <c r="B22" s="4" t="s">
        <v>31</v>
      </c>
      <c r="C22" s="5" t="s">
        <v>9</v>
      </c>
      <c r="D22" s="43">
        <v>1</v>
      </c>
      <c r="E22" s="44">
        <v>0.19</v>
      </c>
      <c r="F22" s="6">
        <v>13868</v>
      </c>
      <c r="G22" s="7">
        <f>+E22*H22</f>
        <v>2634.92</v>
      </c>
      <c r="H22" s="45">
        <f>+F22*D22</f>
        <v>13868</v>
      </c>
      <c r="J22" s="6">
        <v>16433</v>
      </c>
      <c r="K22" s="11">
        <f t="shared" si="0"/>
        <v>17271.082999999999</v>
      </c>
      <c r="L22" s="11">
        <v>7400</v>
      </c>
    </row>
    <row r="23" spans="1:12" x14ac:dyDescent="0.3">
      <c r="A23" s="9">
        <v>18</v>
      </c>
      <c r="B23" s="4" t="s">
        <v>32</v>
      </c>
      <c r="C23" s="5" t="s">
        <v>9</v>
      </c>
      <c r="D23" s="43">
        <v>1</v>
      </c>
      <c r="E23" s="44">
        <v>0.19</v>
      </c>
      <c r="F23" s="6">
        <v>16023</v>
      </c>
      <c r="G23" s="7">
        <f>+E23*H23</f>
        <v>3044.37</v>
      </c>
      <c r="H23" s="45">
        <f>+F23*D23</f>
        <v>16023</v>
      </c>
      <c r="J23" s="6">
        <v>16433</v>
      </c>
      <c r="K23" s="11">
        <f t="shared" si="0"/>
        <v>17271.082999999999</v>
      </c>
      <c r="L23" s="11"/>
    </row>
    <row r="24" spans="1:12" x14ac:dyDescent="0.3">
      <c r="A24" s="9">
        <v>19</v>
      </c>
      <c r="B24" s="4" t="s">
        <v>33</v>
      </c>
      <c r="C24" s="5" t="s">
        <v>10</v>
      </c>
      <c r="D24" s="43">
        <v>1</v>
      </c>
      <c r="E24" s="44">
        <v>0.19</v>
      </c>
      <c r="F24" s="6">
        <v>39985</v>
      </c>
      <c r="G24" s="7">
        <f>+E24*H24</f>
        <v>7597.15</v>
      </c>
      <c r="H24" s="45">
        <f>+F24*D24</f>
        <v>39985</v>
      </c>
      <c r="J24" s="6">
        <v>42732</v>
      </c>
      <c r="K24" s="11">
        <f t="shared" si="0"/>
        <v>44911.331999999995</v>
      </c>
      <c r="L24" s="11">
        <v>29900</v>
      </c>
    </row>
    <row r="25" spans="1:12" x14ac:dyDescent="0.3">
      <c r="A25" s="9">
        <v>20</v>
      </c>
      <c r="B25" s="4" t="s">
        <v>34</v>
      </c>
      <c r="C25" s="5" t="s">
        <v>10</v>
      </c>
      <c r="D25" s="43">
        <v>1</v>
      </c>
      <c r="E25" s="44">
        <v>0.19</v>
      </c>
      <c r="F25" s="6">
        <v>39985</v>
      </c>
      <c r="G25" s="7">
        <f>+E25*H25</f>
        <v>7597.15</v>
      </c>
      <c r="H25" s="45">
        <f>+F25*D25</f>
        <v>39985</v>
      </c>
      <c r="J25" s="6">
        <v>42732</v>
      </c>
      <c r="K25" s="11">
        <f t="shared" si="0"/>
        <v>44911.331999999995</v>
      </c>
      <c r="L25" s="11">
        <v>29900</v>
      </c>
    </row>
    <row r="26" spans="1:12" x14ac:dyDescent="0.3">
      <c r="A26" s="9">
        <v>21</v>
      </c>
      <c r="B26" s="4" t="s">
        <v>35</v>
      </c>
      <c r="C26" s="5" t="s">
        <v>10</v>
      </c>
      <c r="D26" s="43">
        <v>1</v>
      </c>
      <c r="E26" s="44">
        <v>0.19</v>
      </c>
      <c r="F26" s="6">
        <v>22295</v>
      </c>
      <c r="G26" s="7">
        <f>+E26*H26</f>
        <v>4236.05</v>
      </c>
      <c r="H26" s="45">
        <f>+F26*D26</f>
        <v>22295</v>
      </c>
      <c r="J26" s="6">
        <v>23987</v>
      </c>
      <c r="K26" s="11">
        <f t="shared" si="0"/>
        <v>25210.337</v>
      </c>
      <c r="L26" s="11">
        <v>16800</v>
      </c>
    </row>
    <row r="27" spans="1:12" x14ac:dyDescent="0.3">
      <c r="A27" s="9">
        <v>22</v>
      </c>
      <c r="B27" s="4" t="s">
        <v>36</v>
      </c>
      <c r="C27" s="5" t="s">
        <v>9</v>
      </c>
      <c r="D27" s="43">
        <v>1</v>
      </c>
      <c r="E27" s="44">
        <v>0.19</v>
      </c>
      <c r="F27" s="6">
        <v>39496</v>
      </c>
      <c r="G27" s="7">
        <f>+E27*H27</f>
        <v>7504.24</v>
      </c>
      <c r="H27" s="45">
        <f>+F27*D27</f>
        <v>39496</v>
      </c>
      <c r="J27" s="6">
        <v>41507</v>
      </c>
      <c r="K27" s="11">
        <f t="shared" si="0"/>
        <v>43623.856999999996</v>
      </c>
      <c r="L27" s="11">
        <v>29000</v>
      </c>
    </row>
    <row r="28" spans="1:12" x14ac:dyDescent="0.3">
      <c r="A28" s="9">
        <v>23</v>
      </c>
      <c r="B28" s="4" t="s">
        <v>37</v>
      </c>
      <c r="C28" s="5" t="s">
        <v>9</v>
      </c>
      <c r="D28" s="43">
        <v>1</v>
      </c>
      <c r="E28" s="44">
        <v>0</v>
      </c>
      <c r="F28" s="6">
        <v>59988</v>
      </c>
      <c r="G28" s="7">
        <f>+E28*H28</f>
        <v>0</v>
      </c>
      <c r="H28" s="45">
        <f>+F28*D28</f>
        <v>59988</v>
      </c>
      <c r="J28" s="6">
        <v>49918</v>
      </c>
      <c r="K28" s="11">
        <f t="shared" si="0"/>
        <v>52463.817999999999</v>
      </c>
      <c r="L28" s="11"/>
    </row>
    <row r="29" spans="1:12" ht="33" x14ac:dyDescent="0.3">
      <c r="A29" s="9">
        <v>24</v>
      </c>
      <c r="B29" s="4" t="s">
        <v>38</v>
      </c>
      <c r="C29" s="5" t="s">
        <v>9</v>
      </c>
      <c r="D29" s="43">
        <v>1</v>
      </c>
      <c r="E29" s="44">
        <v>0.19</v>
      </c>
      <c r="F29" s="6">
        <v>408489</v>
      </c>
      <c r="G29" s="7">
        <f>+E29*H29</f>
        <v>77612.91</v>
      </c>
      <c r="H29" s="45">
        <f>+F29*D29</f>
        <v>408489</v>
      </c>
      <c r="J29" s="6">
        <v>358831</v>
      </c>
      <c r="K29" s="11">
        <f t="shared" si="0"/>
        <v>377131.38099999999</v>
      </c>
      <c r="L29" s="12">
        <v>500000</v>
      </c>
    </row>
    <row r="30" spans="1:12" x14ac:dyDescent="0.3">
      <c r="A30" s="9">
        <v>25</v>
      </c>
      <c r="B30" s="4" t="s">
        <v>39</v>
      </c>
      <c r="C30" s="5" t="s">
        <v>9</v>
      </c>
      <c r="D30" s="43">
        <v>1</v>
      </c>
      <c r="E30" s="44">
        <v>0.19</v>
      </c>
      <c r="F30" s="6">
        <v>87318</v>
      </c>
      <c r="G30" s="7">
        <f>+E30*H30</f>
        <v>16590.420000000002</v>
      </c>
      <c r="H30" s="45">
        <f>+F30*D30</f>
        <v>87318</v>
      </c>
      <c r="J30" s="6">
        <v>82481</v>
      </c>
      <c r="K30" s="11">
        <f t="shared" si="0"/>
        <v>86687.530999999988</v>
      </c>
      <c r="L30" s="12"/>
    </row>
    <row r="31" spans="1:12" x14ac:dyDescent="0.3">
      <c r="A31" s="9">
        <v>26</v>
      </c>
      <c r="B31" s="4" t="s">
        <v>40</v>
      </c>
      <c r="C31" s="5" t="s">
        <v>9</v>
      </c>
      <c r="D31" s="43">
        <v>1</v>
      </c>
      <c r="E31" s="44">
        <v>0.19</v>
      </c>
      <c r="F31" s="6">
        <v>20574</v>
      </c>
      <c r="G31" s="7">
        <f>+E31*H31</f>
        <v>3909.06</v>
      </c>
      <c r="H31" s="45">
        <f>+F31*D31</f>
        <v>20574</v>
      </c>
      <c r="J31" s="6">
        <v>18338</v>
      </c>
      <c r="K31" s="11">
        <f t="shared" si="0"/>
        <v>19273.237999999998</v>
      </c>
      <c r="L31" s="12"/>
    </row>
    <row r="32" spans="1:12" x14ac:dyDescent="0.3">
      <c r="A32" s="9">
        <v>27</v>
      </c>
      <c r="B32" s="4" t="s">
        <v>41</v>
      </c>
      <c r="C32" s="5" t="s">
        <v>9</v>
      </c>
      <c r="D32" s="43">
        <v>1</v>
      </c>
      <c r="E32" s="44">
        <v>0.19</v>
      </c>
      <c r="F32" s="6">
        <v>26185</v>
      </c>
      <c r="G32" s="7">
        <f>+E32*H32</f>
        <v>4975.1499999999996</v>
      </c>
      <c r="H32" s="45">
        <f>+F32*D32</f>
        <v>26185</v>
      </c>
      <c r="J32" s="6">
        <v>20781</v>
      </c>
      <c r="K32" s="11">
        <f t="shared" si="0"/>
        <v>21840.830999999998</v>
      </c>
      <c r="L32" s="12">
        <v>30900</v>
      </c>
    </row>
    <row r="33" spans="1:12" x14ac:dyDescent="0.3">
      <c r="A33" s="9">
        <v>28</v>
      </c>
      <c r="B33" s="4" t="s">
        <v>42</v>
      </c>
      <c r="C33" s="5" t="s">
        <v>9</v>
      </c>
      <c r="D33" s="43">
        <v>1</v>
      </c>
      <c r="E33" s="44">
        <v>0.05</v>
      </c>
      <c r="F33" s="6">
        <v>172662</v>
      </c>
      <c r="G33" s="7">
        <f>+E33*H33</f>
        <v>8633.1</v>
      </c>
      <c r="H33" s="45">
        <f>+F33*D33</f>
        <v>172662</v>
      </c>
      <c r="J33" s="6">
        <v>194880</v>
      </c>
      <c r="K33" s="11">
        <f t="shared" si="0"/>
        <v>204818.87999999998</v>
      </c>
      <c r="L33" s="12">
        <v>84900</v>
      </c>
    </row>
    <row r="34" spans="1:12" ht="33" x14ac:dyDescent="0.3">
      <c r="A34" s="9">
        <v>29</v>
      </c>
      <c r="B34" s="4" t="s">
        <v>43</v>
      </c>
      <c r="C34" s="5" t="s">
        <v>9</v>
      </c>
      <c r="D34" s="43">
        <v>1</v>
      </c>
      <c r="E34" s="44">
        <v>0.05</v>
      </c>
      <c r="F34" s="6">
        <v>181816</v>
      </c>
      <c r="G34" s="7">
        <f>+E34*H34</f>
        <v>9090.8000000000011</v>
      </c>
      <c r="H34" s="45">
        <f>+F34*D34</f>
        <v>181816</v>
      </c>
      <c r="J34" s="6">
        <v>208710</v>
      </c>
      <c r="K34" s="11">
        <f t="shared" si="0"/>
        <v>219354.21</v>
      </c>
      <c r="L34" s="12">
        <v>106700</v>
      </c>
    </row>
    <row r="35" spans="1:12" x14ac:dyDescent="0.3">
      <c r="A35" s="9">
        <v>30</v>
      </c>
      <c r="B35" s="4" t="s">
        <v>44</v>
      </c>
      <c r="C35" s="5" t="s">
        <v>9</v>
      </c>
      <c r="D35" s="43">
        <v>1</v>
      </c>
      <c r="E35" s="44">
        <v>0.19</v>
      </c>
      <c r="F35" s="6">
        <v>2380</v>
      </c>
      <c r="G35" s="7">
        <f>+E35*H35</f>
        <v>452.2</v>
      </c>
      <c r="H35" s="45">
        <f>+F35*D35</f>
        <v>2380</v>
      </c>
      <c r="J35" s="6">
        <v>2346</v>
      </c>
      <c r="K35" s="11">
        <f t="shared" si="0"/>
        <v>2465.6459999999997</v>
      </c>
      <c r="L35" s="12">
        <v>2800</v>
      </c>
    </row>
    <row r="36" spans="1:12" x14ac:dyDescent="0.3">
      <c r="A36" s="9">
        <v>31</v>
      </c>
      <c r="B36" s="4" t="s">
        <v>45</v>
      </c>
      <c r="C36" s="5" t="s">
        <v>9</v>
      </c>
      <c r="D36" s="43">
        <v>1</v>
      </c>
      <c r="E36" s="44">
        <v>0.19</v>
      </c>
      <c r="F36" s="6">
        <v>2539</v>
      </c>
      <c r="G36" s="7">
        <f>+E36*H36</f>
        <v>482.41</v>
      </c>
      <c r="H36" s="45">
        <f>+F36*D36</f>
        <v>2539</v>
      </c>
      <c r="J36" s="6">
        <v>2500</v>
      </c>
      <c r="K36" s="11">
        <f t="shared" si="0"/>
        <v>2627.5</v>
      </c>
      <c r="L36" s="12">
        <v>2800</v>
      </c>
    </row>
    <row r="37" spans="1:12" x14ac:dyDescent="0.3">
      <c r="A37" s="9">
        <v>32</v>
      </c>
      <c r="B37" s="4" t="s">
        <v>46</v>
      </c>
      <c r="C37" s="5" t="s">
        <v>9</v>
      </c>
      <c r="D37" s="43">
        <v>1</v>
      </c>
      <c r="E37" s="46">
        <v>0.05</v>
      </c>
      <c r="F37" s="6">
        <v>33690</v>
      </c>
      <c r="G37" s="7">
        <f>+E37*H37</f>
        <v>1684.5</v>
      </c>
      <c r="H37" s="45">
        <f>+F37*D37</f>
        <v>33690</v>
      </c>
      <c r="J37" s="6">
        <v>35127</v>
      </c>
      <c r="K37" s="11">
        <f t="shared" si="0"/>
        <v>36918.476999999999</v>
      </c>
      <c r="L37" s="12">
        <v>23400</v>
      </c>
    </row>
    <row r="38" spans="1:12" x14ac:dyDescent="0.3">
      <c r="A38" s="9">
        <v>33</v>
      </c>
      <c r="B38" s="4" t="s">
        <v>47</v>
      </c>
      <c r="C38" s="5" t="s">
        <v>9</v>
      </c>
      <c r="D38" s="43">
        <v>1</v>
      </c>
      <c r="E38" s="44">
        <v>0.19</v>
      </c>
      <c r="F38" s="6">
        <v>528</v>
      </c>
      <c r="G38" s="7">
        <f>+E38*H38</f>
        <v>100.32000000000001</v>
      </c>
      <c r="H38" s="45">
        <f>+F38*D38</f>
        <v>528</v>
      </c>
      <c r="J38" s="6">
        <v>517</v>
      </c>
      <c r="K38" s="11">
        <f t="shared" si="0"/>
        <v>543.36699999999996</v>
      </c>
      <c r="L38" s="12">
        <v>417</v>
      </c>
    </row>
    <row r="39" spans="1:12" x14ac:dyDescent="0.3">
      <c r="A39" s="9">
        <v>34</v>
      </c>
      <c r="B39" s="4" t="s">
        <v>48</v>
      </c>
      <c r="C39" s="5" t="s">
        <v>49</v>
      </c>
      <c r="D39" s="43">
        <v>1</v>
      </c>
      <c r="E39" s="44">
        <v>0</v>
      </c>
      <c r="F39" s="6">
        <v>175251</v>
      </c>
      <c r="G39" s="7">
        <f>+E39*H39</f>
        <v>0</v>
      </c>
      <c r="H39" s="45">
        <f>+F39*D39</f>
        <v>175251</v>
      </c>
      <c r="J39" s="6">
        <v>164322</v>
      </c>
      <c r="K39" s="11">
        <f t="shared" si="0"/>
        <v>172702.42199999999</v>
      </c>
      <c r="L39" s="12">
        <v>70000</v>
      </c>
    </row>
    <row r="40" spans="1:12" x14ac:dyDescent="0.3">
      <c r="A40" s="9">
        <v>35</v>
      </c>
      <c r="B40" s="4" t="s">
        <v>50</v>
      </c>
      <c r="C40" s="5" t="s">
        <v>49</v>
      </c>
      <c r="D40" s="43">
        <v>1</v>
      </c>
      <c r="E40" s="44">
        <v>0</v>
      </c>
      <c r="F40" s="6">
        <v>80381</v>
      </c>
      <c r="G40" s="7">
        <f>+E40*H40</f>
        <v>0</v>
      </c>
      <c r="H40" s="45">
        <f>+F40*D40</f>
        <v>80381</v>
      </c>
      <c r="J40" s="6">
        <v>84345</v>
      </c>
      <c r="K40" s="11">
        <f t="shared" si="0"/>
        <v>88646.595000000001</v>
      </c>
      <c r="L40" s="12">
        <v>50500</v>
      </c>
    </row>
    <row r="41" spans="1:12" x14ac:dyDescent="0.3">
      <c r="A41" s="9">
        <v>36</v>
      </c>
      <c r="B41" s="4" t="s">
        <v>51</v>
      </c>
      <c r="C41" s="5" t="s">
        <v>10</v>
      </c>
      <c r="D41" s="43">
        <v>1</v>
      </c>
      <c r="E41" s="44">
        <v>0</v>
      </c>
      <c r="F41" s="6">
        <v>292379</v>
      </c>
      <c r="G41" s="7">
        <f>+E41*H41</f>
        <v>0</v>
      </c>
      <c r="H41" s="45">
        <f>+F41*D41</f>
        <v>292379</v>
      </c>
      <c r="J41" s="6">
        <v>326666</v>
      </c>
      <c r="K41" s="11">
        <f t="shared" si="0"/>
        <v>343325.96599999996</v>
      </c>
      <c r="L41" s="12">
        <v>156000</v>
      </c>
    </row>
    <row r="42" spans="1:12" x14ac:dyDescent="0.3">
      <c r="A42" s="9">
        <v>37</v>
      </c>
      <c r="B42" s="4" t="s">
        <v>52</v>
      </c>
      <c r="C42" s="5" t="s">
        <v>10</v>
      </c>
      <c r="D42" s="43">
        <v>1</v>
      </c>
      <c r="E42" s="44">
        <v>0</v>
      </c>
      <c r="F42" s="6">
        <v>298077</v>
      </c>
      <c r="G42" s="7">
        <f>+E42*H42</f>
        <v>0</v>
      </c>
      <c r="H42" s="45">
        <f>+F42*D42</f>
        <v>298077</v>
      </c>
      <c r="J42" s="6">
        <v>311313</v>
      </c>
      <c r="K42" s="11">
        <f t="shared" si="0"/>
        <v>327189.96299999999</v>
      </c>
      <c r="L42" s="12">
        <v>150000</v>
      </c>
    </row>
    <row r="43" spans="1:12" x14ac:dyDescent="0.3">
      <c r="A43" s="9">
        <v>38</v>
      </c>
      <c r="B43" s="4" t="s">
        <v>53</v>
      </c>
      <c r="C43" s="5" t="s">
        <v>10</v>
      </c>
      <c r="D43" s="43">
        <v>1</v>
      </c>
      <c r="E43" s="44">
        <v>0</v>
      </c>
      <c r="F43" s="6">
        <v>268378</v>
      </c>
      <c r="G43" s="7">
        <f>+E43*H43</f>
        <v>0</v>
      </c>
      <c r="H43" s="45">
        <f>+F43*D43</f>
        <v>268378</v>
      </c>
      <c r="J43" s="6">
        <v>266560</v>
      </c>
      <c r="K43" s="11">
        <f t="shared" si="0"/>
        <v>280154.56</v>
      </c>
      <c r="L43" s="11">
        <v>163600</v>
      </c>
    </row>
    <row r="44" spans="1:12" x14ac:dyDescent="0.3">
      <c r="A44" s="9">
        <v>39</v>
      </c>
      <c r="B44" s="4" t="s">
        <v>54</v>
      </c>
      <c r="C44" s="5" t="s">
        <v>10</v>
      </c>
      <c r="D44" s="43">
        <v>1</v>
      </c>
      <c r="E44" s="44">
        <v>0</v>
      </c>
      <c r="F44" s="6">
        <v>249704</v>
      </c>
      <c r="G44" s="7">
        <f>+E44*H44</f>
        <v>0</v>
      </c>
      <c r="H44" s="45">
        <f>+F44*D44</f>
        <v>249704</v>
      </c>
      <c r="J44" s="6">
        <v>254894</v>
      </c>
      <c r="K44" s="11">
        <f t="shared" si="0"/>
        <v>267893.59399999998</v>
      </c>
      <c r="L44" s="11">
        <v>174500</v>
      </c>
    </row>
    <row r="45" spans="1:12" x14ac:dyDescent="0.3">
      <c r="A45" s="9">
        <v>40</v>
      </c>
      <c r="B45" s="4" t="s">
        <v>55</v>
      </c>
      <c r="C45" s="5" t="s">
        <v>49</v>
      </c>
      <c r="D45" s="43">
        <v>1</v>
      </c>
      <c r="E45" s="44">
        <v>0</v>
      </c>
      <c r="F45" s="6">
        <v>92840</v>
      </c>
      <c r="G45" s="7">
        <f>+E45*H45</f>
        <v>0</v>
      </c>
      <c r="H45" s="45">
        <f>+F45*D45</f>
        <v>92840</v>
      </c>
      <c r="J45" s="6">
        <v>103745</v>
      </c>
      <c r="K45" s="11">
        <f t="shared" si="0"/>
        <v>109035.995</v>
      </c>
      <c r="L45" s="11">
        <v>68100</v>
      </c>
    </row>
    <row r="46" spans="1:12" x14ac:dyDescent="0.3">
      <c r="A46" s="9">
        <v>41</v>
      </c>
      <c r="B46" s="4" t="s">
        <v>56</v>
      </c>
      <c r="C46" s="5" t="s">
        <v>49</v>
      </c>
      <c r="D46" s="43">
        <v>1</v>
      </c>
      <c r="E46" s="44">
        <v>0</v>
      </c>
      <c r="F46" s="6">
        <v>111117</v>
      </c>
      <c r="G46" s="7">
        <f>+E46*H46</f>
        <v>0</v>
      </c>
      <c r="H46" s="45">
        <f>+F46*D46</f>
        <v>111117</v>
      </c>
      <c r="J46" s="6">
        <v>123299</v>
      </c>
      <c r="K46" s="11">
        <f t="shared" si="0"/>
        <v>129587.249</v>
      </c>
      <c r="L46" s="11">
        <v>45000</v>
      </c>
    </row>
    <row r="47" spans="1:12" x14ac:dyDescent="0.3">
      <c r="A47" s="9">
        <v>42</v>
      </c>
      <c r="B47" s="4" t="s">
        <v>57</v>
      </c>
      <c r="C47" s="5" t="s">
        <v>9</v>
      </c>
      <c r="D47" s="43">
        <v>1</v>
      </c>
      <c r="E47" s="44">
        <v>0.19</v>
      </c>
      <c r="F47" s="6">
        <v>24800</v>
      </c>
      <c r="G47" s="7">
        <f>+E47*H47</f>
        <v>4712</v>
      </c>
      <c r="H47" s="45">
        <f>+F47*D47</f>
        <v>24800</v>
      </c>
      <c r="J47" s="6">
        <v>20987</v>
      </c>
      <c r="K47" s="11">
        <f t="shared" si="0"/>
        <v>22057.337</v>
      </c>
      <c r="L47" s="11"/>
    </row>
    <row r="48" spans="1:12" x14ac:dyDescent="0.3">
      <c r="A48" s="9">
        <v>43</v>
      </c>
      <c r="B48" s="4" t="s">
        <v>58</v>
      </c>
      <c r="C48" s="5" t="s">
        <v>49</v>
      </c>
      <c r="D48" s="43">
        <v>1</v>
      </c>
      <c r="E48" s="44">
        <v>0</v>
      </c>
      <c r="F48" s="6">
        <v>40064</v>
      </c>
      <c r="G48" s="7">
        <f>+E48*H48</f>
        <v>0</v>
      </c>
      <c r="H48" s="45">
        <f>+F48*D48</f>
        <v>40064</v>
      </c>
      <c r="J48" s="6">
        <v>41719</v>
      </c>
      <c r="K48" s="11">
        <f t="shared" si="0"/>
        <v>43846.668999999994</v>
      </c>
      <c r="L48" s="11">
        <v>31300</v>
      </c>
    </row>
    <row r="49" spans="1:12" x14ac:dyDescent="0.3">
      <c r="A49" s="9">
        <v>44</v>
      </c>
      <c r="B49" s="4" t="s">
        <v>59</v>
      </c>
      <c r="C49" s="5" t="s">
        <v>49</v>
      </c>
      <c r="D49" s="43">
        <v>1</v>
      </c>
      <c r="E49" s="44">
        <v>0</v>
      </c>
      <c r="F49" s="6">
        <v>47262</v>
      </c>
      <c r="G49" s="7">
        <f>+E49*H49</f>
        <v>0</v>
      </c>
      <c r="H49" s="45">
        <f>+F49*D49</f>
        <v>47262</v>
      </c>
      <c r="J49" s="6">
        <v>50379</v>
      </c>
      <c r="K49" s="11">
        <f t="shared" si="0"/>
        <v>52948.328999999998</v>
      </c>
      <c r="L49" s="11">
        <v>32000</v>
      </c>
    </row>
    <row r="50" spans="1:12" x14ac:dyDescent="0.3">
      <c r="A50" s="9">
        <v>45</v>
      </c>
      <c r="B50" s="4" t="s">
        <v>60</v>
      </c>
      <c r="C50" s="5" t="s">
        <v>49</v>
      </c>
      <c r="D50" s="43">
        <v>1</v>
      </c>
      <c r="E50" s="44">
        <v>0</v>
      </c>
      <c r="F50" s="6">
        <v>332251</v>
      </c>
      <c r="G50" s="7">
        <f>+E50*H50</f>
        <v>0</v>
      </c>
      <c r="H50" s="45">
        <f>+F50*D50</f>
        <v>332251</v>
      </c>
      <c r="J50" s="6">
        <v>273753</v>
      </c>
      <c r="K50" s="11">
        <f t="shared" si="0"/>
        <v>287714.40299999999</v>
      </c>
      <c r="L50" s="11">
        <v>299270</v>
      </c>
    </row>
    <row r="51" spans="1:12" x14ac:dyDescent="0.3">
      <c r="A51" s="9">
        <v>46</v>
      </c>
      <c r="B51" s="4" t="s">
        <v>61</v>
      </c>
      <c r="C51" s="5" t="s">
        <v>49</v>
      </c>
      <c r="D51" s="43">
        <v>1</v>
      </c>
      <c r="E51" s="46">
        <v>0</v>
      </c>
      <c r="F51" s="6">
        <v>272680</v>
      </c>
      <c r="G51" s="7">
        <f>+E51*H51</f>
        <v>0</v>
      </c>
      <c r="H51" s="45">
        <f>+F51*D51</f>
        <v>272680</v>
      </c>
      <c r="J51" s="6">
        <v>273764</v>
      </c>
      <c r="K51" s="11">
        <f t="shared" si="0"/>
        <v>287725.96399999998</v>
      </c>
      <c r="L51" s="11">
        <v>185300</v>
      </c>
    </row>
    <row r="52" spans="1:12" x14ac:dyDescent="0.3">
      <c r="A52" s="9">
        <v>47</v>
      </c>
      <c r="B52" s="4" t="s">
        <v>62</v>
      </c>
      <c r="C52" s="5" t="s">
        <v>9</v>
      </c>
      <c r="D52" s="43">
        <v>1</v>
      </c>
      <c r="E52" s="44">
        <v>0</v>
      </c>
      <c r="F52" s="6">
        <v>43343</v>
      </c>
      <c r="G52" s="7">
        <f>+E52*H52</f>
        <v>0</v>
      </c>
      <c r="H52" s="45">
        <f>+F52*D52</f>
        <v>43343</v>
      </c>
      <c r="J52" s="6">
        <v>46299</v>
      </c>
      <c r="K52" s="11">
        <f t="shared" si="0"/>
        <v>48660.248999999996</v>
      </c>
      <c r="L52" s="11">
        <v>23000</v>
      </c>
    </row>
    <row r="53" spans="1:12" x14ac:dyDescent="0.3">
      <c r="A53" s="9">
        <v>48</v>
      </c>
      <c r="B53" s="4" t="s">
        <v>63</v>
      </c>
      <c r="C53" s="5" t="s">
        <v>9</v>
      </c>
      <c r="D53" s="43">
        <v>1</v>
      </c>
      <c r="E53" s="44">
        <v>0.19</v>
      </c>
      <c r="F53" s="6">
        <v>14705</v>
      </c>
      <c r="G53" s="7">
        <f>+E53*H53</f>
        <v>2793.95</v>
      </c>
      <c r="H53" s="45">
        <f>+F53*D53</f>
        <v>14705</v>
      </c>
      <c r="J53" s="6">
        <v>14342</v>
      </c>
      <c r="K53" s="11">
        <f t="shared" si="0"/>
        <v>15073.441999999999</v>
      </c>
      <c r="L53" s="11">
        <v>11900</v>
      </c>
    </row>
    <row r="54" spans="1:12" x14ac:dyDescent="0.3">
      <c r="A54" s="9">
        <v>49</v>
      </c>
      <c r="B54" s="4" t="s">
        <v>64</v>
      </c>
      <c r="C54" s="5" t="s">
        <v>9</v>
      </c>
      <c r="D54" s="43">
        <v>1</v>
      </c>
      <c r="E54" s="44">
        <v>0.19</v>
      </c>
      <c r="F54" s="6">
        <v>14705</v>
      </c>
      <c r="G54" s="7">
        <f>+E54*H54</f>
        <v>2793.95</v>
      </c>
      <c r="H54" s="45">
        <f>+F54*D54</f>
        <v>14705</v>
      </c>
      <c r="J54" s="6">
        <v>14342</v>
      </c>
      <c r="K54" s="11">
        <f t="shared" si="0"/>
        <v>15073.441999999999</v>
      </c>
      <c r="L54" s="11">
        <v>11900</v>
      </c>
    </row>
    <row r="55" spans="1:12" x14ac:dyDescent="0.3">
      <c r="A55" s="9">
        <v>50</v>
      </c>
      <c r="B55" s="4" t="s">
        <v>65</v>
      </c>
      <c r="C55" s="5" t="s">
        <v>9</v>
      </c>
      <c r="D55" s="43">
        <v>1</v>
      </c>
      <c r="E55" s="44">
        <v>0.05</v>
      </c>
      <c r="F55" s="6">
        <v>75679</v>
      </c>
      <c r="G55" s="7">
        <f>+E55*H55</f>
        <v>3783.9500000000003</v>
      </c>
      <c r="H55" s="45">
        <f>+F55*D55</f>
        <v>75679</v>
      </c>
      <c r="J55" s="6">
        <v>75966</v>
      </c>
      <c r="K55" s="11">
        <f t="shared" si="0"/>
        <v>79840.265999999989</v>
      </c>
      <c r="L55" s="11">
        <v>54900</v>
      </c>
    </row>
    <row r="56" spans="1:12" x14ac:dyDescent="0.3">
      <c r="A56" s="9">
        <v>51</v>
      </c>
      <c r="B56" s="4" t="s">
        <v>66</v>
      </c>
      <c r="C56" s="5" t="s">
        <v>9</v>
      </c>
      <c r="D56" s="43">
        <v>1</v>
      </c>
      <c r="E56" s="44">
        <v>0.05</v>
      </c>
      <c r="F56" s="6">
        <v>140305</v>
      </c>
      <c r="G56" s="7">
        <f>+E56*H56</f>
        <v>7015.25</v>
      </c>
      <c r="H56" s="45">
        <f>+F56*D56</f>
        <v>140305</v>
      </c>
      <c r="J56" s="6">
        <v>138826</v>
      </c>
      <c r="K56" s="11">
        <f t="shared" si="0"/>
        <v>145906.12599999999</v>
      </c>
      <c r="L56" s="11">
        <v>109900</v>
      </c>
    </row>
    <row r="57" spans="1:12" x14ac:dyDescent="0.3">
      <c r="A57" s="9">
        <v>52</v>
      </c>
      <c r="B57" s="4" t="s">
        <v>67</v>
      </c>
      <c r="C57" s="5" t="s">
        <v>49</v>
      </c>
      <c r="D57" s="43">
        <v>1</v>
      </c>
      <c r="E57" s="44">
        <v>0</v>
      </c>
      <c r="F57" s="6">
        <v>32357</v>
      </c>
      <c r="G57" s="7">
        <f>+E57*H57</f>
        <v>0</v>
      </c>
      <c r="H57" s="45">
        <f>+F57*D57</f>
        <v>32357</v>
      </c>
      <c r="J57" s="6">
        <v>31020</v>
      </c>
      <c r="K57" s="11">
        <f t="shared" si="0"/>
        <v>32602.019999999997</v>
      </c>
      <c r="L57" s="11">
        <v>32900</v>
      </c>
    </row>
    <row r="58" spans="1:12" x14ac:dyDescent="0.3">
      <c r="A58" s="9">
        <v>53</v>
      </c>
      <c r="B58" s="4" t="s">
        <v>68</v>
      </c>
      <c r="C58" s="5" t="s">
        <v>49</v>
      </c>
      <c r="D58" s="43">
        <v>1</v>
      </c>
      <c r="E58" s="44">
        <v>0</v>
      </c>
      <c r="F58" s="6">
        <v>65361</v>
      </c>
      <c r="G58" s="7">
        <f>+E58*H58</f>
        <v>0</v>
      </c>
      <c r="H58" s="45">
        <f>+F58*D58</f>
        <v>65361</v>
      </c>
      <c r="J58" s="6">
        <v>66243</v>
      </c>
      <c r="K58" s="11">
        <f t="shared" si="0"/>
        <v>69621.392999999996</v>
      </c>
      <c r="L58" s="11">
        <v>24000</v>
      </c>
    </row>
    <row r="59" spans="1:12" x14ac:dyDescent="0.3">
      <c r="A59" s="9">
        <v>54</v>
      </c>
      <c r="B59" s="4" t="s">
        <v>69</v>
      </c>
      <c r="C59" s="5" t="s">
        <v>49</v>
      </c>
      <c r="D59" s="43">
        <v>1</v>
      </c>
      <c r="E59" s="44">
        <v>0</v>
      </c>
      <c r="F59" s="6">
        <v>51821</v>
      </c>
      <c r="G59" s="7">
        <f>+E59*H59</f>
        <v>0</v>
      </c>
      <c r="H59" s="45">
        <f>+F59*D59</f>
        <v>51821</v>
      </c>
      <c r="J59" s="6">
        <v>53401</v>
      </c>
      <c r="K59" s="11">
        <f t="shared" si="0"/>
        <v>56124.450999999994</v>
      </c>
      <c r="L59" s="11">
        <v>37500</v>
      </c>
    </row>
    <row r="60" spans="1:12" x14ac:dyDescent="0.3">
      <c r="A60" s="9">
        <v>55</v>
      </c>
      <c r="B60" s="4" t="s">
        <v>70</v>
      </c>
      <c r="C60" s="5" t="s">
        <v>9</v>
      </c>
      <c r="D60" s="43">
        <v>1</v>
      </c>
      <c r="E60" s="44">
        <v>0</v>
      </c>
      <c r="F60" s="6">
        <v>28475</v>
      </c>
      <c r="G60" s="7">
        <f>+E60*H60</f>
        <v>0</v>
      </c>
      <c r="H60" s="45">
        <f>+F60*D60</f>
        <v>28475</v>
      </c>
      <c r="J60" s="6">
        <v>28666</v>
      </c>
      <c r="K60" s="11">
        <f t="shared" si="0"/>
        <v>30127.965999999997</v>
      </c>
      <c r="L60" s="11">
        <v>18900</v>
      </c>
    </row>
    <row r="61" spans="1:12" x14ac:dyDescent="0.3">
      <c r="A61" s="9">
        <v>56</v>
      </c>
      <c r="B61" s="4" t="s">
        <v>71</v>
      </c>
      <c r="C61" s="5" t="s">
        <v>9</v>
      </c>
      <c r="D61" s="43">
        <v>1</v>
      </c>
      <c r="E61" s="44">
        <v>0</v>
      </c>
      <c r="F61" s="6">
        <v>26736</v>
      </c>
      <c r="G61" s="7">
        <f>+E61*H61</f>
        <v>0</v>
      </c>
      <c r="H61" s="45">
        <f>+F61*D61</f>
        <v>26736</v>
      </c>
      <c r="J61" s="6">
        <v>27155</v>
      </c>
      <c r="K61" s="11">
        <f t="shared" si="0"/>
        <v>28539.904999999999</v>
      </c>
      <c r="L61" s="11">
        <v>16900</v>
      </c>
    </row>
    <row r="62" spans="1:12" x14ac:dyDescent="0.3">
      <c r="A62" s="9">
        <v>57</v>
      </c>
      <c r="B62" s="4" t="s">
        <v>72</v>
      </c>
      <c r="C62" s="5" t="s">
        <v>10</v>
      </c>
      <c r="D62" s="43">
        <v>1</v>
      </c>
      <c r="E62" s="44">
        <v>0.19</v>
      </c>
      <c r="F62" s="6">
        <v>69898</v>
      </c>
      <c r="G62" s="7">
        <f>+E62*H62</f>
        <v>13280.62</v>
      </c>
      <c r="H62" s="45">
        <f>+F62*D62</f>
        <v>69898</v>
      </c>
      <c r="J62" s="6">
        <v>73127</v>
      </c>
      <c r="K62" s="11">
        <f t="shared" si="0"/>
        <v>76856.476999999999</v>
      </c>
      <c r="L62" s="11">
        <v>72500</v>
      </c>
    </row>
    <row r="63" spans="1:12" x14ac:dyDescent="0.3">
      <c r="A63" s="9">
        <v>58</v>
      </c>
      <c r="B63" s="4" t="s">
        <v>73</v>
      </c>
      <c r="C63" s="5" t="s">
        <v>9</v>
      </c>
      <c r="D63" s="43">
        <v>1</v>
      </c>
      <c r="E63" s="44">
        <v>0</v>
      </c>
      <c r="F63" s="6">
        <v>297486</v>
      </c>
      <c r="G63" s="7">
        <f>+E63*H63</f>
        <v>0</v>
      </c>
      <c r="H63" s="45">
        <f>+F63*D63</f>
        <v>297486</v>
      </c>
      <c r="J63" s="6">
        <v>231047</v>
      </c>
      <c r="K63" s="11">
        <f t="shared" si="0"/>
        <v>242830.397</v>
      </c>
      <c r="L63" s="11"/>
    </row>
    <row r="64" spans="1:12" x14ac:dyDescent="0.3">
      <c r="A64" s="9">
        <v>59</v>
      </c>
      <c r="B64" s="4" t="s">
        <v>74</v>
      </c>
      <c r="C64" s="5" t="s">
        <v>9</v>
      </c>
      <c r="D64" s="43">
        <v>1</v>
      </c>
      <c r="E64" s="44">
        <v>0</v>
      </c>
      <c r="F64" s="6">
        <v>13223</v>
      </c>
      <c r="G64" s="7">
        <f>+E64*H64</f>
        <v>0</v>
      </c>
      <c r="H64" s="45">
        <f>+F64*D64</f>
        <v>13223</v>
      </c>
      <c r="J64" s="6">
        <v>12809</v>
      </c>
      <c r="K64" s="11">
        <f t="shared" si="0"/>
        <v>13462.259</v>
      </c>
      <c r="L64" s="11"/>
    </row>
    <row r="65" spans="1:12" x14ac:dyDescent="0.3">
      <c r="A65" s="9">
        <v>60</v>
      </c>
      <c r="B65" s="4" t="s">
        <v>75</v>
      </c>
      <c r="C65" s="5" t="s">
        <v>49</v>
      </c>
      <c r="D65" s="43">
        <v>1</v>
      </c>
      <c r="E65" s="44">
        <v>0</v>
      </c>
      <c r="F65" s="6">
        <v>48312</v>
      </c>
      <c r="G65" s="7">
        <f>+E65*H65</f>
        <v>0</v>
      </c>
      <c r="H65" s="45">
        <f>+F65*D65</f>
        <v>48312</v>
      </c>
      <c r="J65" s="6">
        <v>49397</v>
      </c>
      <c r="K65" s="11">
        <f t="shared" si="0"/>
        <v>51916.246999999996</v>
      </c>
      <c r="L65" s="11">
        <v>34700</v>
      </c>
    </row>
    <row r="66" spans="1:12" x14ac:dyDescent="0.3">
      <c r="A66" s="9">
        <v>61</v>
      </c>
      <c r="B66" s="4" t="s">
        <v>76</v>
      </c>
      <c r="C66" s="5" t="s">
        <v>49</v>
      </c>
      <c r="D66" s="43">
        <v>1</v>
      </c>
      <c r="E66" s="44">
        <v>0</v>
      </c>
      <c r="F66" s="6">
        <v>100644</v>
      </c>
      <c r="G66" s="7">
        <f>+E66*H66</f>
        <v>0</v>
      </c>
      <c r="H66" s="45">
        <f>+F66*D66</f>
        <v>100644</v>
      </c>
      <c r="J66" s="6">
        <v>116180</v>
      </c>
      <c r="K66" s="11">
        <f t="shared" si="0"/>
        <v>122105.18</v>
      </c>
      <c r="L66" s="11">
        <v>24900</v>
      </c>
    </row>
    <row r="67" spans="1:12" x14ac:dyDescent="0.3">
      <c r="A67" s="9">
        <v>62</v>
      </c>
      <c r="B67" s="4" t="s">
        <v>77</v>
      </c>
      <c r="C67" s="5" t="s">
        <v>49</v>
      </c>
      <c r="D67" s="43">
        <v>1</v>
      </c>
      <c r="E67" s="44">
        <v>0</v>
      </c>
      <c r="F67" s="6">
        <v>52735</v>
      </c>
      <c r="G67" s="7">
        <f>+E67*H67</f>
        <v>0</v>
      </c>
      <c r="H67" s="45">
        <f>+F67*D67</f>
        <v>52735</v>
      </c>
      <c r="J67" s="6">
        <v>53424</v>
      </c>
      <c r="K67" s="11">
        <f t="shared" si="0"/>
        <v>56148.623999999996</v>
      </c>
      <c r="L67" s="11">
        <v>29500</v>
      </c>
    </row>
    <row r="68" spans="1:12" x14ac:dyDescent="0.3">
      <c r="A68" s="9">
        <v>63</v>
      </c>
      <c r="B68" s="4" t="s">
        <v>78</v>
      </c>
      <c r="C68" s="5" t="s">
        <v>9</v>
      </c>
      <c r="D68" s="43">
        <v>1</v>
      </c>
      <c r="E68" s="44">
        <v>0</v>
      </c>
      <c r="F68" s="6">
        <v>249578</v>
      </c>
      <c r="G68" s="7">
        <f>+E68*H68</f>
        <v>0</v>
      </c>
      <c r="H68" s="45">
        <f>+F68*D68</f>
        <v>249578</v>
      </c>
      <c r="J68" s="6">
        <v>237745</v>
      </c>
      <c r="K68" s="11">
        <f t="shared" si="0"/>
        <v>249869.995</v>
      </c>
      <c r="L68" s="11">
        <v>47100</v>
      </c>
    </row>
    <row r="69" spans="1:12" x14ac:dyDescent="0.3">
      <c r="A69" s="9">
        <v>64</v>
      </c>
      <c r="B69" s="4" t="s">
        <v>173</v>
      </c>
      <c r="C69" s="5" t="s">
        <v>9</v>
      </c>
      <c r="D69" s="43">
        <v>1</v>
      </c>
      <c r="E69" s="44">
        <v>0.19</v>
      </c>
      <c r="F69" s="6">
        <v>155422</v>
      </c>
      <c r="G69" s="7">
        <f>+E69*H69</f>
        <v>29530.18</v>
      </c>
      <c r="H69" s="45">
        <f>+F69*D69</f>
        <v>155422</v>
      </c>
      <c r="J69" s="6">
        <v>148422</v>
      </c>
      <c r="K69" s="11">
        <f t="shared" si="0"/>
        <v>155991.522</v>
      </c>
      <c r="L69" s="11"/>
    </row>
    <row r="70" spans="1:12" x14ac:dyDescent="0.3">
      <c r="A70" s="9">
        <v>65</v>
      </c>
      <c r="B70" s="4" t="s">
        <v>79</v>
      </c>
      <c r="C70" s="5" t="s">
        <v>9</v>
      </c>
      <c r="D70" s="43">
        <v>1</v>
      </c>
      <c r="E70" s="44">
        <v>0.19</v>
      </c>
      <c r="F70" s="6">
        <v>9772</v>
      </c>
      <c r="G70" s="7">
        <f>+E70*H70</f>
        <v>1856.68</v>
      </c>
      <c r="H70" s="45">
        <f>+F70*D70</f>
        <v>9772</v>
      </c>
      <c r="J70" s="6">
        <v>6511</v>
      </c>
      <c r="K70" s="11">
        <f t="shared" si="0"/>
        <v>6843.0609999999997</v>
      </c>
      <c r="L70" s="11">
        <v>23900</v>
      </c>
    </row>
    <row r="71" spans="1:12" x14ac:dyDescent="0.3">
      <c r="A71" s="9">
        <v>66</v>
      </c>
      <c r="B71" s="4" t="s">
        <v>80</v>
      </c>
      <c r="C71" s="5" t="s">
        <v>49</v>
      </c>
      <c r="D71" s="43">
        <v>1</v>
      </c>
      <c r="E71" s="46">
        <v>0</v>
      </c>
      <c r="F71" s="6">
        <v>69932</v>
      </c>
      <c r="G71" s="7">
        <f>+E71*H71</f>
        <v>0</v>
      </c>
      <c r="H71" s="45">
        <f>+F71*D71</f>
        <v>69932</v>
      </c>
      <c r="J71" s="6">
        <v>72017</v>
      </c>
      <c r="K71" s="11">
        <f t="shared" ref="K71:K134" si="1">+J71*1.051</f>
        <v>75689.866999999998</v>
      </c>
      <c r="L71" s="11">
        <v>53000</v>
      </c>
    </row>
    <row r="72" spans="1:12" ht="33" x14ac:dyDescent="0.3">
      <c r="A72" s="9">
        <v>67</v>
      </c>
      <c r="B72" s="4" t="s">
        <v>81</v>
      </c>
      <c r="C72" s="5" t="s">
        <v>82</v>
      </c>
      <c r="D72" s="43">
        <v>1</v>
      </c>
      <c r="E72" s="44">
        <v>0.19</v>
      </c>
      <c r="F72" s="6">
        <v>12478070</v>
      </c>
      <c r="G72" s="7">
        <f>+E72*H72</f>
        <v>2370833.2999999998</v>
      </c>
      <c r="H72" s="45">
        <f>+F72*D72</f>
        <v>12478070</v>
      </c>
      <c r="J72" s="6">
        <v>9144377</v>
      </c>
      <c r="K72" s="11">
        <f t="shared" si="1"/>
        <v>9610740.227</v>
      </c>
      <c r="L72" s="11"/>
    </row>
    <row r="73" spans="1:12" ht="33" x14ac:dyDescent="0.3">
      <c r="A73" s="9">
        <v>68</v>
      </c>
      <c r="B73" s="4" t="s">
        <v>83</v>
      </c>
      <c r="C73" s="5" t="s">
        <v>9</v>
      </c>
      <c r="D73" s="43">
        <v>1</v>
      </c>
      <c r="E73" s="44">
        <v>0.19</v>
      </c>
      <c r="F73" s="6">
        <v>32251</v>
      </c>
      <c r="G73" s="7">
        <f>+E73*H73</f>
        <v>6127.6900000000005</v>
      </c>
      <c r="H73" s="45">
        <f>+F73*D73</f>
        <v>32251</v>
      </c>
      <c r="J73" s="6">
        <v>47574</v>
      </c>
      <c r="K73" s="11">
        <f t="shared" si="1"/>
        <v>50000.273999999998</v>
      </c>
      <c r="L73" s="11">
        <v>3000</v>
      </c>
    </row>
    <row r="74" spans="1:12" x14ac:dyDescent="0.3">
      <c r="A74" s="9">
        <v>69</v>
      </c>
      <c r="B74" s="4" t="s">
        <v>84</v>
      </c>
      <c r="C74" s="5" t="s">
        <v>9</v>
      </c>
      <c r="D74" s="43">
        <v>1</v>
      </c>
      <c r="E74" s="44">
        <v>0.19</v>
      </c>
      <c r="F74" s="6">
        <v>626645</v>
      </c>
      <c r="G74" s="7">
        <f>+E74*H74</f>
        <v>119062.55</v>
      </c>
      <c r="H74" s="45">
        <f>+F74*D74</f>
        <v>626645</v>
      </c>
      <c r="J74" s="6">
        <v>607418</v>
      </c>
      <c r="K74" s="11">
        <f t="shared" si="1"/>
        <v>638396.31799999997</v>
      </c>
      <c r="L74" s="11">
        <v>285000</v>
      </c>
    </row>
    <row r="75" spans="1:12" ht="49.5" x14ac:dyDescent="0.3">
      <c r="A75" s="9">
        <v>70</v>
      </c>
      <c r="B75" s="4" t="s">
        <v>85</v>
      </c>
      <c r="C75" s="5" t="s">
        <v>9</v>
      </c>
      <c r="D75" s="43">
        <v>1</v>
      </c>
      <c r="E75" s="44">
        <v>0.19</v>
      </c>
      <c r="F75" s="6">
        <v>75993</v>
      </c>
      <c r="G75" s="7">
        <f>+E75*H75</f>
        <v>14438.67</v>
      </c>
      <c r="H75" s="45">
        <f>+F75*D75</f>
        <v>75993</v>
      </c>
      <c r="J75" s="6">
        <v>77699</v>
      </c>
      <c r="K75" s="11">
        <f t="shared" si="1"/>
        <v>81661.64899999999</v>
      </c>
      <c r="L75" s="11">
        <v>57000</v>
      </c>
    </row>
    <row r="76" spans="1:12" x14ac:dyDescent="0.3">
      <c r="A76" s="9">
        <v>71</v>
      </c>
      <c r="B76" s="4" t="s">
        <v>86</v>
      </c>
      <c r="C76" s="5" t="s">
        <v>9</v>
      </c>
      <c r="D76" s="43">
        <v>1</v>
      </c>
      <c r="E76" s="44">
        <v>0.19</v>
      </c>
      <c r="F76" s="6">
        <v>28551</v>
      </c>
      <c r="G76" s="7">
        <f>+E76*H76</f>
        <v>5424.6900000000005</v>
      </c>
      <c r="H76" s="45">
        <f>+F76*D76</f>
        <v>28551</v>
      </c>
      <c r="J76" s="6">
        <v>24677</v>
      </c>
      <c r="K76" s="11">
        <f t="shared" si="1"/>
        <v>25935.526999999998</v>
      </c>
      <c r="L76" s="11">
        <v>26900</v>
      </c>
    </row>
    <row r="77" spans="1:12" x14ac:dyDescent="0.3">
      <c r="A77" s="9">
        <v>72</v>
      </c>
      <c r="B77" s="4" t="s">
        <v>87</v>
      </c>
      <c r="C77" s="5" t="s">
        <v>9</v>
      </c>
      <c r="D77" s="43">
        <v>1</v>
      </c>
      <c r="E77" s="44">
        <v>0.05</v>
      </c>
      <c r="F77" s="6">
        <v>36177</v>
      </c>
      <c r="G77" s="7">
        <f>+E77*H77</f>
        <v>1808.8500000000001</v>
      </c>
      <c r="H77" s="45">
        <f>+F77*D77</f>
        <v>36177</v>
      </c>
      <c r="J77" s="6">
        <v>34696</v>
      </c>
      <c r="K77" s="11">
        <f t="shared" si="1"/>
        <v>36465.495999999999</v>
      </c>
      <c r="L77" s="11">
        <v>27900</v>
      </c>
    </row>
    <row r="78" spans="1:12" x14ac:dyDescent="0.3">
      <c r="A78" s="9">
        <v>73</v>
      </c>
      <c r="B78" s="4" t="s">
        <v>88</v>
      </c>
      <c r="C78" s="5" t="s">
        <v>9</v>
      </c>
      <c r="D78" s="43">
        <v>1</v>
      </c>
      <c r="E78" s="44">
        <v>0.05</v>
      </c>
      <c r="F78" s="6">
        <v>36002</v>
      </c>
      <c r="G78" s="7">
        <f>+E78*H78</f>
        <v>1800.1000000000001</v>
      </c>
      <c r="H78" s="45">
        <f>+F78*D78</f>
        <v>36002</v>
      </c>
      <c r="J78" s="6">
        <v>34042</v>
      </c>
      <c r="K78" s="11">
        <f t="shared" si="1"/>
        <v>35778.142</v>
      </c>
      <c r="L78" s="11">
        <v>27900</v>
      </c>
    </row>
    <row r="79" spans="1:12" x14ac:dyDescent="0.3">
      <c r="A79" s="9">
        <v>74</v>
      </c>
      <c r="B79" s="4" t="s">
        <v>89</v>
      </c>
      <c r="C79" s="5" t="s">
        <v>9</v>
      </c>
      <c r="D79" s="43">
        <v>1</v>
      </c>
      <c r="E79" s="46">
        <v>0.05</v>
      </c>
      <c r="F79" s="6">
        <v>40235</v>
      </c>
      <c r="G79" s="7">
        <f>+E79*H79</f>
        <v>2011.75</v>
      </c>
      <c r="H79" s="45">
        <f>+F79*D79</f>
        <v>40235</v>
      </c>
      <c r="J79" s="6">
        <v>36198</v>
      </c>
      <c r="K79" s="11">
        <f t="shared" si="1"/>
        <v>38044.097999999998</v>
      </c>
      <c r="L79" s="11">
        <v>37900</v>
      </c>
    </row>
    <row r="80" spans="1:12" x14ac:dyDescent="0.3">
      <c r="A80" s="9">
        <v>75</v>
      </c>
      <c r="B80" s="4" t="s">
        <v>90</v>
      </c>
      <c r="C80" s="5" t="s">
        <v>9</v>
      </c>
      <c r="D80" s="43">
        <v>1</v>
      </c>
      <c r="E80" s="44">
        <v>0.19</v>
      </c>
      <c r="F80" s="6">
        <v>798012</v>
      </c>
      <c r="G80" s="7">
        <f>+E80*H80</f>
        <v>151622.28</v>
      </c>
      <c r="H80" s="45">
        <f>+F80*D80</f>
        <v>798012</v>
      </c>
      <c r="J80" s="6">
        <v>833047</v>
      </c>
      <c r="K80" s="11">
        <f t="shared" si="1"/>
        <v>875532.397</v>
      </c>
      <c r="L80" s="11">
        <v>140900</v>
      </c>
    </row>
    <row r="81" spans="1:12" ht="33" x14ac:dyDescent="0.3">
      <c r="A81" s="9">
        <v>76</v>
      </c>
      <c r="B81" s="4" t="s">
        <v>91</v>
      </c>
      <c r="C81" s="5" t="s">
        <v>9</v>
      </c>
      <c r="D81" s="43">
        <v>1</v>
      </c>
      <c r="E81" s="46">
        <v>0.19</v>
      </c>
      <c r="F81" s="6">
        <v>42717</v>
      </c>
      <c r="G81" s="7">
        <f>+E81*H81</f>
        <v>8116.2300000000005</v>
      </c>
      <c r="H81" s="45">
        <f>+F81*D81</f>
        <v>42717</v>
      </c>
      <c r="J81" s="6">
        <v>41948</v>
      </c>
      <c r="K81" s="11">
        <f t="shared" si="1"/>
        <v>44087.347999999998</v>
      </c>
      <c r="L81" s="11">
        <v>29000</v>
      </c>
    </row>
    <row r="82" spans="1:12" x14ac:dyDescent="0.3">
      <c r="A82" s="9">
        <v>77</v>
      </c>
      <c r="B82" s="4" t="s">
        <v>92</v>
      </c>
      <c r="C82" s="5" t="s">
        <v>9</v>
      </c>
      <c r="D82" s="43">
        <v>1</v>
      </c>
      <c r="E82" s="44">
        <v>0.19</v>
      </c>
      <c r="F82" s="6">
        <v>67456</v>
      </c>
      <c r="G82" s="7">
        <f>+E82*H82</f>
        <v>12816.64</v>
      </c>
      <c r="H82" s="45">
        <f>+F82*D82</f>
        <v>67456</v>
      </c>
      <c r="J82" s="6">
        <v>110177</v>
      </c>
      <c r="K82" s="11">
        <f t="shared" si="1"/>
        <v>115796.02699999999</v>
      </c>
      <c r="L82" s="11"/>
    </row>
    <row r="83" spans="1:12" x14ac:dyDescent="0.3">
      <c r="A83" s="9">
        <v>78</v>
      </c>
      <c r="B83" s="4" t="s">
        <v>93</v>
      </c>
      <c r="C83" s="5" t="s">
        <v>9</v>
      </c>
      <c r="D83" s="43">
        <v>1</v>
      </c>
      <c r="E83" s="44">
        <v>0.19</v>
      </c>
      <c r="F83" s="6">
        <v>90855</v>
      </c>
      <c r="G83" s="7">
        <f>+E83*H83</f>
        <v>17262.45</v>
      </c>
      <c r="H83" s="45">
        <f>+F83*D83</f>
        <v>90855</v>
      </c>
      <c r="J83" s="6">
        <v>76975</v>
      </c>
      <c r="K83" s="11">
        <f t="shared" si="1"/>
        <v>80900.724999999991</v>
      </c>
      <c r="L83" s="11"/>
    </row>
    <row r="84" spans="1:12" x14ac:dyDescent="0.3">
      <c r="A84" s="9">
        <v>79</v>
      </c>
      <c r="B84" s="4" t="s">
        <v>94</v>
      </c>
      <c r="C84" s="5" t="s">
        <v>9</v>
      </c>
      <c r="D84" s="43">
        <v>1</v>
      </c>
      <c r="E84" s="44">
        <v>0.19</v>
      </c>
      <c r="F84" s="6">
        <v>110615</v>
      </c>
      <c r="G84" s="7">
        <f>+E84*H84</f>
        <v>21016.85</v>
      </c>
      <c r="H84" s="45">
        <f>+F84*D84</f>
        <v>110615</v>
      </c>
      <c r="J84" s="6">
        <v>95081</v>
      </c>
      <c r="K84" s="11">
        <f t="shared" si="1"/>
        <v>99930.130999999994</v>
      </c>
      <c r="L84" s="11"/>
    </row>
    <row r="85" spans="1:12" x14ac:dyDescent="0.3">
      <c r="A85" s="9">
        <v>80</v>
      </c>
      <c r="B85" s="4" t="s">
        <v>95</v>
      </c>
      <c r="C85" s="5" t="s">
        <v>9</v>
      </c>
      <c r="D85" s="43">
        <v>1</v>
      </c>
      <c r="E85" s="44">
        <v>0.19</v>
      </c>
      <c r="F85" s="6">
        <v>131759</v>
      </c>
      <c r="G85" s="7">
        <f>+E85*H85</f>
        <v>25034.21</v>
      </c>
      <c r="H85" s="45">
        <f>+F85*D85</f>
        <v>131759</v>
      </c>
      <c r="J85" s="6">
        <v>112905</v>
      </c>
      <c r="K85" s="11">
        <f t="shared" si="1"/>
        <v>118663.155</v>
      </c>
      <c r="L85" s="11"/>
    </row>
    <row r="86" spans="1:12" x14ac:dyDescent="0.3">
      <c r="A86" s="9">
        <v>81</v>
      </c>
      <c r="B86" s="4" t="s">
        <v>96</v>
      </c>
      <c r="C86" s="5" t="s">
        <v>9</v>
      </c>
      <c r="D86" s="43">
        <v>1</v>
      </c>
      <c r="E86" s="44">
        <v>0.19</v>
      </c>
      <c r="F86" s="6">
        <v>174497</v>
      </c>
      <c r="G86" s="7">
        <f>+E86*H86</f>
        <v>33154.43</v>
      </c>
      <c r="H86" s="45">
        <f>+F86*D86</f>
        <v>174497</v>
      </c>
      <c r="J86" s="6">
        <v>132037</v>
      </c>
      <c r="K86" s="11">
        <f t="shared" si="1"/>
        <v>138770.88699999999</v>
      </c>
      <c r="L86" s="11"/>
    </row>
    <row r="87" spans="1:12" x14ac:dyDescent="0.3">
      <c r="A87" s="9">
        <v>82</v>
      </c>
      <c r="B87" s="4" t="s">
        <v>97</v>
      </c>
      <c r="C87" s="5" t="s">
        <v>9</v>
      </c>
      <c r="D87" s="43">
        <v>1</v>
      </c>
      <c r="E87" s="44">
        <v>0.19</v>
      </c>
      <c r="F87" s="6">
        <v>94743</v>
      </c>
      <c r="G87" s="7">
        <f>+E87*H87</f>
        <v>18001.170000000002</v>
      </c>
      <c r="H87" s="45">
        <f>+F87*D87</f>
        <v>94743</v>
      </c>
      <c r="J87" s="6">
        <v>87842</v>
      </c>
      <c r="K87" s="11">
        <f t="shared" si="1"/>
        <v>92321.941999999995</v>
      </c>
      <c r="L87" s="11"/>
    </row>
    <row r="88" spans="1:12" x14ac:dyDescent="0.3">
      <c r="A88" s="9">
        <v>83</v>
      </c>
      <c r="B88" s="4" t="s">
        <v>98</v>
      </c>
      <c r="C88" s="5" t="s">
        <v>9</v>
      </c>
      <c r="D88" s="43">
        <v>1</v>
      </c>
      <c r="E88" s="44">
        <v>0.19</v>
      </c>
      <c r="F88" s="6">
        <v>205017</v>
      </c>
      <c r="G88" s="7">
        <f>+E88*H88</f>
        <v>38953.230000000003</v>
      </c>
      <c r="H88" s="45">
        <f>+F88*D88</f>
        <v>205017</v>
      </c>
      <c r="J88" s="6">
        <v>188708</v>
      </c>
      <c r="K88" s="11">
        <f t="shared" si="1"/>
        <v>198332.10799999998</v>
      </c>
      <c r="L88" s="11"/>
    </row>
    <row r="89" spans="1:12" x14ac:dyDescent="0.3">
      <c r="A89" s="9">
        <v>84</v>
      </c>
      <c r="B89" s="4" t="s">
        <v>99</v>
      </c>
      <c r="C89" s="5" t="s">
        <v>9</v>
      </c>
      <c r="D89" s="43">
        <v>1</v>
      </c>
      <c r="E89" s="44">
        <v>0.05</v>
      </c>
      <c r="F89" s="6">
        <v>44634</v>
      </c>
      <c r="G89" s="7">
        <f>+E89*H89</f>
        <v>2231.7000000000003</v>
      </c>
      <c r="H89" s="45">
        <f>+F89*D89</f>
        <v>44634</v>
      </c>
      <c r="J89" s="6">
        <v>46328</v>
      </c>
      <c r="K89" s="11">
        <f t="shared" si="1"/>
        <v>48690.727999999996</v>
      </c>
      <c r="L89" s="11"/>
    </row>
    <row r="90" spans="1:12" x14ac:dyDescent="0.3">
      <c r="A90" s="9">
        <v>85</v>
      </c>
      <c r="B90" s="4" t="s">
        <v>100</v>
      </c>
      <c r="C90" s="5" t="s">
        <v>9</v>
      </c>
      <c r="D90" s="43">
        <v>1</v>
      </c>
      <c r="E90" s="44">
        <v>0.05</v>
      </c>
      <c r="F90" s="6">
        <v>96618</v>
      </c>
      <c r="G90" s="7">
        <f>+E90*H90</f>
        <v>4830.9000000000005</v>
      </c>
      <c r="H90" s="45">
        <f>+F90*D90</f>
        <v>96618</v>
      </c>
      <c r="J90" s="6">
        <v>90537</v>
      </c>
      <c r="K90" s="11">
        <f t="shared" si="1"/>
        <v>95154.386999999988</v>
      </c>
      <c r="L90" s="11">
        <v>98300</v>
      </c>
    </row>
    <row r="91" spans="1:12" x14ac:dyDescent="0.3">
      <c r="A91" s="9">
        <v>86</v>
      </c>
      <c r="B91" s="4" t="s">
        <v>101</v>
      </c>
      <c r="C91" s="5" t="s">
        <v>9</v>
      </c>
      <c r="D91" s="43">
        <v>1</v>
      </c>
      <c r="E91" s="44">
        <v>0.05</v>
      </c>
      <c r="F91" s="6">
        <v>57450</v>
      </c>
      <c r="G91" s="7">
        <f>+E91*H91</f>
        <v>2872.5</v>
      </c>
      <c r="H91" s="45">
        <f>+F91*D91</f>
        <v>57450</v>
      </c>
      <c r="J91" s="6">
        <v>59352</v>
      </c>
      <c r="K91" s="11">
        <f t="shared" si="1"/>
        <v>62378.951999999997</v>
      </c>
      <c r="L91" s="11">
        <v>49900</v>
      </c>
    </row>
    <row r="92" spans="1:12" x14ac:dyDescent="0.3">
      <c r="A92" s="9">
        <v>87</v>
      </c>
      <c r="B92" s="4" t="s">
        <v>102</v>
      </c>
      <c r="C92" s="5" t="s">
        <v>9</v>
      </c>
      <c r="D92" s="43">
        <v>1</v>
      </c>
      <c r="E92" s="44">
        <v>0.05</v>
      </c>
      <c r="F92" s="6">
        <v>60970</v>
      </c>
      <c r="G92" s="7">
        <f>+E92*H92</f>
        <v>3048.5</v>
      </c>
      <c r="H92" s="45">
        <f>+F92*D92</f>
        <v>60970</v>
      </c>
      <c r="J92" s="6">
        <v>61559</v>
      </c>
      <c r="K92" s="11">
        <f t="shared" si="1"/>
        <v>64698.508999999998</v>
      </c>
      <c r="L92" s="11">
        <v>41900</v>
      </c>
    </row>
    <row r="93" spans="1:12" x14ac:dyDescent="0.3">
      <c r="A93" s="9">
        <v>88</v>
      </c>
      <c r="B93" s="4" t="s">
        <v>103</v>
      </c>
      <c r="C93" s="5" t="s">
        <v>9</v>
      </c>
      <c r="D93" s="43">
        <v>1</v>
      </c>
      <c r="E93" s="44">
        <v>0</v>
      </c>
      <c r="F93" s="6">
        <v>123789</v>
      </c>
      <c r="G93" s="7">
        <f>+E93*H93</f>
        <v>0</v>
      </c>
      <c r="H93" s="45">
        <f>+F93*D93</f>
        <v>123789</v>
      </c>
      <c r="J93" s="6">
        <v>99200</v>
      </c>
      <c r="K93" s="11">
        <f t="shared" si="1"/>
        <v>104259.2</v>
      </c>
      <c r="L93" s="11"/>
    </row>
    <row r="94" spans="1:12" x14ac:dyDescent="0.3">
      <c r="A94" s="9">
        <v>89</v>
      </c>
      <c r="B94" s="4" t="s">
        <v>104</v>
      </c>
      <c r="C94" s="5" t="s">
        <v>9</v>
      </c>
      <c r="D94" s="43">
        <v>1</v>
      </c>
      <c r="E94" s="44">
        <v>0</v>
      </c>
      <c r="F94" s="6">
        <v>94350</v>
      </c>
      <c r="G94" s="7">
        <f>+E94*H94</f>
        <v>0</v>
      </c>
      <c r="H94" s="45">
        <f>+F94*D94</f>
        <v>94350</v>
      </c>
      <c r="J94" s="6">
        <v>86880</v>
      </c>
      <c r="K94" s="11">
        <f t="shared" si="1"/>
        <v>91310.87999999999</v>
      </c>
      <c r="L94" s="11"/>
    </row>
    <row r="95" spans="1:12" ht="33" x14ac:dyDescent="0.3">
      <c r="A95" s="9">
        <v>90</v>
      </c>
      <c r="B95" s="4" t="s">
        <v>105</v>
      </c>
      <c r="C95" s="5" t="s">
        <v>9</v>
      </c>
      <c r="D95" s="43">
        <v>1</v>
      </c>
      <c r="E95" s="44">
        <v>0.19</v>
      </c>
      <c r="F95" s="6">
        <v>659790</v>
      </c>
      <c r="G95" s="7">
        <f>+E95*H95</f>
        <v>125360.1</v>
      </c>
      <c r="H95" s="45">
        <f>+F95*D95</f>
        <v>659790</v>
      </c>
      <c r="J95" s="6">
        <v>491564</v>
      </c>
      <c r="K95" s="11">
        <f t="shared" si="1"/>
        <v>516633.76399999997</v>
      </c>
      <c r="L95" s="11"/>
    </row>
    <row r="96" spans="1:12" x14ac:dyDescent="0.3">
      <c r="A96" s="9">
        <v>91</v>
      </c>
      <c r="B96" s="4" t="s">
        <v>106</v>
      </c>
      <c r="C96" s="5" t="s">
        <v>9</v>
      </c>
      <c r="D96" s="43">
        <v>1</v>
      </c>
      <c r="E96" s="44">
        <v>0.19</v>
      </c>
      <c r="F96" s="6">
        <v>38335</v>
      </c>
      <c r="G96" s="7">
        <f>+E96*H96</f>
        <v>7283.65</v>
      </c>
      <c r="H96" s="45">
        <f>+F96*D96</f>
        <v>38335</v>
      </c>
      <c r="J96" s="6">
        <v>38206</v>
      </c>
      <c r="K96" s="11">
        <f t="shared" si="1"/>
        <v>40154.505999999994</v>
      </c>
      <c r="L96" s="11">
        <v>28000</v>
      </c>
    </row>
    <row r="97" spans="1:12" ht="33" x14ac:dyDescent="0.3">
      <c r="A97" s="9">
        <v>92</v>
      </c>
      <c r="B97" s="4" t="s">
        <v>107</v>
      </c>
      <c r="C97" s="5" t="s">
        <v>9</v>
      </c>
      <c r="D97" s="43">
        <v>1</v>
      </c>
      <c r="E97" s="44">
        <v>0.19</v>
      </c>
      <c r="F97" s="6">
        <v>22317</v>
      </c>
      <c r="G97" s="7">
        <f>+E97*H97</f>
        <v>4240.2300000000005</v>
      </c>
      <c r="H97" s="45">
        <f>+F97*D97</f>
        <v>22317</v>
      </c>
      <c r="J97" s="6">
        <v>24836</v>
      </c>
      <c r="K97" s="11">
        <f t="shared" si="1"/>
        <v>26102.635999999999</v>
      </c>
      <c r="L97" s="11">
        <v>19400</v>
      </c>
    </row>
    <row r="98" spans="1:12" x14ac:dyDescent="0.3">
      <c r="A98" s="9">
        <v>93</v>
      </c>
      <c r="B98" s="4" t="s">
        <v>108</v>
      </c>
      <c r="C98" s="5" t="s">
        <v>9</v>
      </c>
      <c r="D98" s="43">
        <v>1</v>
      </c>
      <c r="E98" s="44">
        <v>0</v>
      </c>
      <c r="F98" s="6">
        <v>50797</v>
      </c>
      <c r="G98" s="7">
        <f>+E98*H98</f>
        <v>0</v>
      </c>
      <c r="H98" s="45">
        <f>+F98*D98</f>
        <v>50797</v>
      </c>
      <c r="J98" s="6">
        <v>47634</v>
      </c>
      <c r="K98" s="11">
        <f t="shared" si="1"/>
        <v>50063.333999999995</v>
      </c>
      <c r="L98" s="11"/>
    </row>
    <row r="99" spans="1:12" x14ac:dyDescent="0.3">
      <c r="A99" s="9">
        <v>94</v>
      </c>
      <c r="B99" s="4" t="s">
        <v>109</v>
      </c>
      <c r="C99" s="5" t="s">
        <v>9</v>
      </c>
      <c r="D99" s="43">
        <v>1</v>
      </c>
      <c r="E99" s="44">
        <v>0</v>
      </c>
      <c r="F99" s="6">
        <v>77996</v>
      </c>
      <c r="G99" s="7">
        <f>+E99*H99</f>
        <v>0</v>
      </c>
      <c r="H99" s="45">
        <f>+F99*D99</f>
        <v>77996</v>
      </c>
      <c r="J99" s="6">
        <v>62939</v>
      </c>
      <c r="K99" s="11">
        <f t="shared" si="1"/>
        <v>66148.888999999996</v>
      </c>
      <c r="L99" s="11"/>
    </row>
    <row r="100" spans="1:12" x14ac:dyDescent="0.3">
      <c r="A100" s="9">
        <v>95</v>
      </c>
      <c r="B100" s="4" t="s">
        <v>110</v>
      </c>
      <c r="C100" s="5" t="s">
        <v>9</v>
      </c>
      <c r="D100" s="43">
        <v>1</v>
      </c>
      <c r="E100" s="44">
        <v>0</v>
      </c>
      <c r="F100" s="6">
        <v>52839</v>
      </c>
      <c r="G100" s="7">
        <f>+E100*H100</f>
        <v>0</v>
      </c>
      <c r="H100" s="45">
        <f>+F100*D100</f>
        <v>52839</v>
      </c>
      <c r="J100" s="6">
        <v>49486</v>
      </c>
      <c r="K100" s="11">
        <f t="shared" si="1"/>
        <v>52009.786</v>
      </c>
      <c r="L100" s="11"/>
    </row>
    <row r="101" spans="1:12" x14ac:dyDescent="0.3">
      <c r="A101" s="9">
        <v>96</v>
      </c>
      <c r="B101" s="47" t="s">
        <v>111</v>
      </c>
      <c r="C101" s="5" t="s">
        <v>9</v>
      </c>
      <c r="D101" s="43">
        <v>1</v>
      </c>
      <c r="E101" s="48">
        <v>0</v>
      </c>
      <c r="F101" s="6">
        <v>49515</v>
      </c>
      <c r="G101" s="7">
        <f>+E101*H101</f>
        <v>0</v>
      </c>
      <c r="H101" s="45">
        <f>+F101*D101</f>
        <v>49515</v>
      </c>
      <c r="J101" s="6">
        <v>42345</v>
      </c>
      <c r="K101" s="11">
        <f t="shared" si="1"/>
        <v>44504.594999999994</v>
      </c>
      <c r="L101" s="11"/>
    </row>
    <row r="102" spans="1:12" x14ac:dyDescent="0.3">
      <c r="A102" s="9">
        <v>97</v>
      </c>
      <c r="B102" s="4" t="s">
        <v>112</v>
      </c>
      <c r="C102" s="5" t="s">
        <v>9</v>
      </c>
      <c r="D102" s="43">
        <v>1</v>
      </c>
      <c r="E102" s="44">
        <v>0</v>
      </c>
      <c r="F102" s="6">
        <v>51031</v>
      </c>
      <c r="G102" s="7">
        <f>+E102*H102</f>
        <v>0</v>
      </c>
      <c r="H102" s="45">
        <f>+F102*D102</f>
        <v>51031</v>
      </c>
      <c r="J102" s="6">
        <v>46591</v>
      </c>
      <c r="K102" s="11">
        <f t="shared" si="1"/>
        <v>48967.140999999996</v>
      </c>
      <c r="L102" s="11"/>
    </row>
    <row r="103" spans="1:12" x14ac:dyDescent="0.3">
      <c r="A103" s="9">
        <v>98</v>
      </c>
      <c r="B103" s="4" t="s">
        <v>113</v>
      </c>
      <c r="C103" s="5" t="s">
        <v>9</v>
      </c>
      <c r="D103" s="43">
        <v>1</v>
      </c>
      <c r="E103" s="44">
        <v>0</v>
      </c>
      <c r="F103" s="6">
        <v>140425</v>
      </c>
      <c r="G103" s="7">
        <f>+E103*H103</f>
        <v>0</v>
      </c>
      <c r="H103" s="45">
        <f>+F103*D103</f>
        <v>140425</v>
      </c>
      <c r="J103" s="6">
        <v>106371</v>
      </c>
      <c r="K103" s="11">
        <f t="shared" si="1"/>
        <v>111795.92099999999</v>
      </c>
      <c r="L103" s="11"/>
    </row>
    <row r="104" spans="1:12" x14ac:dyDescent="0.3">
      <c r="A104" s="9">
        <v>99</v>
      </c>
      <c r="B104" s="4" t="s">
        <v>114</v>
      </c>
      <c r="C104" s="5" t="s">
        <v>9</v>
      </c>
      <c r="D104" s="43">
        <v>1</v>
      </c>
      <c r="E104" s="44">
        <v>0</v>
      </c>
      <c r="F104" s="6">
        <v>65867</v>
      </c>
      <c r="G104" s="7">
        <f>+E104*H104</f>
        <v>0</v>
      </c>
      <c r="H104" s="45">
        <f>+F104*D104</f>
        <v>65867</v>
      </c>
      <c r="J104" s="6">
        <v>53393</v>
      </c>
      <c r="K104" s="11">
        <f t="shared" si="1"/>
        <v>56116.042999999998</v>
      </c>
      <c r="L104" s="11"/>
    </row>
    <row r="105" spans="1:12" x14ac:dyDescent="0.3">
      <c r="A105" s="9">
        <v>100</v>
      </c>
      <c r="B105" s="4" t="s">
        <v>115</v>
      </c>
      <c r="C105" s="5" t="s">
        <v>9</v>
      </c>
      <c r="D105" s="43">
        <v>1</v>
      </c>
      <c r="E105" s="44">
        <v>0</v>
      </c>
      <c r="F105" s="6">
        <v>4630</v>
      </c>
      <c r="G105" s="7">
        <f>+E105*H105</f>
        <v>0</v>
      </c>
      <c r="H105" s="45">
        <f>+F105*D105</f>
        <v>4630</v>
      </c>
      <c r="J105" s="6">
        <v>4196</v>
      </c>
      <c r="K105" s="11">
        <f t="shared" si="1"/>
        <v>4409.9960000000001</v>
      </c>
      <c r="L105" s="11"/>
    </row>
    <row r="106" spans="1:12" x14ac:dyDescent="0.3">
      <c r="A106" s="9">
        <v>101</v>
      </c>
      <c r="B106" s="4" t="s">
        <v>116</v>
      </c>
      <c r="C106" s="5" t="s">
        <v>9</v>
      </c>
      <c r="D106" s="43">
        <v>1</v>
      </c>
      <c r="E106" s="44">
        <v>0</v>
      </c>
      <c r="F106" s="6">
        <v>4583</v>
      </c>
      <c r="G106" s="7">
        <f>+E106*H106</f>
        <v>0</v>
      </c>
      <c r="H106" s="45">
        <f>+F106*D106</f>
        <v>4583</v>
      </c>
      <c r="J106" s="6">
        <v>4162</v>
      </c>
      <c r="K106" s="11">
        <f t="shared" si="1"/>
        <v>4374.2619999999997</v>
      </c>
      <c r="L106" s="11"/>
    </row>
    <row r="107" spans="1:12" x14ac:dyDescent="0.3">
      <c r="A107" s="9">
        <v>102</v>
      </c>
      <c r="B107" s="4" t="s">
        <v>117</v>
      </c>
      <c r="C107" s="5" t="s">
        <v>9</v>
      </c>
      <c r="D107" s="43">
        <v>1</v>
      </c>
      <c r="E107" s="44">
        <v>0</v>
      </c>
      <c r="F107" s="6">
        <v>157027</v>
      </c>
      <c r="G107" s="7">
        <f>+E107*H107</f>
        <v>0</v>
      </c>
      <c r="H107" s="45">
        <f>+F107*D107</f>
        <v>157027</v>
      </c>
      <c r="J107" s="6">
        <v>132877</v>
      </c>
      <c r="K107" s="11">
        <f t="shared" si="1"/>
        <v>139653.72699999998</v>
      </c>
      <c r="L107" s="11"/>
    </row>
    <row r="108" spans="1:12" x14ac:dyDescent="0.3">
      <c r="A108" s="9">
        <v>103</v>
      </c>
      <c r="B108" s="4" t="s">
        <v>118</v>
      </c>
      <c r="C108" s="5" t="s">
        <v>9</v>
      </c>
      <c r="D108" s="43">
        <v>1</v>
      </c>
      <c r="E108" s="44">
        <v>0</v>
      </c>
      <c r="F108" s="6">
        <v>37547</v>
      </c>
      <c r="G108" s="7">
        <f>+E108*H108</f>
        <v>0</v>
      </c>
      <c r="H108" s="45">
        <f>+F108*D108</f>
        <v>37547</v>
      </c>
      <c r="J108" s="6">
        <v>41664</v>
      </c>
      <c r="K108" s="11">
        <f t="shared" si="1"/>
        <v>43788.863999999994</v>
      </c>
      <c r="L108" s="11"/>
    </row>
    <row r="109" spans="1:12" x14ac:dyDescent="0.3">
      <c r="A109" s="9">
        <v>104</v>
      </c>
      <c r="B109" s="4" t="s">
        <v>119</v>
      </c>
      <c r="C109" s="5" t="s">
        <v>9</v>
      </c>
      <c r="D109" s="43">
        <v>1</v>
      </c>
      <c r="E109" s="44">
        <v>0</v>
      </c>
      <c r="F109" s="6">
        <v>55368</v>
      </c>
      <c r="G109" s="7">
        <f>+E109*H109</f>
        <v>0</v>
      </c>
      <c r="H109" s="45">
        <f>+F109*D109</f>
        <v>55368</v>
      </c>
      <c r="J109" s="6">
        <v>46577</v>
      </c>
      <c r="K109" s="11">
        <f t="shared" si="1"/>
        <v>48952.426999999996</v>
      </c>
      <c r="L109" s="11"/>
    </row>
    <row r="110" spans="1:12" x14ac:dyDescent="0.3">
      <c r="A110" s="9">
        <v>105</v>
      </c>
      <c r="B110" s="4" t="s">
        <v>120</v>
      </c>
      <c r="C110" s="5" t="s">
        <v>9</v>
      </c>
      <c r="D110" s="43">
        <v>1</v>
      </c>
      <c r="E110" s="44">
        <v>0</v>
      </c>
      <c r="F110" s="6">
        <v>30890</v>
      </c>
      <c r="G110" s="7">
        <f>+E110*H110</f>
        <v>0</v>
      </c>
      <c r="H110" s="45">
        <f>+F110*D110</f>
        <v>30890</v>
      </c>
      <c r="J110" s="6">
        <v>29605</v>
      </c>
      <c r="K110" s="11">
        <f t="shared" si="1"/>
        <v>31114.855</v>
      </c>
      <c r="L110" s="11"/>
    </row>
    <row r="111" spans="1:12" x14ac:dyDescent="0.3">
      <c r="A111" s="9">
        <v>106</v>
      </c>
      <c r="B111" s="4" t="s">
        <v>121</v>
      </c>
      <c r="C111" s="5" t="s">
        <v>122</v>
      </c>
      <c r="D111" s="43">
        <v>1</v>
      </c>
      <c r="E111" s="44">
        <v>0.19</v>
      </c>
      <c r="F111" s="6">
        <v>15093</v>
      </c>
      <c r="G111" s="7">
        <f>+E111*H111</f>
        <v>2867.67</v>
      </c>
      <c r="H111" s="45">
        <f>+F111*D111</f>
        <v>15093</v>
      </c>
      <c r="J111" s="6">
        <v>20353</v>
      </c>
      <c r="K111" s="11">
        <f t="shared" si="1"/>
        <v>21391.002999999997</v>
      </c>
      <c r="L111" s="11">
        <v>8100</v>
      </c>
    </row>
    <row r="112" spans="1:12" ht="49.5" x14ac:dyDescent="0.3">
      <c r="A112" s="9">
        <v>107</v>
      </c>
      <c r="B112" s="4" t="s">
        <v>123</v>
      </c>
      <c r="C112" s="5" t="s">
        <v>9</v>
      </c>
      <c r="D112" s="43">
        <v>1</v>
      </c>
      <c r="E112" s="44">
        <v>0.19</v>
      </c>
      <c r="F112" s="6">
        <v>19783</v>
      </c>
      <c r="G112" s="7">
        <f>+E112*H112</f>
        <v>3758.77</v>
      </c>
      <c r="H112" s="45">
        <f>+F112*D112</f>
        <v>19783</v>
      </c>
      <c r="J112" s="6">
        <v>26107</v>
      </c>
      <c r="K112" s="11">
        <f t="shared" si="1"/>
        <v>27438.456999999999</v>
      </c>
      <c r="L112" s="11">
        <v>7900</v>
      </c>
    </row>
    <row r="113" spans="1:12" x14ac:dyDescent="0.3">
      <c r="A113" s="9">
        <v>108</v>
      </c>
      <c r="B113" s="4" t="s">
        <v>124</v>
      </c>
      <c r="C113" s="5" t="s">
        <v>9</v>
      </c>
      <c r="D113" s="43">
        <v>1</v>
      </c>
      <c r="E113" s="44">
        <v>0.19</v>
      </c>
      <c r="F113" s="6">
        <v>89469</v>
      </c>
      <c r="G113" s="7">
        <f>+E113*H113</f>
        <v>16999.11</v>
      </c>
      <c r="H113" s="45">
        <f>+F113*D113</f>
        <v>89469</v>
      </c>
      <c r="J113" s="6">
        <v>91104</v>
      </c>
      <c r="K113" s="11">
        <f t="shared" si="1"/>
        <v>95750.303999999989</v>
      </c>
      <c r="L113" s="11"/>
    </row>
    <row r="114" spans="1:12" x14ac:dyDescent="0.3">
      <c r="A114" s="9">
        <v>109</v>
      </c>
      <c r="B114" s="4" t="s">
        <v>125</v>
      </c>
      <c r="C114" s="5" t="s">
        <v>9</v>
      </c>
      <c r="D114" s="43">
        <v>1</v>
      </c>
      <c r="E114" s="44">
        <v>0.05</v>
      </c>
      <c r="F114" s="6">
        <v>43039</v>
      </c>
      <c r="G114" s="7">
        <f>+E114*H114</f>
        <v>2151.9500000000003</v>
      </c>
      <c r="H114" s="45">
        <f>+F114*D114</f>
        <v>43039</v>
      </c>
      <c r="J114" s="6">
        <v>42102</v>
      </c>
      <c r="K114" s="11">
        <f t="shared" si="1"/>
        <v>44249.201999999997</v>
      </c>
      <c r="L114" s="11">
        <v>30900</v>
      </c>
    </row>
    <row r="115" spans="1:12" x14ac:dyDescent="0.3">
      <c r="A115" s="9">
        <v>110</v>
      </c>
      <c r="B115" s="4" t="s">
        <v>126</v>
      </c>
      <c r="C115" s="5" t="s">
        <v>9</v>
      </c>
      <c r="D115" s="43">
        <v>1</v>
      </c>
      <c r="E115" s="44">
        <v>0.05</v>
      </c>
      <c r="F115" s="6">
        <v>38267</v>
      </c>
      <c r="G115" s="7">
        <f>+E115*H115</f>
        <v>1913.3500000000001</v>
      </c>
      <c r="H115" s="45">
        <f>+F115*D115</f>
        <v>38267</v>
      </c>
      <c r="J115" s="6">
        <v>40331</v>
      </c>
      <c r="K115" s="11">
        <f t="shared" si="1"/>
        <v>42387.880999999994</v>
      </c>
      <c r="L115" s="11">
        <v>16900</v>
      </c>
    </row>
    <row r="116" spans="1:12" x14ac:dyDescent="0.3">
      <c r="A116" s="9">
        <v>111</v>
      </c>
      <c r="B116" s="4" t="s">
        <v>127</v>
      </c>
      <c r="C116" s="5" t="s">
        <v>9</v>
      </c>
      <c r="D116" s="43">
        <v>1</v>
      </c>
      <c r="E116" s="44">
        <v>0.19</v>
      </c>
      <c r="F116" s="6">
        <v>60947</v>
      </c>
      <c r="G116" s="7">
        <f>+E116*H116</f>
        <v>11579.93</v>
      </c>
      <c r="H116" s="45">
        <f>+F116*D116</f>
        <v>60947</v>
      </c>
      <c r="J116" s="6">
        <v>54731</v>
      </c>
      <c r="K116" s="11">
        <f t="shared" si="1"/>
        <v>57522.280999999995</v>
      </c>
      <c r="L116" s="11"/>
    </row>
    <row r="117" spans="1:12" x14ac:dyDescent="0.3">
      <c r="A117" s="9">
        <v>112</v>
      </c>
      <c r="B117" s="4" t="s">
        <v>128</v>
      </c>
      <c r="C117" s="5" t="s">
        <v>9</v>
      </c>
      <c r="D117" s="43">
        <v>1</v>
      </c>
      <c r="E117" s="44">
        <v>0.19</v>
      </c>
      <c r="F117" s="6">
        <v>53114</v>
      </c>
      <c r="G117" s="7">
        <f>+E117*H117</f>
        <v>10091.66</v>
      </c>
      <c r="H117" s="45">
        <f>+F117*D117</f>
        <v>53114</v>
      </c>
      <c r="J117" s="6">
        <v>54385</v>
      </c>
      <c r="K117" s="11">
        <f t="shared" si="1"/>
        <v>57158.634999999995</v>
      </c>
      <c r="L117" s="11">
        <v>29900</v>
      </c>
    </row>
    <row r="118" spans="1:12" x14ac:dyDescent="0.3">
      <c r="A118" s="9">
        <v>113</v>
      </c>
      <c r="B118" s="4" t="s">
        <v>129</v>
      </c>
      <c r="C118" s="5" t="s">
        <v>9</v>
      </c>
      <c r="D118" s="43">
        <v>1</v>
      </c>
      <c r="E118" s="44">
        <v>0.19</v>
      </c>
      <c r="F118" s="6">
        <v>79824</v>
      </c>
      <c r="G118" s="7">
        <f>+E118*H118</f>
        <v>15166.56</v>
      </c>
      <c r="H118" s="45">
        <f>+F118*D118</f>
        <v>79824</v>
      </c>
      <c r="J118" s="6">
        <v>88018</v>
      </c>
      <c r="K118" s="11">
        <f t="shared" si="1"/>
        <v>92506.917999999991</v>
      </c>
      <c r="L118" s="11">
        <v>34900</v>
      </c>
    </row>
    <row r="119" spans="1:12" x14ac:dyDescent="0.3">
      <c r="A119" s="9">
        <v>114</v>
      </c>
      <c r="B119" s="4" t="s">
        <v>130</v>
      </c>
      <c r="C119" s="5" t="s">
        <v>9</v>
      </c>
      <c r="D119" s="43">
        <v>1</v>
      </c>
      <c r="E119" s="44">
        <v>0.19</v>
      </c>
      <c r="F119" s="6">
        <v>89880</v>
      </c>
      <c r="G119" s="7">
        <f>+E119*H119</f>
        <v>17077.2</v>
      </c>
      <c r="H119" s="45">
        <f>+F119*D119</f>
        <v>89880</v>
      </c>
      <c r="J119" s="6">
        <v>83112</v>
      </c>
      <c r="K119" s="11">
        <f t="shared" si="1"/>
        <v>87350.712</v>
      </c>
      <c r="L119" s="11"/>
    </row>
    <row r="120" spans="1:12" x14ac:dyDescent="0.3">
      <c r="A120" s="9">
        <v>115</v>
      </c>
      <c r="B120" s="4" t="s">
        <v>131</v>
      </c>
      <c r="C120" s="5" t="s">
        <v>9</v>
      </c>
      <c r="D120" s="43">
        <v>1</v>
      </c>
      <c r="E120" s="44">
        <v>0.19</v>
      </c>
      <c r="F120" s="6">
        <v>21261</v>
      </c>
      <c r="G120" s="7">
        <f>+E120*H120</f>
        <v>4039.59</v>
      </c>
      <c r="H120" s="45">
        <f>+F120*D120</f>
        <v>21261</v>
      </c>
      <c r="J120" s="6">
        <v>20261</v>
      </c>
      <c r="K120" s="11">
        <f t="shared" si="1"/>
        <v>21294.310999999998</v>
      </c>
      <c r="L120" s="11"/>
    </row>
    <row r="121" spans="1:12" x14ac:dyDescent="0.3">
      <c r="A121" s="9">
        <v>116</v>
      </c>
      <c r="B121" s="4" t="s">
        <v>132</v>
      </c>
      <c r="C121" s="5" t="s">
        <v>9</v>
      </c>
      <c r="D121" s="43">
        <v>1</v>
      </c>
      <c r="E121" s="44">
        <v>0.05</v>
      </c>
      <c r="F121" s="6">
        <v>43205</v>
      </c>
      <c r="G121" s="7">
        <f>+E121*H121</f>
        <v>2160.25</v>
      </c>
      <c r="H121" s="45">
        <f>+F121*D121</f>
        <v>43205</v>
      </c>
      <c r="J121" s="6">
        <v>43678</v>
      </c>
      <c r="K121" s="11">
        <f t="shared" si="1"/>
        <v>45905.577999999994</v>
      </c>
      <c r="L121" s="11">
        <v>29900</v>
      </c>
    </row>
    <row r="122" spans="1:12" x14ac:dyDescent="0.3">
      <c r="A122" s="9">
        <v>117</v>
      </c>
      <c r="B122" s="4" t="s">
        <v>133</v>
      </c>
      <c r="C122" s="5" t="s">
        <v>9</v>
      </c>
      <c r="D122" s="43">
        <v>1</v>
      </c>
      <c r="E122" s="44">
        <v>0.05</v>
      </c>
      <c r="F122" s="6">
        <v>93530</v>
      </c>
      <c r="G122" s="7">
        <f>+E122*H122</f>
        <v>4676.5</v>
      </c>
      <c r="H122" s="45">
        <f>+F122*D122</f>
        <v>93530</v>
      </c>
      <c r="J122" s="6">
        <v>94386</v>
      </c>
      <c r="K122" s="11">
        <f t="shared" si="1"/>
        <v>99199.685999999987</v>
      </c>
      <c r="L122" s="11">
        <v>63900</v>
      </c>
    </row>
    <row r="123" spans="1:12" x14ac:dyDescent="0.3">
      <c r="A123" s="9">
        <v>118</v>
      </c>
      <c r="B123" s="4" t="s">
        <v>134</v>
      </c>
      <c r="C123" s="5" t="s">
        <v>9</v>
      </c>
      <c r="D123" s="43">
        <v>1</v>
      </c>
      <c r="E123" s="44">
        <v>0.05</v>
      </c>
      <c r="F123" s="6">
        <v>121589</v>
      </c>
      <c r="G123" s="7">
        <f>+E123*H123</f>
        <v>6079.4500000000007</v>
      </c>
      <c r="H123" s="45">
        <f>+F123*D123</f>
        <v>121589</v>
      </c>
      <c r="J123" s="6">
        <v>109850</v>
      </c>
      <c r="K123" s="11">
        <f t="shared" si="1"/>
        <v>115452.34999999999</v>
      </c>
      <c r="L123" s="11">
        <v>124900</v>
      </c>
    </row>
    <row r="124" spans="1:12" x14ac:dyDescent="0.3">
      <c r="A124" s="9">
        <v>119</v>
      </c>
      <c r="B124" s="4" t="s">
        <v>135</v>
      </c>
      <c r="C124" s="5" t="s">
        <v>9</v>
      </c>
      <c r="D124" s="43">
        <v>1</v>
      </c>
      <c r="E124" s="44">
        <v>0.05</v>
      </c>
      <c r="F124" s="6">
        <v>54787</v>
      </c>
      <c r="G124" s="7">
        <f>+E124*H124</f>
        <v>2739.3500000000004</v>
      </c>
      <c r="H124" s="45">
        <f>+F124*D124</f>
        <v>54787</v>
      </c>
      <c r="J124" s="6">
        <v>50368</v>
      </c>
      <c r="K124" s="11">
        <f t="shared" si="1"/>
        <v>52936.767999999996</v>
      </c>
      <c r="L124" s="11"/>
    </row>
    <row r="125" spans="1:12" ht="33" x14ac:dyDescent="0.3">
      <c r="A125" s="9">
        <v>120</v>
      </c>
      <c r="B125" s="4" t="s">
        <v>136</v>
      </c>
      <c r="C125" s="5" t="s">
        <v>9</v>
      </c>
      <c r="D125" s="43">
        <v>1</v>
      </c>
      <c r="E125" s="44">
        <v>0.19</v>
      </c>
      <c r="F125" s="6">
        <v>100850</v>
      </c>
      <c r="G125" s="7">
        <f>+E125*H125</f>
        <v>19161.5</v>
      </c>
      <c r="H125" s="45">
        <f>+F125*D125</f>
        <v>100850</v>
      </c>
      <c r="J125" s="6">
        <v>105195</v>
      </c>
      <c r="K125" s="11">
        <f t="shared" si="1"/>
        <v>110559.94499999999</v>
      </c>
      <c r="L125" s="11"/>
    </row>
    <row r="126" spans="1:12" ht="33" x14ac:dyDescent="0.3">
      <c r="A126" s="9">
        <v>121</v>
      </c>
      <c r="B126" s="4" t="s">
        <v>137</v>
      </c>
      <c r="C126" s="5" t="s">
        <v>9</v>
      </c>
      <c r="D126" s="43">
        <v>1</v>
      </c>
      <c r="E126" s="44">
        <v>0.19</v>
      </c>
      <c r="F126" s="6">
        <v>122340</v>
      </c>
      <c r="G126" s="7">
        <f>+E126*H126</f>
        <v>23244.6</v>
      </c>
      <c r="H126" s="45">
        <f>+F126*D126</f>
        <v>122340</v>
      </c>
      <c r="J126" s="6">
        <v>146492</v>
      </c>
      <c r="K126" s="11">
        <f t="shared" si="1"/>
        <v>153963.092</v>
      </c>
      <c r="L126" s="11"/>
    </row>
    <row r="127" spans="1:12" ht="33" x14ac:dyDescent="0.3">
      <c r="A127" s="9">
        <v>122</v>
      </c>
      <c r="B127" s="4" t="s">
        <v>138</v>
      </c>
      <c r="C127" s="5" t="s">
        <v>9</v>
      </c>
      <c r="D127" s="43">
        <v>1</v>
      </c>
      <c r="E127" s="44">
        <v>0.19</v>
      </c>
      <c r="F127" s="6">
        <v>125438</v>
      </c>
      <c r="G127" s="7">
        <f>+E127*H127</f>
        <v>23833.22</v>
      </c>
      <c r="H127" s="45">
        <f>+F127*D127</f>
        <v>125438</v>
      </c>
      <c r="J127" s="6">
        <v>155166</v>
      </c>
      <c r="K127" s="11">
        <f t="shared" si="1"/>
        <v>163079.46599999999</v>
      </c>
      <c r="L127" s="11"/>
    </row>
    <row r="128" spans="1:12" ht="33" x14ac:dyDescent="0.3">
      <c r="A128" s="9">
        <v>123</v>
      </c>
      <c r="B128" s="4" t="s">
        <v>139</v>
      </c>
      <c r="C128" s="5" t="s">
        <v>9</v>
      </c>
      <c r="D128" s="43">
        <v>1</v>
      </c>
      <c r="E128" s="44">
        <v>0.19</v>
      </c>
      <c r="F128" s="6">
        <v>166884</v>
      </c>
      <c r="G128" s="7">
        <f>+E128*H128</f>
        <v>31707.96</v>
      </c>
      <c r="H128" s="45">
        <f>+F128*D128</f>
        <v>166884</v>
      </c>
      <c r="J128" s="6">
        <v>191569</v>
      </c>
      <c r="K128" s="11">
        <f t="shared" si="1"/>
        <v>201339.019</v>
      </c>
      <c r="L128" s="11"/>
    </row>
    <row r="129" spans="1:12" ht="33" x14ac:dyDescent="0.3">
      <c r="A129" s="9">
        <v>124</v>
      </c>
      <c r="B129" s="4" t="s">
        <v>140</v>
      </c>
      <c r="C129" s="5" t="s">
        <v>9</v>
      </c>
      <c r="D129" s="43">
        <v>1</v>
      </c>
      <c r="E129" s="44">
        <v>0.19</v>
      </c>
      <c r="F129" s="6">
        <v>177925</v>
      </c>
      <c r="G129" s="7">
        <f>+E129*H129</f>
        <v>33805.75</v>
      </c>
      <c r="H129" s="45">
        <f>+F129*D129</f>
        <v>177925</v>
      </c>
      <c r="J129" s="6">
        <v>209225</v>
      </c>
      <c r="K129" s="11">
        <f t="shared" si="1"/>
        <v>219895.47499999998</v>
      </c>
      <c r="L129" s="11"/>
    </row>
    <row r="130" spans="1:12" ht="148.5" x14ac:dyDescent="0.3">
      <c r="A130" s="9">
        <v>125</v>
      </c>
      <c r="B130" s="4" t="s">
        <v>141</v>
      </c>
      <c r="C130" s="5" t="s">
        <v>9</v>
      </c>
      <c r="D130" s="43">
        <v>1</v>
      </c>
      <c r="E130" s="44">
        <v>0.19</v>
      </c>
      <c r="F130" s="6">
        <v>278067</v>
      </c>
      <c r="G130" s="7">
        <f>+E130*H130</f>
        <v>52832.73</v>
      </c>
      <c r="H130" s="45">
        <f>+F130*D130</f>
        <v>278067</v>
      </c>
      <c r="J130" s="6">
        <v>234782</v>
      </c>
      <c r="K130" s="11">
        <f t="shared" si="1"/>
        <v>246755.88199999998</v>
      </c>
      <c r="L130" s="11"/>
    </row>
    <row r="131" spans="1:12" x14ac:dyDescent="0.3">
      <c r="A131" s="9">
        <v>126</v>
      </c>
      <c r="B131" s="4" t="s">
        <v>142</v>
      </c>
      <c r="C131" s="5" t="s">
        <v>10</v>
      </c>
      <c r="D131" s="43">
        <v>1</v>
      </c>
      <c r="E131" s="44">
        <v>0</v>
      </c>
      <c r="F131" s="6">
        <v>39348</v>
      </c>
      <c r="G131" s="7">
        <f>+E131*H131</f>
        <v>0</v>
      </c>
      <c r="H131" s="45">
        <f>+F131*D131</f>
        <v>39348</v>
      </c>
      <c r="J131" s="6">
        <v>38691</v>
      </c>
      <c r="K131" s="11">
        <f t="shared" si="1"/>
        <v>40664.240999999995</v>
      </c>
      <c r="L131" s="11">
        <v>23000</v>
      </c>
    </row>
    <row r="132" spans="1:12" x14ac:dyDescent="0.3">
      <c r="A132" s="9">
        <v>127</v>
      </c>
      <c r="B132" s="4" t="s">
        <v>143</v>
      </c>
      <c r="C132" s="5" t="s">
        <v>9</v>
      </c>
      <c r="D132" s="43">
        <v>1</v>
      </c>
      <c r="E132" s="44">
        <v>0.05</v>
      </c>
      <c r="F132" s="6">
        <v>229287</v>
      </c>
      <c r="G132" s="7">
        <f>+E132*H132</f>
        <v>11464.35</v>
      </c>
      <c r="H132" s="45">
        <f>+F132*D132</f>
        <v>229287</v>
      </c>
      <c r="J132" s="6">
        <v>216444</v>
      </c>
      <c r="K132" s="11">
        <f t="shared" si="1"/>
        <v>227482.644</v>
      </c>
      <c r="L132" s="11"/>
    </row>
    <row r="133" spans="1:12" x14ac:dyDescent="0.3">
      <c r="A133" s="9">
        <v>128</v>
      </c>
      <c r="B133" s="4" t="s">
        <v>144</v>
      </c>
      <c r="C133" s="5" t="s">
        <v>9</v>
      </c>
      <c r="D133" s="43">
        <v>1</v>
      </c>
      <c r="E133" s="44">
        <v>0.05</v>
      </c>
      <c r="F133" s="6">
        <v>61848</v>
      </c>
      <c r="G133" s="7">
        <f>+E133*H133</f>
        <v>3092.4</v>
      </c>
      <c r="H133" s="45">
        <f>+F133*D133</f>
        <v>61848</v>
      </c>
      <c r="J133" s="6">
        <v>76959</v>
      </c>
      <c r="K133" s="11">
        <f t="shared" si="1"/>
        <v>80883.909</v>
      </c>
      <c r="L133" s="11"/>
    </row>
    <row r="134" spans="1:12" x14ac:dyDescent="0.3">
      <c r="A134" s="9">
        <v>129</v>
      </c>
      <c r="B134" s="4" t="s">
        <v>145</v>
      </c>
      <c r="C134" s="5" t="s">
        <v>9</v>
      </c>
      <c r="D134" s="43">
        <v>1</v>
      </c>
      <c r="E134" s="44">
        <v>0.05</v>
      </c>
      <c r="F134" s="6">
        <v>61393</v>
      </c>
      <c r="G134" s="7">
        <f>+E134*H134</f>
        <v>3069.65</v>
      </c>
      <c r="H134" s="45">
        <f>+F134*D134</f>
        <v>61393</v>
      </c>
      <c r="J134" s="6">
        <v>65782</v>
      </c>
      <c r="K134" s="11">
        <f t="shared" si="1"/>
        <v>69136.881999999998</v>
      </c>
      <c r="L134" s="11">
        <v>29900</v>
      </c>
    </row>
    <row r="135" spans="1:12" x14ac:dyDescent="0.3">
      <c r="A135" s="9">
        <v>130</v>
      </c>
      <c r="B135" s="4" t="s">
        <v>146</v>
      </c>
      <c r="C135" s="5" t="s">
        <v>9</v>
      </c>
      <c r="D135" s="43">
        <v>1</v>
      </c>
      <c r="E135" s="44">
        <v>0.05</v>
      </c>
      <c r="F135" s="6">
        <v>52172</v>
      </c>
      <c r="G135" s="7">
        <f>+E135*H135</f>
        <v>2608.6000000000004</v>
      </c>
      <c r="H135" s="45">
        <f>+F135*D135</f>
        <v>52172</v>
      </c>
      <c r="J135" s="6">
        <v>52032</v>
      </c>
      <c r="K135" s="11">
        <f t="shared" ref="K135:K157" si="2">+J135*1.051</f>
        <v>54685.631999999998</v>
      </c>
      <c r="L135" s="11"/>
    </row>
    <row r="136" spans="1:12" x14ac:dyDescent="0.3">
      <c r="A136" s="9">
        <v>131</v>
      </c>
      <c r="B136" s="4" t="s">
        <v>147</v>
      </c>
      <c r="C136" s="5" t="s">
        <v>9</v>
      </c>
      <c r="D136" s="43">
        <v>1</v>
      </c>
      <c r="E136" s="44">
        <v>0.05</v>
      </c>
      <c r="F136" s="6">
        <v>67872</v>
      </c>
      <c r="G136" s="7">
        <f>+E136*H136</f>
        <v>3393.6000000000004</v>
      </c>
      <c r="H136" s="45">
        <f>+F136*D136</f>
        <v>67872</v>
      </c>
      <c r="J136" s="6">
        <v>56576</v>
      </c>
      <c r="K136" s="11">
        <f t="shared" si="2"/>
        <v>59461.375999999997</v>
      </c>
      <c r="L136" s="11"/>
    </row>
    <row r="137" spans="1:12" x14ac:dyDescent="0.3">
      <c r="A137" s="9">
        <v>132</v>
      </c>
      <c r="B137" s="4" t="s">
        <v>148</v>
      </c>
      <c r="C137" s="5" t="s">
        <v>9</v>
      </c>
      <c r="D137" s="43">
        <v>1</v>
      </c>
      <c r="E137" s="44">
        <v>0.05</v>
      </c>
      <c r="F137" s="6">
        <v>42141</v>
      </c>
      <c r="G137" s="7">
        <f>+E137*H137</f>
        <v>2107.0500000000002</v>
      </c>
      <c r="H137" s="45">
        <f>+F137*D137</f>
        <v>42141</v>
      </c>
      <c r="J137" s="6">
        <v>39356</v>
      </c>
      <c r="K137" s="11">
        <f t="shared" si="2"/>
        <v>41363.155999999995</v>
      </c>
      <c r="L137" s="11"/>
    </row>
    <row r="138" spans="1:12" x14ac:dyDescent="0.3">
      <c r="A138" s="9">
        <v>133</v>
      </c>
      <c r="B138" s="4" t="s">
        <v>149</v>
      </c>
      <c r="C138" s="5" t="s">
        <v>9</v>
      </c>
      <c r="D138" s="43">
        <v>1</v>
      </c>
      <c r="E138" s="44">
        <v>0.05</v>
      </c>
      <c r="F138" s="6">
        <v>52806</v>
      </c>
      <c r="G138" s="7">
        <f>+E138*H138</f>
        <v>2640.3</v>
      </c>
      <c r="H138" s="45">
        <f>+F138*D138</f>
        <v>52806</v>
      </c>
      <c r="J138" s="6">
        <v>49514</v>
      </c>
      <c r="K138" s="11">
        <f t="shared" si="2"/>
        <v>52039.214</v>
      </c>
      <c r="L138" s="11"/>
    </row>
    <row r="139" spans="1:12" x14ac:dyDescent="0.3">
      <c r="A139" s="9">
        <v>134</v>
      </c>
      <c r="B139" s="4" t="s">
        <v>150</v>
      </c>
      <c r="C139" s="5" t="s">
        <v>9</v>
      </c>
      <c r="D139" s="43">
        <v>1</v>
      </c>
      <c r="E139" s="44">
        <v>0.05</v>
      </c>
      <c r="F139" s="6">
        <v>153997</v>
      </c>
      <c r="G139" s="7">
        <f>+E139*H139</f>
        <v>7699.85</v>
      </c>
      <c r="H139" s="45">
        <f>+F139*D139</f>
        <v>153997</v>
      </c>
      <c r="J139" s="6">
        <v>129228</v>
      </c>
      <c r="K139" s="11">
        <f t="shared" si="2"/>
        <v>135818.628</v>
      </c>
      <c r="L139" s="11">
        <v>219900</v>
      </c>
    </row>
    <row r="140" spans="1:12" x14ac:dyDescent="0.3">
      <c r="A140" s="9">
        <v>135</v>
      </c>
      <c r="B140" s="4" t="s">
        <v>151</v>
      </c>
      <c r="C140" s="5" t="s">
        <v>9</v>
      </c>
      <c r="D140" s="43">
        <v>1</v>
      </c>
      <c r="E140" s="44">
        <v>0.05</v>
      </c>
      <c r="F140" s="6">
        <v>73378</v>
      </c>
      <c r="G140" s="7">
        <f>+E140*H140</f>
        <v>3668.9</v>
      </c>
      <c r="H140" s="45">
        <f>+F140*D140</f>
        <v>73378</v>
      </c>
      <c r="J140" s="6">
        <v>64803</v>
      </c>
      <c r="K140" s="11">
        <f t="shared" si="2"/>
        <v>68107.952999999994</v>
      </c>
      <c r="L140" s="11">
        <v>99900</v>
      </c>
    </row>
    <row r="141" spans="1:12" x14ac:dyDescent="0.3">
      <c r="A141" s="9">
        <v>136</v>
      </c>
      <c r="B141" s="4" t="s">
        <v>152</v>
      </c>
      <c r="C141" s="5" t="s">
        <v>9</v>
      </c>
      <c r="D141" s="43">
        <v>1</v>
      </c>
      <c r="E141" s="44">
        <v>0</v>
      </c>
      <c r="F141" s="6">
        <v>332833</v>
      </c>
      <c r="G141" s="7">
        <f>+E141*H141</f>
        <v>0</v>
      </c>
      <c r="H141" s="45">
        <f>+F141*D141</f>
        <v>332833</v>
      </c>
      <c r="J141" s="6">
        <v>314346</v>
      </c>
      <c r="K141" s="11">
        <f t="shared" si="2"/>
        <v>330377.64600000001</v>
      </c>
      <c r="L141" s="11"/>
    </row>
    <row r="142" spans="1:12" x14ac:dyDescent="0.3">
      <c r="A142" s="9">
        <v>137</v>
      </c>
      <c r="B142" s="4" t="s">
        <v>153</v>
      </c>
      <c r="C142" s="5" t="s">
        <v>11</v>
      </c>
      <c r="D142" s="43">
        <v>1</v>
      </c>
      <c r="E142" s="44">
        <v>0</v>
      </c>
      <c r="F142" s="6">
        <v>35899</v>
      </c>
      <c r="G142" s="7">
        <f>+E142*H142</f>
        <v>0</v>
      </c>
      <c r="H142" s="45">
        <f>+F142*D142</f>
        <v>35899</v>
      </c>
      <c r="J142" s="6">
        <v>37339</v>
      </c>
      <c r="K142" s="11">
        <f t="shared" si="2"/>
        <v>39243.288999999997</v>
      </c>
      <c r="L142" s="11">
        <v>30900</v>
      </c>
    </row>
    <row r="143" spans="1:12" x14ac:dyDescent="0.3">
      <c r="A143" s="9">
        <v>138</v>
      </c>
      <c r="B143" s="4" t="s">
        <v>154</v>
      </c>
      <c r="C143" s="5" t="s">
        <v>11</v>
      </c>
      <c r="D143" s="43">
        <v>1</v>
      </c>
      <c r="E143" s="44">
        <v>0.19</v>
      </c>
      <c r="F143" s="6">
        <v>22955</v>
      </c>
      <c r="G143" s="7">
        <f>+E143*H143</f>
        <v>4361.45</v>
      </c>
      <c r="H143" s="45">
        <f>+F143*D143</f>
        <v>22955</v>
      </c>
      <c r="J143" s="6">
        <v>14786</v>
      </c>
      <c r="K143" s="11">
        <f t="shared" si="2"/>
        <v>15540.085999999999</v>
      </c>
      <c r="L143" s="11">
        <v>21000</v>
      </c>
    </row>
    <row r="144" spans="1:12" x14ac:dyDescent="0.3">
      <c r="A144" s="9">
        <v>139</v>
      </c>
      <c r="B144" s="4" t="s">
        <v>155</v>
      </c>
      <c r="C144" s="5" t="s">
        <v>10</v>
      </c>
      <c r="D144" s="43">
        <v>1</v>
      </c>
      <c r="E144" s="44">
        <v>0</v>
      </c>
      <c r="F144" s="6">
        <v>31067</v>
      </c>
      <c r="G144" s="7">
        <f>+E144*H144</f>
        <v>0</v>
      </c>
      <c r="H144" s="45">
        <f>+F144*D144</f>
        <v>31067</v>
      </c>
      <c r="J144" s="6">
        <v>26000</v>
      </c>
      <c r="K144" s="11">
        <f t="shared" si="2"/>
        <v>27326</v>
      </c>
      <c r="L144" s="11"/>
    </row>
    <row r="145" spans="1:12" x14ac:dyDescent="0.3">
      <c r="A145" s="9">
        <v>140</v>
      </c>
      <c r="B145" s="4" t="s">
        <v>156</v>
      </c>
      <c r="C145" s="5" t="s">
        <v>9</v>
      </c>
      <c r="D145" s="43">
        <v>1</v>
      </c>
      <c r="E145" s="44">
        <v>0.05</v>
      </c>
      <c r="F145" s="6">
        <v>79406</v>
      </c>
      <c r="G145" s="7">
        <f>+E145*H145</f>
        <v>3970.3</v>
      </c>
      <c r="H145" s="45">
        <f>+F145*D145</f>
        <v>79406</v>
      </c>
      <c r="J145" s="6">
        <v>78359</v>
      </c>
      <c r="K145" s="11">
        <f t="shared" si="2"/>
        <v>82355.308999999994</v>
      </c>
      <c r="L145" s="11">
        <v>64900</v>
      </c>
    </row>
    <row r="146" spans="1:12" x14ac:dyDescent="0.3">
      <c r="A146" s="9">
        <v>141</v>
      </c>
      <c r="B146" s="4" t="s">
        <v>157</v>
      </c>
      <c r="C146" s="5" t="s">
        <v>9</v>
      </c>
      <c r="D146" s="43">
        <v>1</v>
      </c>
      <c r="E146" s="44">
        <v>0</v>
      </c>
      <c r="F146" s="6">
        <v>68383</v>
      </c>
      <c r="G146" s="7">
        <f>+E146*H146</f>
        <v>0</v>
      </c>
      <c r="H146" s="45">
        <f>+F146*D146</f>
        <v>68383</v>
      </c>
      <c r="J146" s="6">
        <v>27900</v>
      </c>
      <c r="K146" s="11">
        <f t="shared" si="2"/>
        <v>29322.899999999998</v>
      </c>
      <c r="L146" s="11">
        <v>24900</v>
      </c>
    </row>
    <row r="147" spans="1:12" ht="33" x14ac:dyDescent="0.3">
      <c r="A147" s="9">
        <v>142</v>
      </c>
      <c r="B147" s="4" t="s">
        <v>158</v>
      </c>
      <c r="C147" s="5" t="s">
        <v>9</v>
      </c>
      <c r="D147" s="43">
        <v>1</v>
      </c>
      <c r="E147" s="44">
        <v>0.19</v>
      </c>
      <c r="F147" s="6">
        <v>1619608</v>
      </c>
      <c r="G147" s="7">
        <f>+E147*H147</f>
        <v>307725.52</v>
      </c>
      <c r="H147" s="45">
        <f>+F147*D147</f>
        <v>1619608</v>
      </c>
      <c r="J147" s="6">
        <v>1299607</v>
      </c>
      <c r="K147" s="11">
        <f t="shared" si="2"/>
        <v>1365886.9569999999</v>
      </c>
      <c r="L147" s="11">
        <v>1279900</v>
      </c>
    </row>
    <row r="148" spans="1:12" x14ac:dyDescent="0.3">
      <c r="A148" s="9">
        <v>143</v>
      </c>
      <c r="B148" s="4" t="s">
        <v>159</v>
      </c>
      <c r="C148" s="5" t="s">
        <v>9</v>
      </c>
      <c r="D148" s="43">
        <v>1</v>
      </c>
      <c r="E148" s="44">
        <v>0</v>
      </c>
      <c r="F148" s="6">
        <v>56202</v>
      </c>
      <c r="G148" s="7">
        <f>+E148*H148</f>
        <v>0</v>
      </c>
      <c r="H148" s="45">
        <f>+F148*D148</f>
        <v>56202</v>
      </c>
      <c r="J148" s="6">
        <v>60000</v>
      </c>
      <c r="K148" s="11">
        <f t="shared" si="2"/>
        <v>63059.999999999993</v>
      </c>
      <c r="L148" s="11">
        <v>63059.999999999993</v>
      </c>
    </row>
    <row r="149" spans="1:12" x14ac:dyDescent="0.3">
      <c r="A149" s="9">
        <v>144</v>
      </c>
      <c r="B149" s="4" t="s">
        <v>160</v>
      </c>
      <c r="C149" s="5" t="s">
        <v>9</v>
      </c>
      <c r="D149" s="43">
        <v>1</v>
      </c>
      <c r="E149" s="44">
        <v>0</v>
      </c>
      <c r="F149" s="6">
        <v>45106</v>
      </c>
      <c r="G149" s="7">
        <f>+E149*H149</f>
        <v>0</v>
      </c>
      <c r="H149" s="45">
        <f>+F149*D149</f>
        <v>45106</v>
      </c>
      <c r="J149" s="6">
        <v>26666</v>
      </c>
      <c r="K149" s="11">
        <f t="shared" si="2"/>
        <v>28025.965999999997</v>
      </c>
      <c r="L149" s="11">
        <v>28025.965999999997</v>
      </c>
    </row>
    <row r="150" spans="1:12" x14ac:dyDescent="0.3">
      <c r="A150" s="9">
        <v>145</v>
      </c>
      <c r="B150" s="4" t="s">
        <v>161</v>
      </c>
      <c r="C150" s="5" t="s">
        <v>9</v>
      </c>
      <c r="D150" s="43">
        <v>1</v>
      </c>
      <c r="E150" s="44">
        <v>0</v>
      </c>
      <c r="F150" s="6">
        <v>42248</v>
      </c>
      <c r="G150" s="7">
        <f>+E150*H150</f>
        <v>0</v>
      </c>
      <c r="H150" s="45">
        <f>+F150*D150</f>
        <v>42248</v>
      </c>
      <c r="J150" s="6">
        <v>16000</v>
      </c>
      <c r="K150" s="11">
        <f t="shared" si="2"/>
        <v>16816</v>
      </c>
      <c r="L150" s="11">
        <v>16816</v>
      </c>
    </row>
    <row r="151" spans="1:12" x14ac:dyDescent="0.3">
      <c r="A151" s="9">
        <v>146</v>
      </c>
      <c r="B151" s="4" t="s">
        <v>162</v>
      </c>
      <c r="C151" s="5" t="s">
        <v>9</v>
      </c>
      <c r="D151" s="43">
        <v>1</v>
      </c>
      <c r="E151" s="44">
        <v>0.19</v>
      </c>
      <c r="F151" s="6">
        <v>121792</v>
      </c>
      <c r="G151" s="7">
        <f>+E151*H151</f>
        <v>23140.48</v>
      </c>
      <c r="H151" s="45">
        <f>+F151*D151</f>
        <v>121792</v>
      </c>
      <c r="J151" s="6">
        <v>41333</v>
      </c>
      <c r="K151" s="11">
        <f t="shared" si="2"/>
        <v>43440.983</v>
      </c>
      <c r="L151" s="11">
        <v>43440.983</v>
      </c>
    </row>
    <row r="152" spans="1:12" x14ac:dyDescent="0.3">
      <c r="A152" s="9">
        <v>147</v>
      </c>
      <c r="B152" s="4" t="s">
        <v>163</v>
      </c>
      <c r="C152" s="5" t="s">
        <v>9</v>
      </c>
      <c r="D152" s="43">
        <v>1</v>
      </c>
      <c r="E152" s="44">
        <v>0</v>
      </c>
      <c r="F152" s="6">
        <v>35289</v>
      </c>
      <c r="G152" s="7">
        <f>+E152*H152</f>
        <v>0</v>
      </c>
      <c r="H152" s="45">
        <f>+F152*D152</f>
        <v>35289</v>
      </c>
      <c r="J152" s="6">
        <v>24146</v>
      </c>
      <c r="K152" s="11">
        <f t="shared" si="2"/>
        <v>25377.446</v>
      </c>
      <c r="L152" s="11">
        <v>25377.446</v>
      </c>
    </row>
    <row r="153" spans="1:12" x14ac:dyDescent="0.3">
      <c r="A153" s="9">
        <v>148</v>
      </c>
      <c r="B153" s="4" t="s">
        <v>164</v>
      </c>
      <c r="C153" s="5" t="s">
        <v>9</v>
      </c>
      <c r="D153" s="43">
        <v>1</v>
      </c>
      <c r="E153" s="44">
        <v>0.19</v>
      </c>
      <c r="F153" s="6">
        <v>375724</v>
      </c>
      <c r="G153" s="7">
        <f>+E153*H153</f>
        <v>71387.56</v>
      </c>
      <c r="H153" s="45">
        <f>+F153*D153</f>
        <v>375724</v>
      </c>
      <c r="J153" s="6">
        <v>480488</v>
      </c>
      <c r="K153" s="11">
        <f t="shared" si="2"/>
        <v>504992.88799999998</v>
      </c>
      <c r="L153" s="11">
        <v>504992.88799999998</v>
      </c>
    </row>
    <row r="154" spans="1:12" ht="33" x14ac:dyDescent="0.3">
      <c r="A154" s="9">
        <v>149</v>
      </c>
      <c r="B154" s="4" t="s">
        <v>165</v>
      </c>
      <c r="C154" s="5" t="s">
        <v>9</v>
      </c>
      <c r="D154" s="43">
        <v>1</v>
      </c>
      <c r="E154" s="44">
        <v>0.19</v>
      </c>
      <c r="F154" s="6">
        <v>58670</v>
      </c>
      <c r="G154" s="7">
        <f>+E154*H154</f>
        <v>11147.3</v>
      </c>
      <c r="H154" s="45">
        <f>+F154*D154</f>
        <v>58670</v>
      </c>
      <c r="J154" s="6">
        <v>43809</v>
      </c>
      <c r="K154" s="11">
        <f t="shared" si="2"/>
        <v>46043.258999999998</v>
      </c>
      <c r="L154" s="11">
        <v>46043.258999999998</v>
      </c>
    </row>
    <row r="155" spans="1:12" x14ac:dyDescent="0.3">
      <c r="A155" s="9">
        <v>150</v>
      </c>
      <c r="B155" s="4" t="s">
        <v>166</v>
      </c>
      <c r="C155" s="5" t="s">
        <v>10</v>
      </c>
      <c r="D155" s="43">
        <v>1</v>
      </c>
      <c r="E155" s="44">
        <v>0</v>
      </c>
      <c r="F155" s="6">
        <v>105272</v>
      </c>
      <c r="G155" s="7">
        <f>+E155*H155</f>
        <v>0</v>
      </c>
      <c r="H155" s="45">
        <f>+F155*D155</f>
        <v>105272</v>
      </c>
      <c r="J155" s="6">
        <v>82666</v>
      </c>
      <c r="K155" s="11">
        <f t="shared" si="2"/>
        <v>86881.966</v>
      </c>
      <c r="L155" s="11">
        <v>86881.966</v>
      </c>
    </row>
    <row r="156" spans="1:12" x14ac:dyDescent="0.3">
      <c r="A156" s="9">
        <v>151</v>
      </c>
      <c r="B156" s="4" t="s">
        <v>167</v>
      </c>
      <c r="C156" s="5" t="s">
        <v>9</v>
      </c>
      <c r="D156" s="43">
        <v>1</v>
      </c>
      <c r="E156" s="44">
        <v>0</v>
      </c>
      <c r="F156" s="6">
        <v>36302</v>
      </c>
      <c r="G156" s="7">
        <f>+E156*H156</f>
        <v>0</v>
      </c>
      <c r="H156" s="45">
        <f>+F156*D156</f>
        <v>36302</v>
      </c>
      <c r="J156" s="6">
        <v>23200</v>
      </c>
      <c r="K156" s="11">
        <f t="shared" si="2"/>
        <v>24383.199999999997</v>
      </c>
      <c r="L156" s="11">
        <v>24383.199999999997</v>
      </c>
    </row>
    <row r="157" spans="1:12" x14ac:dyDescent="0.3">
      <c r="A157" s="9">
        <v>152</v>
      </c>
      <c r="B157" s="8" t="s">
        <v>168</v>
      </c>
      <c r="C157" s="5" t="s">
        <v>169</v>
      </c>
      <c r="D157" s="43">
        <v>1</v>
      </c>
      <c r="E157" s="49">
        <v>0</v>
      </c>
      <c r="F157" s="6">
        <v>34935</v>
      </c>
      <c r="G157" s="7">
        <f>+E157*H157</f>
        <v>0</v>
      </c>
      <c r="H157" s="45">
        <f>+F157*D157</f>
        <v>34935</v>
      </c>
      <c r="J157" s="6">
        <v>29333</v>
      </c>
      <c r="K157" s="11">
        <f t="shared" si="2"/>
        <v>30828.982999999997</v>
      </c>
      <c r="L157" s="11">
        <v>30828.982999999997</v>
      </c>
    </row>
    <row r="158" spans="1:12" ht="16.5" customHeight="1" x14ac:dyDescent="0.3">
      <c r="A158" s="13" t="s">
        <v>7</v>
      </c>
      <c r="B158" s="14"/>
      <c r="C158" s="14"/>
      <c r="D158" s="14"/>
      <c r="E158" s="14"/>
      <c r="F158" s="14"/>
      <c r="G158" s="15"/>
      <c r="H158" s="50">
        <f>+ROUND((SUM(H6:H157)), 0)</f>
        <v>41334361</v>
      </c>
    </row>
    <row r="159" spans="1:12" ht="16.5" customHeight="1" x14ac:dyDescent="0.3">
      <c r="A159" s="13" t="s">
        <v>14</v>
      </c>
      <c r="B159" s="14"/>
      <c r="C159" s="14"/>
      <c r="D159" s="14"/>
      <c r="E159" s="14"/>
      <c r="F159" s="14"/>
      <c r="G159" s="15"/>
      <c r="H159" s="50">
        <f>+SUM(G6:G157)</f>
        <v>4097734.1500000004</v>
      </c>
    </row>
    <row r="160" spans="1:12" ht="16.5" customHeight="1" thickBot="1" x14ac:dyDescent="0.35">
      <c r="A160" s="51" t="s">
        <v>8</v>
      </c>
      <c r="B160" s="52"/>
      <c r="C160" s="52"/>
      <c r="D160" s="52"/>
      <c r="E160" s="52"/>
      <c r="F160" s="52"/>
      <c r="G160" s="53"/>
      <c r="H160" s="54">
        <f>+ROUND(SUM(H158:H159), 0)</f>
        <v>45432095</v>
      </c>
    </row>
    <row r="161" spans="1:8" x14ac:dyDescent="0.3">
      <c r="A161" s="55" t="s">
        <v>174</v>
      </c>
      <c r="B161" s="56"/>
      <c r="C161" s="56"/>
      <c r="D161" s="56"/>
      <c r="E161" s="56"/>
      <c r="F161" s="56"/>
      <c r="G161" s="56"/>
      <c r="H161" s="57"/>
    </row>
    <row r="162" spans="1:8" x14ac:dyDescent="0.3">
      <c r="A162" s="55"/>
      <c r="B162" s="56"/>
      <c r="C162" s="56"/>
      <c r="D162" s="56"/>
      <c r="E162" s="56"/>
      <c r="F162" s="56"/>
      <c r="G162" s="56"/>
      <c r="H162" s="57"/>
    </row>
    <row r="163" spans="1:8" ht="42.75" customHeight="1" x14ac:dyDescent="0.3">
      <c r="A163" s="55" t="s">
        <v>175</v>
      </c>
      <c r="B163" s="56"/>
      <c r="C163" s="56"/>
      <c r="D163" s="56"/>
      <c r="E163" s="56"/>
      <c r="F163" s="56"/>
      <c r="G163" s="56"/>
      <c r="H163" s="57"/>
    </row>
    <row r="164" spans="1:8" ht="45" customHeight="1" x14ac:dyDescent="0.3">
      <c r="A164" s="58" t="s">
        <v>176</v>
      </c>
      <c r="B164" s="59"/>
      <c r="C164" s="59"/>
      <c r="D164" s="59"/>
      <c r="E164" s="59"/>
      <c r="F164" s="59"/>
      <c r="G164" s="59"/>
      <c r="H164" s="60"/>
    </row>
    <row r="165" spans="1:8" x14ac:dyDescent="0.3">
      <c r="A165" s="61" t="s">
        <v>177</v>
      </c>
      <c r="B165" s="62"/>
      <c r="C165" s="62"/>
      <c r="D165" s="62"/>
      <c r="E165" s="62"/>
      <c r="F165" s="62"/>
      <c r="G165" s="62"/>
      <c r="H165" s="63"/>
    </row>
    <row r="166" spans="1:8" x14ac:dyDescent="0.3">
      <c r="A166" s="64" t="s">
        <v>178</v>
      </c>
      <c r="B166" s="65"/>
      <c r="C166" s="66"/>
      <c r="D166" s="66"/>
      <c r="E166" s="66"/>
      <c r="F166" s="66"/>
      <c r="G166" s="66"/>
      <c r="H166" s="67"/>
    </row>
    <row r="167" spans="1:8" x14ac:dyDescent="0.3">
      <c r="A167" s="64" t="s">
        <v>179</v>
      </c>
      <c r="B167" s="65"/>
      <c r="C167" s="66"/>
      <c r="D167" s="66"/>
      <c r="E167" s="66"/>
      <c r="F167" s="66"/>
      <c r="G167" s="66"/>
      <c r="H167" s="67"/>
    </row>
    <row r="168" spans="1:8" x14ac:dyDescent="0.3">
      <c r="A168" s="64" t="s">
        <v>180</v>
      </c>
      <c r="B168" s="65"/>
      <c r="C168" s="66"/>
      <c r="D168" s="66"/>
      <c r="E168" s="66"/>
      <c r="F168" s="66"/>
      <c r="G168" s="66"/>
      <c r="H168" s="67"/>
    </row>
    <row r="169" spans="1:8" x14ac:dyDescent="0.3">
      <c r="A169" s="64" t="s">
        <v>181</v>
      </c>
      <c r="B169" s="65"/>
      <c r="C169" s="66"/>
      <c r="D169" s="66"/>
      <c r="E169" s="66"/>
      <c r="F169" s="66"/>
      <c r="G169" s="66"/>
      <c r="H169" s="67"/>
    </row>
    <row r="170" spans="1:8" x14ac:dyDescent="0.3">
      <c r="A170" s="64" t="s">
        <v>182</v>
      </c>
      <c r="B170" s="65"/>
      <c r="C170" s="66"/>
      <c r="D170" s="66"/>
      <c r="E170" s="66"/>
      <c r="F170" s="66"/>
      <c r="G170" s="66"/>
      <c r="H170" s="67"/>
    </row>
    <row r="171" spans="1:8" x14ac:dyDescent="0.3">
      <c r="A171" s="64" t="s">
        <v>183</v>
      </c>
      <c r="B171" s="65"/>
      <c r="C171" s="66"/>
      <c r="D171" s="66"/>
      <c r="E171" s="66"/>
      <c r="F171" s="66"/>
      <c r="G171" s="66"/>
      <c r="H171" s="67"/>
    </row>
    <row r="172" spans="1:8" x14ac:dyDescent="0.3">
      <c r="A172" s="64" t="s">
        <v>184</v>
      </c>
      <c r="B172" s="65"/>
      <c r="C172" s="66"/>
      <c r="D172" s="66"/>
      <c r="E172" s="66"/>
      <c r="F172" s="66"/>
      <c r="G172" s="66"/>
      <c r="H172" s="67"/>
    </row>
    <row r="173" spans="1:8" x14ac:dyDescent="0.3">
      <c r="A173" s="64" t="s">
        <v>185</v>
      </c>
      <c r="B173" s="65"/>
      <c r="C173" s="66"/>
      <c r="D173" s="66"/>
      <c r="E173" s="66"/>
      <c r="F173" s="66"/>
      <c r="G173" s="66"/>
      <c r="H173" s="67"/>
    </row>
    <row r="174" spans="1:8" x14ac:dyDescent="0.3">
      <c r="A174" s="64" t="s">
        <v>186</v>
      </c>
      <c r="B174" s="65"/>
      <c r="C174" s="66"/>
      <c r="D174" s="66"/>
      <c r="E174" s="66"/>
      <c r="F174" s="66"/>
      <c r="G174" s="66"/>
      <c r="H174" s="67"/>
    </row>
    <row r="175" spans="1:8" x14ac:dyDescent="0.3">
      <c r="A175" s="64" t="s">
        <v>186</v>
      </c>
      <c r="B175" s="65"/>
      <c r="C175" s="66"/>
      <c r="D175" s="66"/>
      <c r="E175" s="66"/>
      <c r="F175" s="66"/>
      <c r="G175" s="66"/>
      <c r="H175" s="67"/>
    </row>
    <row r="176" spans="1:8" x14ac:dyDescent="0.3">
      <c r="A176" s="17"/>
      <c r="B176" s="18"/>
      <c r="C176" s="18"/>
      <c r="D176" s="18"/>
      <c r="E176" s="18"/>
      <c r="F176" s="18"/>
      <c r="G176" s="18"/>
      <c r="H176" s="19"/>
    </row>
    <row r="177" spans="1:8" x14ac:dyDescent="0.3">
      <c r="A177" s="16"/>
      <c r="B177" s="20"/>
      <c r="C177" s="20"/>
      <c r="D177" s="20"/>
      <c r="E177" s="20"/>
      <c r="F177" s="20"/>
      <c r="G177" s="20"/>
      <c r="H177" s="21"/>
    </row>
    <row r="178" spans="1:8" x14ac:dyDescent="0.3">
      <c r="A178" s="16"/>
      <c r="B178" s="20"/>
      <c r="C178" s="20"/>
      <c r="D178" s="20"/>
      <c r="E178" s="20"/>
      <c r="F178" s="20"/>
      <c r="G178" s="20"/>
      <c r="H178" s="21"/>
    </row>
    <row r="179" spans="1:8" x14ac:dyDescent="0.3">
      <c r="A179" s="16"/>
      <c r="B179" s="20"/>
      <c r="C179" s="20"/>
      <c r="D179" s="20"/>
      <c r="E179" s="20"/>
      <c r="F179" s="20"/>
      <c r="G179" s="20"/>
      <c r="H179" s="21"/>
    </row>
    <row r="180" spans="1:8" x14ac:dyDescent="0.3">
      <c r="A180" s="2" t="s">
        <v>187</v>
      </c>
      <c r="F180" s="1"/>
      <c r="G180" s="1"/>
      <c r="H180" s="22"/>
    </row>
    <row r="181" spans="1:8" x14ac:dyDescent="0.3">
      <c r="A181" s="2" t="s">
        <v>188</v>
      </c>
      <c r="F181" s="1"/>
      <c r="G181" s="1"/>
      <c r="H181" s="22"/>
    </row>
    <row r="182" spans="1:8" ht="17.25" thickBot="1" x14ac:dyDescent="0.35">
      <c r="A182" s="23" t="s">
        <v>189</v>
      </c>
      <c r="B182" s="24"/>
      <c r="C182" s="24"/>
      <c r="D182" s="24"/>
      <c r="E182" s="24"/>
      <c r="F182" s="24"/>
      <c r="G182" s="24"/>
      <c r="H182" s="25"/>
    </row>
  </sheetData>
  <mergeCells count="38">
    <mergeCell ref="A176:H179"/>
    <mergeCell ref="A1:H1"/>
    <mergeCell ref="A2:H2"/>
    <mergeCell ref="A3:H3"/>
    <mergeCell ref="A173:B173"/>
    <mergeCell ref="C173:H173"/>
    <mergeCell ref="A174:B174"/>
    <mergeCell ref="C174:H174"/>
    <mergeCell ref="A175:B175"/>
    <mergeCell ref="C175:H175"/>
    <mergeCell ref="A170:B170"/>
    <mergeCell ref="C170:H170"/>
    <mergeCell ref="A171:B171"/>
    <mergeCell ref="C171:H171"/>
    <mergeCell ref="A172:B172"/>
    <mergeCell ref="C172:H172"/>
    <mergeCell ref="A167:B167"/>
    <mergeCell ref="C167:H167"/>
    <mergeCell ref="A168:B168"/>
    <mergeCell ref="C168:H168"/>
    <mergeCell ref="A169:B169"/>
    <mergeCell ref="C169:H169"/>
    <mergeCell ref="A161:H162"/>
    <mergeCell ref="A163:H163"/>
    <mergeCell ref="A164:H164"/>
    <mergeCell ref="A165:H165"/>
    <mergeCell ref="A166:B166"/>
    <mergeCell ref="C166:H166"/>
    <mergeCell ref="A158:G158"/>
    <mergeCell ref="A159:G159"/>
    <mergeCell ref="A160:G160"/>
    <mergeCell ref="C4:C5"/>
    <mergeCell ref="A4:A5"/>
    <mergeCell ref="B4:B5"/>
    <mergeCell ref="D4:D5"/>
    <mergeCell ref="H4:H5"/>
    <mergeCell ref="E4:E5"/>
    <mergeCell ref="G4:G5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9935CC713D82E41AD8E9EF5AAACD423" ma:contentTypeVersion="16" ma:contentTypeDescription="Crear nuevo documento." ma:contentTypeScope="" ma:versionID="df63c9a6736d947b6d1e11c05f0b9e58">
  <xsd:schema xmlns:xsd="http://www.w3.org/2001/XMLSchema" xmlns:xs="http://www.w3.org/2001/XMLSchema" xmlns:p="http://schemas.microsoft.com/office/2006/metadata/properties" xmlns:ns2="8341f547-e6c3-460f-b08f-9d0887320f6b" xmlns:ns3="b85f6fcf-befd-4a6b-a456-ea0676348e62" targetNamespace="http://schemas.microsoft.com/office/2006/metadata/properties" ma:root="true" ma:fieldsID="56d2f5d56584fe34c813a549d935a0dd" ns2:_="" ns3:_="">
    <xsd:import namespace="8341f547-e6c3-460f-b08f-9d0887320f6b"/>
    <xsd:import namespace="b85f6fcf-befd-4a6b-a456-ea0676348e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41f547-e6c3-460f-b08f-9d0887320f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3275abd0-3801-4d23-a03f-3aac7ab7ca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f6fcf-befd-4a6b-a456-ea0676348e6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09a66201-9f92-4eaf-bf40-eb9d2a89b2af}" ma:internalName="TaxCatchAll" ma:showField="CatchAllData" ma:web="b85f6fcf-befd-4a6b-a456-ea0676348e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f6fcf-befd-4a6b-a456-ea0676348e62" xsi:nil="true"/>
    <lcf76f155ced4ddcb4097134ff3c332f xmlns="8341f547-e6c3-460f-b08f-9d0887320f6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CBE84C0-377B-472A-8865-9F1DA132E5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341f547-e6c3-460f-b08f-9d0887320f6b"/>
    <ds:schemaRef ds:uri="b85f6fcf-befd-4a6b-a456-ea0676348e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EA97BA6-7881-40C4-ABB6-4FEC331C17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5EB268-5737-44E0-A96F-CF43F546180B}">
  <ds:schemaRefs>
    <ds:schemaRef ds:uri="http://schemas.microsoft.com/office/2006/metadata/properties"/>
    <ds:schemaRef ds:uri="http://schemas.microsoft.com/office/infopath/2007/PartnerControls"/>
    <ds:schemaRef ds:uri="b85f6fcf-befd-4a6b-a456-ea0676348e62"/>
    <ds:schemaRef ds:uri="8341f547-e6c3-460f-b08f-9d0887320f6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Camilo Aguilar Montoya</dc:creator>
  <cp:keywords/>
  <dc:description/>
  <cp:lastModifiedBy>andres felipe arroyave montoya</cp:lastModifiedBy>
  <cp:revision/>
  <dcterms:created xsi:type="dcterms:W3CDTF">2023-09-27T15:10:58Z</dcterms:created>
  <dcterms:modified xsi:type="dcterms:W3CDTF">2026-03-31T20:14:49Z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0x01010019935CC713D82E41AD8E9EF5AAACD423</vt:lpwstr>
  </property>
  <property fmtid="{D5CDD505-2E9C-101B-9397-08002B2CF9AE}" pid="3" name="MediaServiceImageTags">
    <vt:lpwstr/>
  </property>
</Properties>
</file>