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120" windowWidth="20730" windowHeight="11160"/>
  </bookViews>
  <sheets>
    <sheet name="FICHA TECNICA (2)" sheetId="3" r:id="rId1"/>
    <sheet name="hoja 2" sheetId="2" state="hidden" r:id="rId2"/>
  </sheets>
  <externalReferences>
    <externalReference r:id="rId3"/>
  </externalReferences>
  <definedNames>
    <definedName name="_xlnm.Print_Area" localSheetId="0">'FICHA TECNICA (2)'!$A$1:$D$37</definedName>
    <definedName name="_xlnm.Print_Titles" localSheetId="0">'FICHA TECNICA (2)'!$1:$2</definedName>
    <definedName name="_xlnm.Print_Titles" localSheetId="1">'hoja 2'!$1:$3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3" l="1"/>
  <c r="F6" i="3"/>
  <c r="F7" i="3"/>
  <c r="F9" i="3"/>
  <c r="F11" i="3"/>
  <c r="F13" i="3"/>
  <c r="F15" i="3"/>
  <c r="F16" i="3"/>
  <c r="F18" i="3"/>
  <c r="F19" i="3"/>
  <c r="F20" i="3"/>
  <c r="F22" i="3"/>
  <c r="F24" i="3"/>
  <c r="F26" i="3"/>
  <c r="F28" i="3"/>
  <c r="F30" i="3"/>
  <c r="F32" i="3"/>
  <c r="F33" i="3"/>
  <c r="F34" i="3" s="1"/>
  <c r="F35" i="3"/>
  <c r="I32" i="3"/>
  <c r="J32" i="3" s="1"/>
  <c r="H32" i="3"/>
  <c r="I30" i="3"/>
  <c r="J30" i="3" s="1"/>
  <c r="H30" i="3"/>
  <c r="I28" i="3"/>
  <c r="J28" i="3" s="1"/>
  <c r="H28" i="3"/>
  <c r="I26" i="3"/>
  <c r="J26" i="3" s="1"/>
  <c r="H26" i="3"/>
  <c r="I24" i="3"/>
  <c r="J24" i="3" s="1"/>
  <c r="H24" i="3"/>
  <c r="I22" i="3"/>
  <c r="J22" i="3" s="1"/>
  <c r="H22" i="3"/>
  <c r="I20" i="3"/>
  <c r="J20" i="3" s="1"/>
  <c r="H20" i="3"/>
  <c r="I19" i="3"/>
  <c r="J19" i="3" s="1"/>
  <c r="H19" i="3"/>
  <c r="I18" i="3"/>
  <c r="J18" i="3" s="1"/>
  <c r="H18" i="3"/>
  <c r="I16" i="3"/>
  <c r="J16" i="3" s="1"/>
  <c r="H16" i="3"/>
  <c r="I15" i="3"/>
  <c r="J15" i="3" s="1"/>
  <c r="H15" i="3"/>
  <c r="I13" i="3"/>
  <c r="J13" i="3" s="1"/>
  <c r="H13" i="3"/>
  <c r="I11" i="3"/>
  <c r="J11" i="3" s="1"/>
  <c r="H11" i="3"/>
  <c r="I9" i="3"/>
  <c r="J9" i="3" s="1"/>
  <c r="H9" i="3"/>
  <c r="I7" i="3"/>
  <c r="J7" i="3" s="1"/>
  <c r="H7" i="3"/>
  <c r="I6" i="3"/>
  <c r="J6" i="3" s="1"/>
  <c r="H6" i="3"/>
  <c r="I5" i="3"/>
  <c r="J5" i="3" s="1"/>
  <c r="H5" i="3"/>
  <c r="H33" i="3" s="1"/>
  <c r="J33" i="3" l="1"/>
  <c r="F36" i="3"/>
  <c r="F37" i="3" s="1"/>
  <c r="H35" i="3"/>
  <c r="H36" i="3"/>
  <c r="H37" i="3" s="1"/>
  <c r="H34" i="3"/>
  <c r="J36" i="3"/>
  <c r="J37" i="3" s="1"/>
  <c r="J34" i="3"/>
  <c r="J35" i="3"/>
  <c r="J38" i="3" l="1"/>
  <c r="H38" i="3"/>
  <c r="F38" i="3"/>
  <c r="F50" i="2"/>
  <c r="M41" i="2"/>
  <c r="O22" i="2"/>
  <c r="H22" i="2"/>
  <c r="I22" i="2" s="1"/>
  <c r="L18" i="2" l="1"/>
  <c r="L5" i="2"/>
  <c r="L13" i="2"/>
  <c r="L4" i="2"/>
  <c r="L16" i="2" l="1"/>
  <c r="H37" i="2" l="1"/>
  <c r="I37" i="2" s="1"/>
  <c r="H36" i="2"/>
  <c r="I36" i="2" s="1"/>
  <c r="H35" i="2"/>
  <c r="I35" i="2" s="1"/>
  <c r="H34" i="2"/>
  <c r="I34" i="2" s="1"/>
  <c r="H33" i="2"/>
  <c r="I33" i="2" s="1"/>
  <c r="H32" i="2"/>
  <c r="I32" i="2" s="1"/>
  <c r="H31" i="2"/>
  <c r="I31" i="2" s="1"/>
  <c r="H30" i="2"/>
  <c r="I30" i="2" s="1"/>
  <c r="H29" i="2"/>
  <c r="I29" i="2" s="1"/>
  <c r="H28" i="2"/>
  <c r="I28" i="2" s="1"/>
  <c r="H27" i="2"/>
  <c r="I27" i="2" s="1"/>
  <c r="H26" i="2"/>
  <c r="I26" i="2" s="1"/>
  <c r="H25" i="2"/>
  <c r="I25" i="2" s="1"/>
  <c r="H24" i="2"/>
  <c r="I24" i="2" s="1"/>
  <c r="H23" i="2"/>
  <c r="I23" i="2" s="1"/>
  <c r="H21" i="2"/>
  <c r="I21" i="2" s="1"/>
  <c r="H20" i="2"/>
  <c r="I20" i="2" s="1"/>
  <c r="H19" i="2"/>
  <c r="I19" i="2" s="1"/>
  <c r="H18" i="2"/>
  <c r="I18" i="2" s="1"/>
  <c r="H17" i="2"/>
  <c r="I17" i="2" s="1"/>
  <c r="H16" i="2"/>
  <c r="I16" i="2" s="1"/>
  <c r="N16" i="2" s="1"/>
  <c r="H15" i="2"/>
  <c r="I15" i="2" s="1"/>
  <c r="H14" i="2"/>
  <c r="I14" i="2" s="1"/>
  <c r="H13" i="2"/>
  <c r="I13" i="2" s="1"/>
  <c r="N13" i="2" s="1"/>
  <c r="H12" i="2"/>
  <c r="I12" i="2" s="1"/>
  <c r="H11" i="2"/>
  <c r="I11" i="2" s="1"/>
  <c r="H10" i="2"/>
  <c r="I10" i="2" s="1"/>
  <c r="H9" i="2"/>
  <c r="I9" i="2" s="1"/>
  <c r="H8" i="2"/>
  <c r="I8" i="2" s="1"/>
  <c r="H7" i="2"/>
  <c r="I7" i="2" s="1"/>
  <c r="H6" i="2"/>
  <c r="I6" i="2" s="1"/>
  <c r="H5" i="2"/>
  <c r="I5" i="2" s="1"/>
  <c r="H4" i="2"/>
  <c r="I4" i="2" s="1"/>
  <c r="M38" i="2" l="1"/>
  <c r="M43" i="2" s="1"/>
  <c r="J19" i="2"/>
  <c r="J12" i="2"/>
  <c r="L12" i="2" s="1"/>
  <c r="I38" i="2"/>
  <c r="F43" i="2" l="1"/>
</calcChain>
</file>

<file path=xl/comments1.xml><?xml version="1.0" encoding="utf-8"?>
<comments xmlns="http://schemas.openxmlformats.org/spreadsheetml/2006/main">
  <authors>
    <author>Sena300</author>
  </authors>
  <commentList>
    <comment ref="C16" authorId="0">
      <text>
        <r>
          <rPr>
            <b/>
            <sz val="9"/>
            <color indexed="81"/>
            <rFont val="Tahoma"/>
            <family val="2"/>
          </rPr>
          <t>Sena300:</t>
        </r>
        <r>
          <rPr>
            <sz val="9"/>
            <color indexed="81"/>
            <rFont val="Tahoma"/>
            <family val="2"/>
          </rPr>
          <t xml:space="preserve">
Umcity aporta 10.000.000
</t>
        </r>
      </text>
    </comment>
  </commentList>
</comments>
</file>

<file path=xl/sharedStrings.xml><?xml version="1.0" encoding="utf-8"?>
<sst xmlns="http://schemas.openxmlformats.org/spreadsheetml/2006/main" count="204" uniqueCount="130">
  <si>
    <t>ITEM</t>
  </si>
  <si>
    <t>UNIDAD</t>
  </si>
  <si>
    <t>CANTIDAD</t>
  </si>
  <si>
    <t>DESCRIPCIÓN TÉCNICA</t>
  </si>
  <si>
    <t xml:space="preserve">FICHA TECNICA: </t>
  </si>
  <si>
    <t>NOMBRE</t>
  </si>
  <si>
    <t>Memorias USB con capacidad de almacenamiento de 32 GB, en una sola unidad ligera y compacta, carcasa metálica sin tapa, con anillo para cordón y/o cinta, velocidad 2.0; dimensiones 1.535" X 0,179" (39,00 X 12, 35 X 4, 55 mm) temperatura operacional 32°F a 140°F (0°C a 60°C), Temperatura de almacenamiento -4°F a 185°F (-20°C a 85°C), personalizadas marcadas con logo tecnología láser (CEGAFE SENA TUNJA REGIONAL BOYACA), garantía de mínimo 3 años; con  cinta falla de 11.0 mm marcados con logo "SENA CENTRO DE GESTIÓN ADMINISTRATIVA Y FORTALECIMIENTO EMPRESARIAL"(el largo de la cinta, colores y logo serán definidos por el SENA)</t>
  </si>
  <si>
    <t xml:space="preserve">UNIDAD </t>
  </si>
  <si>
    <t>Vinilo Azul permanente concentrado y diluible en agua. de alta fijación y resistencia para uso escolar, artístico, decorativo, universitario y doméstico, 500 ml.</t>
  </si>
  <si>
    <t>Vinilo Rojo permanente concentrado y diluible en agua. de alta fijación y resistencia para uso escolar, artístico, decorativo, universitario y doméstico, 500 ml.</t>
  </si>
  <si>
    <t>Vinilo Amarillo permanente concentrado y diluible en agua. de alta fijación y resistencia para uso escolar, artístico, decorativo, universitario y doméstico, 500 ml.</t>
  </si>
  <si>
    <t>Vinilo Blanco permanente concentrado y diluible en agua. de alta fijación y resistencia para uso escolar, artístico, decorativo, universitario y doméstico, 500 ml.</t>
  </si>
  <si>
    <t>Tabla Sujetapapeles Oficio A4 Q Connect con Gancho de Acero Metal Resistente Gris</t>
  </si>
  <si>
    <t>Carpeta plástica tipo fuelle sobre con caucho tamaño oficio. Medidas de 21.6 cms x 33 cms de largo. Plástico ligeramente flexible. Colores variados.</t>
  </si>
  <si>
    <t>Sándwich tipo cubano con pavo y queso con Pan francés de 15 cm de largo, relleno de lechuga crespa y tomate, 25gr de queso, 50 gr de jamón. Empacado en bolsa parafinada + Jugo néctar pasteurizado y envasado asépticamente. Presentación Tetrapack 200ml, sabores surtidos. Entregados en el sitio definido para el evento o en el lugar que designe la Entidad.</t>
  </si>
  <si>
    <t>Publicidad, convocatoria y confirmación de  empresarios de los  diferentes sectores empresariales de Tunja y  zonas aledañas(  Hotelería y turismo, desarrollo de software, industria creativas, contenidos digitales, seguridad electrónica y de datos , facturación electrónica , marketin digital, agroindustria y telecomunicaciones) que tenga un factor diferenciador  de I+D, aproximadamente 10  representantes por sector  empresarial   estratégico . Se puede articular la convocatoria con SENNOVA . La actividad central es levantamiento de retos y socialización de proyectos en el sitio que determine la institución . Equipo de evaluación de retos conformado por: un empresario, un académico, un representante gobierno, un instructor del área SENA y un integrante SENNOVA</t>
  </si>
  <si>
    <t xml:space="preserve">GLOBAL </t>
  </si>
  <si>
    <t xml:space="preserve">50 empresarios </t>
  </si>
  <si>
    <t>Refrigerio: Empanada de harina de maíz mixta (arroz, pollo, huevo) peso 150 gramos, empacada en bolsa parafinada individual + Jugo néctar pasteurizado y envasado asépticamente. Presentación Tetrapack 200ml, sabores surtidos. Entregados en el sitio definido para el desarrollo de la mesa  o en el lugar que designe la institución</t>
  </si>
  <si>
    <t xml:space="preserve">Unidad </t>
  </si>
  <si>
    <t>Refrigerios: Sándwich de jamón y queso con Pan francés de 15 cm de largo, relleno de lechuga crespa y tomate, 25gr de queso, 50 gr de jamón. Empacado en bolsa parafinada + Jugo néctar pasteurizado y envasado asépticamente. Presentación Tetrapack 200ml, sabores surtidos. Entregados en el sitio definido para el evento o en el lugar que designe la Entidad.</t>
  </si>
  <si>
    <t>Refrigerio: Pastel de pollo elaborado con Harina de trigo, sal, agua, azúcar, mantequilla. Masa en hojaldre, en forma de triángulo, relleno de pollo. La corteza de color dorado, no debe estar quemada ni con materiales extraños. Peso 200 gramos. Empacado en bolsa de papel parafinado + Jugo néctar pasteurizado y envasado asépticamente. Presentación Tetrapack 200ml, sabores surtidos. Entregados en el sitio definido para el evento o en el lugar que designe la Entidad.</t>
  </si>
  <si>
    <r>
      <rPr>
        <b/>
        <sz val="9"/>
        <color rgb="FF000000"/>
        <rFont val="Arial"/>
        <family val="2"/>
      </rPr>
      <t>Transferencia de conocimiento para 25 personas  sobre</t>
    </r>
    <r>
      <rPr>
        <sz val="9"/>
        <color rgb="FF000000"/>
        <rFont val="Arial"/>
        <family val="2"/>
      </rPr>
      <t xml:space="preserve">: Claves para la redacción científica I 
 Para elaboración de artículos, ensayos, investigaciones, textos literarios y académicos.   </t>
    </r>
    <r>
      <rPr>
        <b/>
        <sz val="9"/>
        <color rgb="FF000000"/>
        <rFont val="Arial"/>
        <family val="2"/>
      </rPr>
      <t xml:space="preserve">                                                                                                                                                                         Intensidad: </t>
    </r>
    <r>
      <rPr>
        <sz val="9"/>
        <color rgb="FF000000"/>
        <rFont val="Arial"/>
        <family val="2"/>
      </rPr>
      <t xml:space="preserve">  16 horas presenciales, cumplido en dos días intensivos para 25 personas .</t>
    </r>
    <r>
      <rPr>
        <b/>
        <sz val="9"/>
        <color rgb="FF000000"/>
        <rFont val="Arial"/>
        <family val="2"/>
      </rPr>
      <t xml:space="preserve">                                                                                                                                                                                                                                                                                                                             Fecha sugerida: </t>
    </r>
    <r>
      <rPr>
        <sz val="9"/>
        <color rgb="FF000000"/>
        <rFont val="Arial"/>
        <family val="2"/>
      </rPr>
      <t xml:space="preserve">Mes de Julio de 2019.                                                                                                                                                                                                                                         </t>
    </r>
    <r>
      <rPr>
        <b/>
        <sz val="9"/>
        <color rgb="FF000000"/>
        <rFont val="Arial"/>
        <family val="2"/>
      </rPr>
      <t xml:space="preserve">Población objetivo : </t>
    </r>
    <r>
      <rPr>
        <sz val="9"/>
        <color rgb="FF000000"/>
        <rFont val="Arial"/>
        <family val="2"/>
      </rPr>
      <t xml:space="preserve">Para investigadores, profesionales, científicos, estudiantes de postgrado interesados en la producción de textos para su publicación en medios arbitrados: revistas científicas, libros, publicaciones especializadas.                                                                                                                                                                                                                                                                                                                                                                                     </t>
    </r>
    <r>
      <rPr>
        <b/>
        <sz val="9"/>
        <color rgb="FF000000"/>
        <rFont val="Arial"/>
        <family val="2"/>
      </rPr>
      <t xml:space="preserve"> Objetivo:</t>
    </r>
    <r>
      <rPr>
        <sz val="9"/>
        <color rgb="FF000000"/>
        <rFont val="Arial"/>
        <family val="2"/>
      </rPr>
      <t xml:space="preserve"> Estudiar aspectos morfológicos, técnicos y estructurales relativos a la producción científica y académica.                                                                                                                                                                                                                 </t>
    </r>
    <r>
      <rPr>
        <b/>
        <sz val="9"/>
        <color rgb="FF000000"/>
        <rFont val="Arial"/>
        <family val="2"/>
      </rPr>
      <t xml:space="preserve"> Resumen de contenidos: </t>
    </r>
    <r>
      <rPr>
        <sz val="9"/>
        <color rgb="FF000000"/>
        <rFont val="Arial"/>
        <family val="2"/>
      </rPr>
      <t xml:space="preserve">Sugerencias prácticas para la redacción científica. Ontología del texto. Claves originarias del escrito. Introducción al estudio de los géneros. Modalidades del texto académico y científico. Morfología del artículo científico. Estructura. Comprensión. Ética mínima en la producción de textos. Criterios para el arbitraje de obras. Normas para la redacción. 
</t>
    </r>
    <r>
      <rPr>
        <b/>
        <sz val="9"/>
        <color rgb="FF000000"/>
        <rFont val="Arial"/>
        <family val="2"/>
      </rPr>
      <t xml:space="preserve">Perfil profesional :  profesional en Psicología- </t>
    </r>
    <r>
      <rPr>
        <sz val="9"/>
        <color rgb="FF000000"/>
        <rFont val="Arial"/>
        <family val="2"/>
      </rPr>
      <t>Investigador-Especialista en Dinámica de grupos. Magíster en Educación Superior Doctora en Gerencia (ILLU, 2015). Integrante del Comité Científico de la Revista Magisterio
Internacional.</t>
    </r>
    <r>
      <rPr>
        <b/>
        <sz val="9"/>
        <color rgb="FF000000"/>
        <rFont val="Arial"/>
        <family val="2"/>
      </rPr>
      <t xml:space="preserve">                                                                                                                                                                                                                                                                                                                                                  Experiencia : </t>
    </r>
    <r>
      <rPr>
        <sz val="9"/>
        <color rgb="FF000000"/>
        <rFont val="Arial"/>
        <family val="2"/>
      </rPr>
      <t xml:space="preserve"> Asesor y evaluador de programas de educación. Experto en investigación y metodología, en la comprensión integral, sintagmática y holista de la ciencia. Asesor y tutor de investigaciones de postgrado. 
</t>
    </r>
    <r>
      <rPr>
        <b/>
        <sz val="9"/>
        <color rgb="FF000000"/>
        <rFont val="Arial"/>
        <family val="2"/>
      </rPr>
      <t xml:space="preserve">Nota: El proponente </t>
    </r>
    <r>
      <rPr>
        <sz val="9"/>
        <color rgb="FF000000"/>
        <rFont val="Arial"/>
        <family val="2"/>
      </rPr>
      <t>debe anexar las hojas de vida de los conferencistas.</t>
    </r>
  </si>
  <si>
    <t>Refrigerio: Empanada de harina de maíz mixta (arroz, pollo, huevo) peso 150 gramos, empacada en bolsa parafinada individual + Jugo néctar pasteurizado y envasado asépticamente. Presentación Tetrapack 200ml, sabores surtidos. Entregados en el sitio definido para el evento o en el lugar que designe la institución</t>
  </si>
  <si>
    <t>Traslado de un (1) conferencista Bucaramanga a Tunja y Tunja a Bucaramanga salida 25 de julio, regreso 25 de julio, taxi aeropuerto de ciudad de origen y traslado de aeropuerto al sitio de la conferencia, traslado a hotel y costos de manutención, viáticos, transporte (aéreo y terrestre), local y estadía.</t>
  </si>
  <si>
    <t>GLOBAL</t>
  </si>
  <si>
    <t>Traslado de un (1) conferencista Barranquilla a Tunja y Tunja a Barranquilla salida un día antes del evento , y  regreso un día después . Taxi aeropuerto de ciudad de origen y traslado de aeropuerto al sitio de la conferencia, traslado a hotel y costos de manutención, viáticos, transporte (aéreo y terrestre), local y estadía.</t>
  </si>
  <si>
    <t>Traslado de un (1) conferencista Medellín a Tunja y Tunja a Medellín salida un día antes del evento , y  regreso un día después. Taxi aeropuerto de ciudad de origen y traslado de aeropuerto al sitio de la conferencia, traslado a hotel y costos de manutención, viáticos, transporte (aéreo y terrestre), local y estadía.</t>
  </si>
  <si>
    <t>Traslado de tres  (3) conferencistas de Bogotá Tunja y Tunja a Bogotá salida un día antes del evento , y  regreso un día después recogidos y dejados en el sitio de residencia. Garantizar gastos de manutención y transporte terrestre.</t>
  </si>
  <si>
    <t>Estación de agua y tinto en el sitio donde se desarrollen en los  eventos  durante la  vigencia del contrato. El proveedor deberá poner a disposición una estación de agua y tinto para servicio al público para mínimo de asistentes por evento.</t>
  </si>
  <si>
    <t>Impresión de poster de 90 cm de ancho y 120 cm de alto full color con logos institucionales y diseño entregado por la institución. Material: Lona Banner</t>
  </si>
  <si>
    <t>Impresión de pendón del evento de 100 cm de ancho y 200 cm de alto full color con logos institucionales y diseño entregado por la Entidad. Material: lona banner</t>
  </si>
  <si>
    <t>Habladores de mesa en horizontal tamaño carta (216 mm x 279 mm) full color plastificados para conferencistas, inversionistas y evaluadores, diseño entregado por la Entidad.</t>
  </si>
  <si>
    <t>Porta Pendón, tipo Araña con estructura en fibra de vidrio flexible, resistencia mediana base de hierro para pendones de 100 cm por 200 cm para los pendones diseñados para el evento, con bolsa en lona para transporte de la estructura. Presentar catálogo.</t>
  </si>
  <si>
    <t>Alquiler de módulos para ubicar los poster y pendones (2 mts alto * 10 mt ancho o más), en estructuras truss, e instalación de la estructura en el lugar del evento. Presentar catálogo.</t>
  </si>
  <si>
    <t>300 REVISTAS</t>
  </si>
  <si>
    <t>OBJETO: Contratar la prestacion de servicios de un Operador Logístico para la ejecucion de las actividades de divulgacion de los proyectos que se desarrollan dentro del marco del Sistema de investigación, innovación y Desarrollo Tecnológico SENNOVA, de acuerdo a especificaciones técnicas requeridas por el Centro de Gestión Administrativa y Fortalecimiento Empresarial del SENA, Regional Boyaca</t>
  </si>
  <si>
    <t>DOCUMENTO DE APOYO COPIA NO CONTROLADA</t>
  </si>
  <si>
    <t>Caja de esferos  Color Negro. Forma ergonómica triangular especialmente desarrollada para ofrecer máximo control en la escritura. Sistema retráctil. Punta 1.0mm.</t>
  </si>
  <si>
    <t>Caja de esferos de colores. Forma ergonómica triangular especialmente desarrollada para ofrecer máximo control en la escritura. Sistema retráctil. Punta 1.0mm.</t>
  </si>
  <si>
    <t>MEMORIAS</t>
  </si>
  <si>
    <t>VINILO</t>
  </si>
  <si>
    <t>TABLA SUJETA PAPELES</t>
  </si>
  <si>
    <t>CARPETA PLASTICA</t>
  </si>
  <si>
    <t>CAJA ESFEROS</t>
  </si>
  <si>
    <t>REFRIGERIO</t>
  </si>
  <si>
    <t>PUBLICIDAD Y CONVOCATORIA EMPRESARIOS</t>
  </si>
  <si>
    <t>MESA DE EXPERTOS</t>
  </si>
  <si>
    <t>REFRIGERIOS</t>
  </si>
  <si>
    <t>CARTILLA DIGITAL</t>
  </si>
  <si>
    <t xml:space="preserve">LIBRO DIGITAL </t>
  </si>
  <si>
    <t>REVISTA</t>
  </si>
  <si>
    <t>TRANSFERENCIA</t>
  </si>
  <si>
    <t>TRASLADO CONFERENCISTA</t>
  </si>
  <si>
    <t>ESTACION DE AGUA</t>
  </si>
  <si>
    <t>IMPRESIÓN POSTER</t>
  </si>
  <si>
    <t>IMPRESIÓN PENDON</t>
  </si>
  <si>
    <t>HABLADORES DE MESA</t>
  </si>
  <si>
    <t>PORTA PENDON</t>
  </si>
  <si>
    <t>ALQUILER MODULOS</t>
  </si>
  <si>
    <t xml:space="preserve">Desarrollo de tres mesas de experto para la instalación de capacidades  en el uso de la nuevas  tecnologías para la innovación y competitividad en la región. El operador logístico garantiza el traslado aéreo , terrestre y  la  manutención de los dos expertos por cada mesa de trabajo de la ciudad de Medellín a Tunja por dos días y por cada mesa de trabajo. Los datos de los profesionales seran informados por el supervisor del contrato </t>
  </si>
  <si>
    <t xml:space="preserve">Garantizar la entrega de refrigerios en cada  mesa de experto : Refrigerios: 1.. Torta de banano Comida lista para consumo, compuesto de banano, harina de trigo fortificada, margarina, huevo y azúcar. Peso 200 gms, envuelta en servilleta individual + Kumis, Calorías 190. Peso neto 200 gms. Envase plástico, thermo sellado en plástico. Entregados en el sitioefinido para el evento o en el lugar que designe la entidad.                                               2.  Sándwich de jamón y queso con Pan francés de 15 cm de largo, relleno de lechuga crespa y tomate, 25gr de queso, 50 gr de jamón. Empacado en bolsa parafinada + Jugo néctar pasteurizado y envasado asépticamente. Presentación Tetra pack 200ml, sabores surtidos. Entregados en el sitio definido para el evento o en el lugar que designe la entidad.                                                                                                        3. Avena original en vaso; peso neto 250 gramos (8,8 oz). Referencia CPE06001836. Envase termo sellado en plástico + Churro, contiene levadura, harina de trigo, relleno de bocadillo y queso, espolvoreado de azúcar, color dorado claro, olor horneado. Peso 150 gramos Forma ovalada centro hueco. Envuelto en bolsa parafinada. Entregados en el sitio definido para el evento o en el lugar que designe la institución. El valor unitario incluye precio de cada refrigerio (opciones) y entrega. </t>
  </si>
  <si>
    <t>PRECOT 1 UNIT + IVA</t>
  </si>
  <si>
    <t>PRECOT 2 UNIT+ IVA</t>
  </si>
  <si>
    <t>NA</t>
  </si>
  <si>
    <t xml:space="preserve">Tres cartillas  digitales - semillero digital y puscasunay  
● Número de páginas: 80 páginas internas.
● Tamaño: 17 cm de ancho x 24 cm de alto (Cerrada)
● Tintas: Caratula full color (4x0) 
●Páginas internas un color por ambas caras (1x1)
● Diseño, diagramación y corrección de estilo 
● Registro ISBN de  cada cartilla 
●  Garantizar entrega de repositorios legales en el Centro de Gestión Administrativa y Fortalecimiento Empresarial SENA Regional Boyacá. Hacer entrega de  los archivos  editables en  el sofware de edición y una versión en PDF   </t>
  </si>
  <si>
    <t xml:space="preserve"> Libro  digital "INNOVACION, EXPERIENCIAS Y SABERES POR BOYACÁ" 
● Número de páginas: 300 páginas internas.
● Tamaño: 17 cm de ancho x 24 cm de alto (Cerrada)
● Páginas internas un color por ambas caras (1x1)
● Diseño, diagramación y corrección de estilo 
● Registro ISBN
● Arbitraje doble ciego: dos nacionales
● Garantizar entrega de repositorios legales en el Centro de Gestión Administrativa y Fortalecimiento Empresarial SENA Regional Boyacá.Hacer entrega de  los editables Hacer entrega de  los archivos  editables en  el sofware de edición y una versión en PDF   </t>
  </si>
  <si>
    <t xml:space="preserve">Impresión de  Revista INNOVEM 
● Número de páginas: de 75  páginas internas.
● Tamaño: 17 cm de ancho x 24 cm de alto (Cerrada)
● Tintas: Caratula full color (4x0) con solapas de 5 Cm a cada lado
● Material: Carátula propalcote 300 gr
● Páginas internas un color por ambas caras (1x1)
● Páginas internas propalcote 150 gramos
● Terminados: Carátula laminado mate una
cara, UV parcial, pega hot melt, termosellado
● Diseño, diagramación y corrección de estilo 
● Registro ISSN
● Arbitraje doble ciego: dos nacionales
● Garantizar entrega de repositorios legales en el Centro de Gestión Administraiva y Fortalecimiento Empresarial SENA Regional Boyacá.  Hacer entrega de  los editables Hacer entrega de  los archivos  editables en  el sofware de edición y una versión en PDF   </t>
  </si>
  <si>
    <r>
      <rPr>
        <b/>
        <sz val="9"/>
        <color rgb="FF000000"/>
        <rFont val="Arial"/>
        <family val="2"/>
      </rPr>
      <t xml:space="preserve">Transferencia de conocimiento  </t>
    </r>
    <r>
      <rPr>
        <sz val="9"/>
        <color rgb="FF000000"/>
        <rFont val="Arial"/>
        <family val="2"/>
      </rPr>
      <t xml:space="preserve">para 25  personas sobre: Aspectos nucleares de la investigación y la metodología .Curso intensivo de 16 horas presenciales, cumplido en dos días intensivos para 25 personas .                                                                                                                                                                                                                                                                                                                                      </t>
    </r>
    <r>
      <rPr>
        <b/>
        <sz val="9"/>
        <color rgb="FF000000"/>
        <rFont val="Arial"/>
        <family val="2"/>
      </rPr>
      <t>Perfil población:</t>
    </r>
    <r>
      <rPr>
        <sz val="9"/>
        <color rgb="FF000000"/>
        <rFont val="Arial"/>
        <family val="2"/>
      </rPr>
      <t xml:space="preserve"> profesionales vinculados a la actividad académica, a la asesoría, tutoría y orientación científica en investigación y metodología.                                                                                                                                                     </t>
    </r>
    <r>
      <rPr>
        <b/>
        <sz val="9"/>
        <color rgb="FF000000"/>
        <rFont val="Arial"/>
        <family val="2"/>
      </rPr>
      <t xml:space="preserve">Intensidad </t>
    </r>
    <r>
      <rPr>
        <sz val="9"/>
        <color rgb="FF000000"/>
        <rFont val="Arial"/>
        <family val="2"/>
      </rPr>
      <t xml:space="preserve">: 16 horas presenciales, cumplido en dos días intensivos  para 25 personas  .                                                                                                                                                                                                                                                                                                                                                                                                   </t>
    </r>
    <r>
      <rPr>
        <b/>
        <sz val="9"/>
        <color rgb="FF000000"/>
        <rFont val="Arial"/>
        <family val="2"/>
      </rPr>
      <t>Fecha sugerida:</t>
    </r>
    <r>
      <rPr>
        <sz val="9"/>
        <color rgb="FF000000"/>
        <rFont val="Arial"/>
        <family val="2"/>
      </rPr>
      <t xml:space="preserve"> Mes de Julio de 2019.                                                                                                                                                                                                                                                                                                                                                 </t>
    </r>
    <r>
      <rPr>
        <b/>
        <sz val="9"/>
        <color rgb="FF000000"/>
        <rFont val="Arial"/>
        <family val="2"/>
      </rPr>
      <t xml:space="preserve">La transferencia debe cumplir los siguientes  temas  </t>
    </r>
    <r>
      <rPr>
        <sz val="9"/>
        <color rgb="FF000000"/>
        <rFont val="Arial"/>
        <family val="2"/>
      </rPr>
      <t xml:space="preserve">: Cultura de la investigación y formación de investigadores. Introducción a la investigación y la ciencia. Comprensión sintagmática de la ciencia y la investigación. Introducción a los tipos de investigación aplicados a las disciplinas y ciencias. Métodos e investigación. Introducción a los diseños metodológicos. Relaciones entre los tipos de investigación y las técnicas de análisis. Dilemas, exigencias y requerimientos esenciales de toda investigación. Sugerencias prácticas. 
</t>
    </r>
    <r>
      <rPr>
        <b/>
        <sz val="9"/>
        <color rgb="FF000000"/>
        <rFont val="Arial"/>
        <family val="2"/>
      </rPr>
      <t xml:space="preserve">Perfil del  profesional : </t>
    </r>
    <r>
      <rPr>
        <sz val="9"/>
        <color rgb="FF000000"/>
        <rFont val="Arial"/>
        <family val="2"/>
      </rPr>
      <t xml:space="preserve"> comunicador social, periodista e investigador , con Maestría y Doctorado en filosofia , escritor, articulista, editor.                                                                                                                                                           </t>
    </r>
    <r>
      <rPr>
        <b/>
        <sz val="9"/>
        <color rgb="FF000000"/>
        <rFont val="Arial"/>
        <family val="2"/>
      </rPr>
      <t xml:space="preserve"> Experiencia</t>
    </r>
    <r>
      <rPr>
        <sz val="9"/>
        <color rgb="FF000000"/>
        <rFont val="Arial"/>
        <family val="2"/>
      </rPr>
      <t xml:space="preserve"> Conferencista internacional. Asesor y coordinador de proyectos, .Con obras científicas, de coautoría, literarias y que tenga vinculaciones a revistas científicas.  
</t>
    </r>
    <r>
      <rPr>
        <b/>
        <sz val="9"/>
        <color rgb="FF000000"/>
        <rFont val="Arial"/>
        <family val="2"/>
      </rPr>
      <t>Nota:</t>
    </r>
    <r>
      <rPr>
        <sz val="9"/>
        <color rgb="FF000000"/>
        <rFont val="Arial"/>
        <family val="2"/>
      </rPr>
      <t xml:space="preserve"> </t>
    </r>
    <r>
      <rPr>
        <b/>
        <sz val="9"/>
        <color rgb="FF000000"/>
        <rFont val="Arial"/>
        <family val="2"/>
      </rPr>
      <t>El proponente debe anexar las hojas de vida de los conferencistas.</t>
    </r>
    <r>
      <rPr>
        <sz val="9"/>
        <color rgb="FF000000"/>
        <rFont val="Arial"/>
        <family val="2"/>
      </rPr>
      <t xml:space="preserve">
 </t>
    </r>
  </si>
  <si>
    <t>PROMEDIO UNITARIO + IVA</t>
  </si>
  <si>
    <t>TOTAL</t>
  </si>
  <si>
    <t>PRESUPUESTO OFICIAL ESTIMADO</t>
  </si>
  <si>
    <t>RUBRO</t>
  </si>
  <si>
    <t>VALOR</t>
  </si>
  <si>
    <t>MATERIALES PARA FORMACION PROFESIONAL</t>
  </si>
  <si>
    <t>SERVICIOS PERSONALES INDIRECTOS</t>
  </si>
  <si>
    <t>C-3605-1300-2-0-020202008</t>
  </si>
  <si>
    <t>OTROS GASTOS POR IMPRESOS Y PUBLICACIONES</t>
  </si>
  <si>
    <t>C-3605-1300-2-0-020201003</t>
  </si>
  <si>
    <t>TOTAL RUBROS</t>
  </si>
  <si>
    <t>RUBRO 26</t>
  </si>
  <si>
    <t>1er CDP</t>
  </si>
  <si>
    <t>FICHA TECNICA</t>
  </si>
  <si>
    <t>Documento de Apoyo Copia No Controlada</t>
  </si>
  <si>
    <t>DESCRIPCIÓN</t>
  </si>
  <si>
    <t>CANT</t>
  </si>
  <si>
    <t>DEMOLICION</t>
  </si>
  <si>
    <t>Retiro Fachaleta Muros Incluye retiro Altura mayor 1.50 m</t>
  </si>
  <si>
    <t>Metro Cuadrado</t>
  </si>
  <si>
    <t>Demolicion Baldosa Piso (incluye retiro)</t>
  </si>
  <si>
    <t>Demolicion Muros en ladrillo (Matera)</t>
  </si>
  <si>
    <t>VENTANERIA</t>
  </si>
  <si>
    <t>Suministro e instalacion de ventaneria en aluminio</t>
  </si>
  <si>
    <t>ENCHAPES</t>
  </si>
  <si>
    <t>Suministro e instalacion de enchape ceramica 0,35 x 0,50 o similiar para exterior altura superior 1,50 m</t>
  </si>
  <si>
    <t>PISOS</t>
  </si>
  <si>
    <t>Suministro e instalacion de puertas en vidrio templado de seguridad espesor de 10mm, incluye pelicula de seguridad de 4 micras, , con base pivotante aerea, cerraduras central de seguridad y cerradura de piso, manijas en acero 40/60, Zocalo en aluminio</t>
  </si>
  <si>
    <t>Bisagra speddy</t>
  </si>
  <si>
    <t>Unidad</t>
  </si>
  <si>
    <t>PAÑETES</t>
  </si>
  <si>
    <t>Limpieza muro y picada</t>
  </si>
  <si>
    <t>Pañete muro</t>
  </si>
  <si>
    <t>Filos y dilataaciones en pañete</t>
  </si>
  <si>
    <t>Metro lineal</t>
  </si>
  <si>
    <t>PINTURA</t>
  </si>
  <si>
    <t>Pintura Tipo coraza fachadas en vinilo para exteriores tres manos</t>
  </si>
  <si>
    <t>JARDINERIA</t>
  </si>
  <si>
    <t>Suministro e instalacion de Jardinera en gravilla blanca y grama</t>
  </si>
  <si>
    <t>VIDRIO TEMPLADO</t>
  </si>
  <si>
    <t>Suministro e instalacion cerramiento en vidrio templado</t>
  </si>
  <si>
    <t>SIMBOLOS</t>
  </si>
  <si>
    <t>Suministro e instalacion de avisos en acrilico para exterior</t>
  </si>
  <si>
    <t>MAMPOSTERIA</t>
  </si>
  <si>
    <t>Muro en bloque No 5</t>
  </si>
  <si>
    <t>CERRAMIENTO EN REJA COMUN</t>
  </si>
  <si>
    <t>Reja comun con verticales en 1" y horizontales en 1 1/2 "</t>
  </si>
  <si>
    <t>Elaboró:</t>
  </si>
  <si>
    <t>Suministro e instalacion de piso ceramica 0,50 x 0,50 o similiar para exterior</t>
  </si>
  <si>
    <t>PRECOT 2</t>
  </si>
  <si>
    <t xml:space="preserve">VALOR UNITARIO </t>
  </si>
  <si>
    <t>VALOR TOTAL</t>
  </si>
  <si>
    <t>SUBTOTAL: COSTOS DIRECTOS</t>
  </si>
  <si>
    <t>ADMINISTRACIÓN</t>
  </si>
  <si>
    <t>IMPREVISTOS</t>
  </si>
  <si>
    <t>UTILIDAD</t>
  </si>
  <si>
    <t>IVA SOBRE UTILIDAD</t>
  </si>
  <si>
    <t>TOTAL PRESUPUESTO</t>
  </si>
  <si>
    <r>
      <t xml:space="preserve">MAURICIO EDUARDO SALAMANCA APONTE </t>
    </r>
    <r>
      <rPr>
        <b/>
        <sz val="12"/>
        <rFont val="Arial"/>
        <family val="2"/>
      </rPr>
      <t>Arquitecto Regional Boyaca</t>
    </r>
  </si>
  <si>
    <t>OBJETO: MANTENIMIENTO, ADECUACIÓN, INSTALACIÓN Y RESTAURACIÓN DE LA  FACHADA SEDE PRINCIPAL DEL CENTRO DE GESTIÓN ADMINISTRATIVA Y FORTALECIMIENTO EMPRESARIAL DEL SENA, REGIONAL BOYACÁ.</t>
  </si>
  <si>
    <t xml:space="preserve">presupuesto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</si>
</sst>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Red]\-&quot;$&quot;#,##0.00"/>
    <numFmt numFmtId="165" formatCode="_(* #,##0.00_);_(* \(#,##0.00\);_(* &quot;-&quot;??_);_(@_)"/>
    <numFmt numFmtId="166" formatCode="&quot;$&quot;#,##0"/>
  </numFmts>
  <fonts count="28" x14ac:knownFonts="1">
    <font>
      <sz val="11"/>
      <color theme="1"/>
      <name val="Calibri"/>
      <family val="2"/>
      <scheme val="minor"/>
    </font>
    <font>
      <sz val="10"/>
      <color theme="1"/>
      <name val="Calibri"/>
      <family val="2"/>
      <scheme val="minor"/>
    </font>
    <font>
      <b/>
      <sz val="11"/>
      <color theme="1"/>
      <name val="Arial"/>
      <family val="2"/>
    </font>
    <font>
      <b/>
      <sz val="11"/>
      <color theme="1"/>
      <name val="Calibri"/>
      <family val="2"/>
      <scheme val="minor"/>
    </font>
    <font>
      <b/>
      <sz val="10"/>
      <color theme="1"/>
      <name val="Calibri"/>
      <family val="2"/>
      <scheme val="minor"/>
    </font>
    <font>
      <sz val="9"/>
      <color rgb="FF000000"/>
      <name val="Arial"/>
      <family val="2"/>
    </font>
    <font>
      <b/>
      <sz val="9"/>
      <color rgb="FF000000"/>
      <name val="Arial"/>
      <family val="2"/>
    </font>
    <font>
      <sz val="9"/>
      <color theme="1"/>
      <name val="Arial"/>
      <family val="2"/>
    </font>
    <font>
      <sz val="9"/>
      <name val="Arial"/>
      <family val="2"/>
    </font>
    <font>
      <b/>
      <sz val="9"/>
      <color indexed="81"/>
      <name val="Tahoma"/>
      <family val="2"/>
    </font>
    <font>
      <sz val="9"/>
      <color indexed="81"/>
      <name val="Tahoma"/>
      <family val="2"/>
    </font>
    <font>
      <b/>
      <sz val="9"/>
      <name val="Arial"/>
      <family val="2"/>
    </font>
    <font>
      <b/>
      <sz val="9"/>
      <color theme="1"/>
      <name val="Arial"/>
      <family val="2"/>
    </font>
    <font>
      <b/>
      <sz val="10"/>
      <name val="Arial"/>
      <family val="2"/>
    </font>
    <font>
      <sz val="11"/>
      <color theme="1"/>
      <name val="Calibri"/>
      <family val="2"/>
      <scheme val="minor"/>
    </font>
    <font>
      <u/>
      <sz val="11"/>
      <color theme="10"/>
      <name val="Calibri"/>
      <family val="2"/>
      <scheme val="minor"/>
    </font>
    <font>
      <sz val="9"/>
      <color theme="1"/>
      <name val="Calibri"/>
      <family val="2"/>
      <scheme val="minor"/>
    </font>
    <font>
      <sz val="11"/>
      <color theme="1"/>
      <name val="Arial"/>
      <family val="2"/>
    </font>
    <font>
      <sz val="12"/>
      <color rgb="FF000000"/>
      <name val="Calibri"/>
      <family val="2"/>
      <scheme val="minor"/>
    </font>
    <font>
      <b/>
      <sz val="12"/>
      <color theme="1"/>
      <name val="Arial"/>
      <family val="2"/>
    </font>
    <font>
      <sz val="12"/>
      <color theme="1"/>
      <name val="Arial"/>
      <family val="2"/>
    </font>
    <font>
      <sz val="12"/>
      <color rgb="FFFF0000"/>
      <name val="Arial"/>
      <family val="2"/>
    </font>
    <font>
      <b/>
      <sz val="11"/>
      <name val="Arial"/>
      <family val="2"/>
    </font>
    <font>
      <b/>
      <sz val="12"/>
      <color theme="1"/>
      <name val="Calibri"/>
      <family val="2"/>
      <scheme val="minor"/>
    </font>
    <font>
      <sz val="10"/>
      <color rgb="FF000000"/>
      <name val="Times New Roman"/>
      <family val="1"/>
    </font>
    <font>
      <sz val="11"/>
      <name val="Arial"/>
      <family val="2"/>
    </font>
    <font>
      <sz val="12"/>
      <name val="Arial"/>
      <family val="2"/>
    </font>
    <font>
      <b/>
      <sz val="12"/>
      <name val="Arial"/>
      <family val="2"/>
    </font>
  </fonts>
  <fills count="14">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CCCC"/>
        <bgColor indexed="64"/>
      </patternFill>
    </fill>
    <fill>
      <patternFill patternType="solid">
        <fgColor rgb="FFFFFF99"/>
        <bgColor indexed="64"/>
      </patternFill>
    </fill>
    <fill>
      <patternFill patternType="solid">
        <fgColor theme="5" tint="0.59999389629810485"/>
        <bgColor indexed="64"/>
      </patternFill>
    </fill>
    <fill>
      <patternFill patternType="solid">
        <fgColor rgb="FFFF0000"/>
        <bgColor indexed="64"/>
      </patternFill>
    </fill>
    <fill>
      <patternFill patternType="solid">
        <fgColor theme="9" tint="0.39997558519241921"/>
        <bgColor indexed="64"/>
      </patternFill>
    </fill>
    <fill>
      <patternFill patternType="solid">
        <fgColor rgb="FFE7E6E6"/>
        <bgColor indexed="64"/>
      </patternFill>
    </fill>
    <fill>
      <patternFill patternType="solid">
        <fgColor rgb="FFF1F1F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diagonal/>
    </border>
    <border>
      <left style="medium">
        <color indexed="64"/>
      </left>
      <right/>
      <top/>
      <bottom style="medium">
        <color rgb="FF000000"/>
      </bottom>
      <diagonal/>
    </border>
    <border>
      <left/>
      <right style="thin">
        <color indexed="64"/>
      </right>
      <top/>
      <bottom style="medium">
        <color rgb="FF000000"/>
      </bottom>
      <diagonal/>
    </border>
    <border>
      <left/>
      <right/>
      <top/>
      <bottom style="medium">
        <color rgb="FF000000"/>
      </bottom>
      <diagonal/>
    </border>
    <border>
      <left style="thin">
        <color indexed="64"/>
      </left>
      <right/>
      <top style="thin">
        <color indexed="64"/>
      </top>
      <bottom style="thin">
        <color indexed="64"/>
      </bottom>
      <diagonal/>
    </border>
    <border>
      <left style="medium">
        <color indexed="64"/>
      </left>
      <right/>
      <top style="medium">
        <color rgb="FF000000"/>
      </top>
      <bottom style="medium">
        <color rgb="FF000000"/>
      </bottom>
      <diagonal/>
    </border>
  </borders>
  <cellStyleXfs count="5">
    <xf numFmtId="0" fontId="0" fillId="0" borderId="0"/>
    <xf numFmtId="165" fontId="14" fillId="0" borderId="0" applyFont="0" applyFill="0" applyBorder="0" applyAlignment="0" applyProtection="0"/>
    <xf numFmtId="0" fontId="15" fillId="0" borderId="0" applyNumberFormat="0" applyFill="0" applyBorder="0" applyAlignment="0" applyProtection="0"/>
    <xf numFmtId="9" fontId="14" fillId="0" borderId="0" applyFont="0" applyFill="0" applyBorder="0" applyAlignment="0" applyProtection="0"/>
    <xf numFmtId="0" fontId="24" fillId="0" borderId="0"/>
  </cellStyleXfs>
  <cellXfs count="159">
    <xf numFmtId="0" fontId="0" fillId="0" borderId="0" xfId="0"/>
    <xf numFmtId="0" fontId="1"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Font="1" applyAlignment="1">
      <alignment horizontal="center" vertical="center" wrapText="1"/>
    </xf>
    <xf numFmtId="0" fontId="5" fillId="2" borderId="11" xfId="0" applyFont="1" applyFill="1" applyBorder="1" applyAlignment="1">
      <alignment horizontal="left" vertical="center" wrapText="1"/>
    </xf>
    <xf numFmtId="0" fontId="5" fillId="2" borderId="1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1" xfId="0" applyFont="1" applyBorder="1" applyAlignment="1">
      <alignment vertical="center" wrapText="1"/>
    </xf>
    <xf numFmtId="0" fontId="5" fillId="2" borderId="11" xfId="0" applyFont="1" applyFill="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justify" vertical="center" wrapText="1"/>
    </xf>
    <xf numFmtId="0" fontId="6" fillId="2"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alignment horizontal="left" vertical="center" wrapText="1"/>
    </xf>
    <xf numFmtId="0" fontId="2" fillId="0" borderId="13"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0" xfId="0" applyFont="1" applyBorder="1" applyAlignment="1">
      <alignment vertical="center" wrapText="1"/>
    </xf>
    <xf numFmtId="0" fontId="0" fillId="0" borderId="9" xfId="0" applyBorder="1" applyAlignment="1">
      <alignment horizontal="center" vertical="center" wrapText="1"/>
    </xf>
    <xf numFmtId="0" fontId="12" fillId="0" borderId="17" xfId="0" applyFont="1" applyBorder="1" applyAlignment="1">
      <alignment horizontal="center" vertical="center" wrapText="1"/>
    </xf>
    <xf numFmtId="0" fontId="5" fillId="0" borderId="17" xfId="0" applyFont="1" applyBorder="1" applyAlignment="1">
      <alignment vertical="center" wrapText="1"/>
    </xf>
    <xf numFmtId="0" fontId="5" fillId="0" borderId="17" xfId="0" applyFont="1" applyBorder="1" applyAlignment="1">
      <alignment horizontal="center" vertical="center" wrapText="1"/>
    </xf>
    <xf numFmtId="0" fontId="6" fillId="5" borderId="2"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5" fillId="5" borderId="11" xfId="0" applyFont="1" applyFill="1" applyBorder="1" applyAlignment="1">
      <alignment horizontal="left" vertical="center" wrapText="1"/>
    </xf>
    <xf numFmtId="0" fontId="5" fillId="5" borderId="1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5" fillId="6" borderId="11" xfId="0" applyFont="1" applyFill="1" applyBorder="1" applyAlignment="1">
      <alignment horizontal="left" vertical="center" wrapText="1"/>
    </xf>
    <xf numFmtId="0" fontId="5" fillId="6" borderId="11" xfId="0" applyFont="1" applyFill="1" applyBorder="1" applyAlignment="1">
      <alignment horizontal="center" vertical="center" wrapText="1"/>
    </xf>
    <xf numFmtId="0" fontId="6" fillId="7" borderId="11" xfId="0" applyFont="1" applyFill="1" applyBorder="1" applyAlignment="1">
      <alignment horizontal="center" vertical="center" wrapText="1"/>
    </xf>
    <xf numFmtId="0" fontId="6" fillId="7" borderId="11" xfId="0" applyFont="1" applyFill="1" applyBorder="1" applyAlignment="1">
      <alignment vertical="center" wrapText="1"/>
    </xf>
    <xf numFmtId="0" fontId="5" fillId="7" borderId="11" xfId="0" applyFont="1" applyFill="1" applyBorder="1" applyAlignment="1">
      <alignment vertical="center" wrapText="1"/>
    </xf>
    <xf numFmtId="0" fontId="5" fillId="7" borderId="11"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7" fillId="7" borderId="11" xfId="0" applyFont="1" applyFill="1" applyBorder="1" applyAlignment="1">
      <alignment vertical="center" wrapText="1"/>
    </xf>
    <xf numFmtId="0" fontId="6" fillId="8" borderId="11" xfId="0" applyFont="1" applyFill="1" applyBorder="1" applyAlignment="1">
      <alignment horizontal="center" vertical="center" wrapText="1"/>
    </xf>
    <xf numFmtId="0" fontId="5" fillId="8" borderId="6"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5" fillId="5" borderId="1" xfId="2" applyFill="1" applyBorder="1" applyAlignment="1">
      <alignment vertical="center" wrapText="1"/>
    </xf>
    <xf numFmtId="0" fontId="3" fillId="0" borderId="11" xfId="0" applyFont="1" applyBorder="1" applyAlignment="1">
      <alignment horizontal="center" vertical="center"/>
    </xf>
    <xf numFmtId="0" fontId="16" fillId="9" borderId="1" xfId="0" applyFont="1" applyFill="1" applyBorder="1" applyAlignment="1">
      <alignment horizontal="left" vertical="center" wrapText="1"/>
    </xf>
    <xf numFmtId="0" fontId="16" fillId="10" borderId="1" xfId="0" applyFont="1" applyFill="1" applyBorder="1" applyAlignment="1">
      <alignment vertical="center" wrapText="1"/>
    </xf>
    <xf numFmtId="0" fontId="16" fillId="11"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165" fontId="5" fillId="7" borderId="11" xfId="1" applyFont="1" applyFill="1" applyBorder="1" applyAlignment="1">
      <alignment vertical="center" wrapText="1"/>
    </xf>
    <xf numFmtId="165" fontId="5" fillId="2" borderId="0" xfId="1" applyFont="1" applyFill="1" applyBorder="1" applyAlignment="1">
      <alignment vertical="center" wrapText="1"/>
    </xf>
    <xf numFmtId="165" fontId="0" fillId="0" borderId="0" xfId="0" applyNumberFormat="1" applyFont="1" applyAlignment="1">
      <alignment horizontal="center" vertical="center" wrapText="1"/>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3" fontId="18" fillId="0" borderId="0" xfId="0" applyNumberFormat="1" applyFont="1"/>
    <xf numFmtId="3" fontId="1" fillId="0" borderId="0" xfId="0" applyNumberFormat="1" applyFont="1" applyAlignment="1">
      <alignment horizontal="center" vertical="center" wrapText="1"/>
    </xf>
    <xf numFmtId="0" fontId="19" fillId="12" borderId="32" xfId="0" applyFont="1" applyFill="1" applyBorder="1" applyAlignment="1">
      <alignment horizontal="center" vertical="center" wrapText="1"/>
    </xf>
    <xf numFmtId="0" fontId="19" fillId="13" borderId="33" xfId="0" applyFont="1" applyFill="1" applyBorder="1" applyAlignment="1">
      <alignment horizontal="center" vertical="center" wrapText="1"/>
    </xf>
    <xf numFmtId="0" fontId="19" fillId="0" borderId="31" xfId="0" applyFont="1" applyBorder="1" applyAlignment="1">
      <alignment horizontal="center" vertical="center" wrapText="1"/>
    </xf>
    <xf numFmtId="0" fontId="19" fillId="12" borderId="31" xfId="0" applyFont="1" applyFill="1" applyBorder="1" applyAlignment="1">
      <alignment horizontal="center" vertical="center" wrapText="1"/>
    </xf>
    <xf numFmtId="0" fontId="20" fillId="0" borderId="33" xfId="0" applyFont="1" applyBorder="1" applyAlignment="1">
      <alignment horizontal="center" vertical="center" wrapText="1"/>
    </xf>
    <xf numFmtId="0" fontId="20" fillId="0" borderId="39" xfId="0" applyFont="1" applyBorder="1" applyAlignment="1">
      <alignment vertical="center" wrapText="1"/>
    </xf>
    <xf numFmtId="0" fontId="20" fillId="0" borderId="34"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1" fillId="0" borderId="0"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19" fillId="12" borderId="32" xfId="0" applyFont="1" applyFill="1" applyBorder="1" applyAlignment="1">
      <alignment horizontal="center" wrapText="1"/>
    </xf>
    <xf numFmtId="0" fontId="20" fillId="0" borderId="34" xfId="0" applyFont="1" applyBorder="1" applyAlignment="1">
      <alignment wrapText="1"/>
    </xf>
    <xf numFmtId="0" fontId="20" fillId="0" borderId="36" xfId="0" applyFont="1" applyBorder="1" applyAlignment="1">
      <alignment wrapText="1"/>
    </xf>
    <xf numFmtId="0" fontId="20" fillId="0" borderId="11" xfId="0" applyFont="1" applyBorder="1" applyAlignment="1">
      <alignment wrapText="1"/>
    </xf>
    <xf numFmtId="0" fontId="20" fillId="0" borderId="1" xfId="0" applyFont="1" applyBorder="1" applyAlignment="1">
      <alignment horizontal="center" wrapText="1"/>
    </xf>
    <xf numFmtId="0" fontId="19" fillId="13" borderId="11" xfId="0" applyFont="1" applyFill="1" applyBorder="1" applyAlignment="1">
      <alignment horizontal="center" vertical="center" wrapText="1"/>
    </xf>
    <xf numFmtId="0" fontId="19" fillId="13" borderId="31" xfId="0" applyFont="1" applyFill="1" applyBorder="1" applyAlignment="1">
      <alignment horizontal="center" vertical="center" wrapText="1"/>
    </xf>
    <xf numFmtId="0" fontId="20" fillId="0" borderId="41"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4" xfId="0" applyFont="1" applyBorder="1" applyAlignment="1">
      <alignment horizontal="left" wrapText="1"/>
    </xf>
    <xf numFmtId="0" fontId="19" fillId="0" borderId="29" xfId="0" applyFont="1" applyBorder="1" applyAlignment="1" applyProtection="1">
      <alignment horizontal="center" vertical="center"/>
      <protection locked="0"/>
    </xf>
    <xf numFmtId="0" fontId="20" fillId="0" borderId="36"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0" xfId="0" applyFont="1" applyBorder="1" applyAlignment="1" applyProtection="1">
      <alignment horizontal="left" vertical="center" wrapText="1"/>
      <protection locked="0"/>
    </xf>
    <xf numFmtId="0" fontId="17" fillId="0" borderId="0" xfId="0" applyFont="1" applyBorder="1" applyAlignment="1">
      <alignment horizontal="center" vertical="center" wrapText="1"/>
    </xf>
    <xf numFmtId="0" fontId="17" fillId="0" borderId="0" xfId="0" applyFont="1" applyAlignment="1">
      <alignment horizontal="center" vertical="center" wrapText="1"/>
    </xf>
    <xf numFmtId="0" fontId="19" fillId="12" borderId="37" xfId="0" applyFont="1" applyFill="1" applyBorder="1" applyAlignment="1">
      <alignment horizontal="center" vertical="center" wrapText="1"/>
    </xf>
    <xf numFmtId="0" fontId="20" fillId="13" borderId="44" xfId="0" applyFont="1" applyFill="1" applyBorder="1" applyAlignment="1">
      <alignment horizontal="center" vertical="center" wrapText="1"/>
    </xf>
    <xf numFmtId="0" fontId="20" fillId="13" borderId="41" xfId="0" applyFont="1" applyFill="1" applyBorder="1" applyAlignment="1">
      <alignment horizontal="center" vertical="center" wrapText="1"/>
    </xf>
    <xf numFmtId="0" fontId="20" fillId="13" borderId="0" xfId="0" applyFont="1" applyFill="1" applyBorder="1" applyAlignment="1">
      <alignment horizontal="center" vertical="center" wrapText="1"/>
    </xf>
    <xf numFmtId="0" fontId="20" fillId="13" borderId="5" xfId="0" applyFont="1" applyFill="1" applyBorder="1" applyAlignment="1">
      <alignment horizontal="center" vertical="center" wrapText="1"/>
    </xf>
    <xf numFmtId="0" fontId="20" fillId="0" borderId="45" xfId="0" applyFont="1" applyBorder="1" applyAlignment="1">
      <alignment horizontal="center" vertical="center" wrapText="1"/>
    </xf>
    <xf numFmtId="0" fontId="17" fillId="0" borderId="11" xfId="0" applyFont="1" applyBorder="1" applyAlignment="1">
      <alignment horizontal="center" vertical="center" wrapText="1"/>
    </xf>
    <xf numFmtId="164" fontId="17" fillId="0" borderId="11" xfId="0" applyNumberFormat="1" applyFont="1" applyBorder="1" applyAlignment="1">
      <alignment horizontal="center" vertical="center" wrapText="1"/>
    </xf>
    <xf numFmtId="0" fontId="19" fillId="12" borderId="11" xfId="0" applyFont="1" applyFill="1" applyBorder="1" applyAlignment="1">
      <alignment horizontal="center" vertical="center" wrapText="1"/>
    </xf>
    <xf numFmtId="164" fontId="19" fillId="0" borderId="11" xfId="0" applyNumberFormat="1" applyFont="1" applyBorder="1" applyAlignment="1">
      <alignment horizontal="center" vertical="center" wrapText="1"/>
    </xf>
    <xf numFmtId="0" fontId="19" fillId="13" borderId="37" xfId="0" applyFont="1" applyFill="1" applyBorder="1" applyAlignment="1">
      <alignment vertical="center" wrapText="1"/>
    </xf>
    <xf numFmtId="0" fontId="23" fillId="0" borderId="11" xfId="0" applyFont="1" applyBorder="1" applyAlignment="1">
      <alignment vertical="center" wrapText="1"/>
    </xf>
    <xf numFmtId="0" fontId="21" fillId="0" borderId="0" xfId="0" applyFont="1" applyBorder="1" applyAlignment="1" applyProtection="1">
      <alignment vertical="center" wrapText="1"/>
      <protection locked="0"/>
    </xf>
    <xf numFmtId="4" fontId="17" fillId="0" borderId="11" xfId="0" applyNumberFormat="1" applyFont="1" applyBorder="1" applyAlignment="1">
      <alignment horizontal="center" vertical="center" wrapText="1"/>
    </xf>
    <xf numFmtId="166" fontId="17" fillId="0" borderId="11" xfId="0" applyNumberFormat="1" applyFont="1" applyBorder="1" applyAlignment="1">
      <alignment horizontal="center" vertical="center" wrapText="1"/>
    </xf>
    <xf numFmtId="9" fontId="19" fillId="0" borderId="11" xfId="3" applyFont="1" applyBorder="1" applyAlignment="1">
      <alignment horizontal="center" vertical="center" wrapText="1"/>
    </xf>
    <xf numFmtId="164" fontId="1" fillId="0" borderId="0" xfId="0" applyNumberFormat="1" applyFont="1" applyAlignment="1">
      <alignment horizontal="left" vertical="center" wrapText="1"/>
    </xf>
    <xf numFmtId="0" fontId="20" fillId="0" borderId="0" xfId="0" applyFont="1" applyFill="1" applyBorder="1" applyAlignment="1" applyProtection="1">
      <alignment horizontal="center" vertical="center" wrapText="1"/>
      <protection locked="0"/>
    </xf>
    <xf numFmtId="0" fontId="19" fillId="0" borderId="5" xfId="0" applyFont="1" applyFill="1" applyBorder="1" applyAlignment="1">
      <alignment horizontal="center" vertical="center" wrapText="1"/>
    </xf>
    <xf numFmtId="9" fontId="19" fillId="0" borderId="11" xfId="0" applyNumberFormat="1" applyFont="1" applyFill="1" applyBorder="1" applyAlignment="1">
      <alignment horizontal="center" vertical="center" wrapText="1"/>
    </xf>
    <xf numFmtId="0" fontId="0" fillId="0" borderId="0" xfId="0" applyFill="1"/>
    <xf numFmtId="0" fontId="20" fillId="0" borderId="0" xfId="0" applyFont="1" applyFill="1" applyBorder="1" applyAlignment="1">
      <alignment horizontal="center" vertical="center" wrapText="1"/>
    </xf>
    <xf numFmtId="164" fontId="17" fillId="0" borderId="5" xfId="0" applyNumberFormat="1" applyFont="1" applyFill="1" applyBorder="1" applyAlignment="1">
      <alignment horizontal="center" vertical="center" wrapText="1"/>
    </xf>
    <xf numFmtId="164" fontId="25" fillId="0" borderId="5" xfId="0" applyNumberFormat="1" applyFont="1" applyFill="1" applyBorder="1" applyAlignment="1">
      <alignment horizontal="center" vertical="center" wrapText="1"/>
    </xf>
    <xf numFmtId="164" fontId="25" fillId="0" borderId="11" xfId="0" applyNumberFormat="1" applyFont="1" applyBorder="1" applyAlignment="1">
      <alignment horizontal="center" vertical="center" wrapText="1"/>
    </xf>
    <xf numFmtId="0" fontId="26" fillId="0" borderId="0" xfId="0" applyFont="1" applyBorder="1" applyAlignment="1" applyProtection="1">
      <alignment vertical="center" wrapText="1"/>
      <protection locked="0"/>
    </xf>
    <xf numFmtId="0" fontId="22" fillId="3" borderId="11"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7" xfId="0" applyFont="1" applyFill="1" applyBorder="1" applyAlignment="1">
      <alignment horizontal="center" vertical="center" wrapText="1"/>
    </xf>
    <xf numFmtId="0" fontId="20" fillId="0" borderId="15" xfId="0" applyFont="1" applyBorder="1" applyAlignment="1" applyProtection="1">
      <alignment horizontal="center" vertical="center"/>
      <protection locked="0"/>
    </xf>
    <xf numFmtId="0" fontId="20" fillId="0" borderId="28" xfId="0" applyFont="1" applyBorder="1" applyAlignment="1" applyProtection="1">
      <alignment horizontal="center" vertical="center"/>
      <protection locked="0"/>
    </xf>
    <xf numFmtId="0" fontId="20" fillId="0" borderId="42" xfId="0" applyFont="1" applyBorder="1" applyAlignment="1" applyProtection="1">
      <alignment horizontal="center" vertical="center"/>
      <protection locked="0"/>
    </xf>
    <xf numFmtId="0" fontId="20" fillId="0" borderId="43" xfId="0" applyFont="1" applyBorder="1" applyAlignment="1" applyProtection="1">
      <alignment horizontal="center" vertical="center"/>
      <protection locked="0"/>
    </xf>
    <xf numFmtId="0" fontId="20" fillId="0" borderId="27" xfId="0" applyFont="1" applyBorder="1" applyAlignment="1" applyProtection="1">
      <alignment horizontal="center" vertical="center" wrapText="1"/>
      <protection locked="0"/>
    </xf>
    <xf numFmtId="0" fontId="20" fillId="0" borderId="30" xfId="0" applyFont="1" applyBorder="1" applyAlignment="1" applyProtection="1">
      <alignment horizontal="center" vertical="center" wrapText="1"/>
      <protection locked="0"/>
    </xf>
    <xf numFmtId="0" fontId="22" fillId="3" borderId="5" xfId="0" applyFont="1" applyFill="1" applyBorder="1" applyAlignment="1">
      <alignment horizontal="center" vertical="center" wrapText="1"/>
    </xf>
    <xf numFmtId="0" fontId="22" fillId="3" borderId="6" xfId="0" applyFont="1" applyFill="1" applyBorder="1" applyAlignment="1">
      <alignment horizontal="center" vertical="center" wrapText="1"/>
    </xf>
    <xf numFmtId="0" fontId="19" fillId="13" borderId="46" xfId="0" applyFont="1" applyFill="1" applyBorder="1" applyAlignment="1">
      <alignment horizontal="center" vertical="center" wrapText="1"/>
    </xf>
    <xf numFmtId="0" fontId="19" fillId="13" borderId="40" xfId="0" applyFont="1" applyFill="1" applyBorder="1" applyAlignment="1">
      <alignment horizontal="center" vertical="center" wrapText="1"/>
    </xf>
    <xf numFmtId="0" fontId="19" fillId="13" borderId="44" xfId="0" applyFont="1" applyFill="1" applyBorder="1" applyAlignment="1">
      <alignment horizontal="center" vertical="center" wrapText="1"/>
    </xf>
    <xf numFmtId="0" fontId="26" fillId="0" borderId="25" xfId="0" applyFont="1" applyBorder="1" applyAlignment="1" applyProtection="1">
      <alignment horizontal="left" vertical="center" wrapText="1"/>
      <protection locked="0"/>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0" fillId="0" borderId="16" xfId="0" applyBorder="1" applyAlignment="1">
      <alignment horizontal="center" vertical="center" wrapText="1"/>
    </xf>
    <xf numFmtId="0" fontId="0" fillId="0" borderId="9" xfId="0" applyBorder="1" applyAlignment="1">
      <alignment horizontal="center" vertical="center" wrapText="1"/>
    </xf>
    <xf numFmtId="165" fontId="17" fillId="10" borderId="20" xfId="1" applyFont="1" applyFill="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cellXfs>
  <cellStyles count="5">
    <cellStyle name="Hipervínculo" xfId="2" builtinId="8"/>
    <cellStyle name="Millares" xfId="1" builtinId="3"/>
    <cellStyle name="Normal" xfId="0" builtinId="0"/>
    <cellStyle name="Normal 2" xfId="4"/>
    <cellStyle name="Porcentaje" xfId="3" builtinId="5"/>
  </cellStyles>
  <dxfs count="5">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FFFF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412750</xdr:colOff>
      <xdr:row>1</xdr:row>
      <xdr:rowOff>2763</xdr:rowOff>
    </xdr:from>
    <xdr:to>
      <xdr:col>1</xdr:col>
      <xdr:colOff>586608</xdr:colOff>
      <xdr:row>1</xdr:row>
      <xdr:rowOff>661504</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2750" y="202788"/>
          <a:ext cx="783458" cy="658741"/>
        </a:xfrm>
        <a:prstGeom prst="rect">
          <a:avLst/>
        </a:prstGeom>
      </xdr:spPr>
    </xdr:pic>
    <xdr:clientData/>
  </xdr:twoCellAnchor>
  <xdr:twoCellAnchor editAs="oneCell">
    <xdr:from>
      <xdr:col>2</xdr:col>
      <xdr:colOff>190500</xdr:colOff>
      <xdr:row>35</xdr:row>
      <xdr:rowOff>33323</xdr:rowOff>
    </xdr:from>
    <xdr:to>
      <xdr:col>2</xdr:col>
      <xdr:colOff>1120588</xdr:colOff>
      <xdr:row>36</xdr:row>
      <xdr:rowOff>324970</xdr:rowOff>
    </xdr:to>
    <xdr:pic>
      <xdr:nvPicPr>
        <xdr:cNvPr id="3" name="Imagen 3">
          <a:extLst>
            <a:ext uri="{FF2B5EF4-FFF2-40B4-BE49-F238E27FC236}">
              <a16:creationId xmlns:a16="http://schemas.microsoft.com/office/drawing/2014/main" xmlns="" id="{F6B53A33-6C03-4DD3-8249-91D172FD0858}"/>
            </a:ext>
          </a:extLst>
        </xdr:cNvPr>
        <xdr:cNvPicPr>
          <a:picLocks noChangeAspect="1"/>
        </xdr:cNvPicPr>
      </xdr:nvPicPr>
      <xdr:blipFill>
        <a:blip xmlns:r="http://schemas.openxmlformats.org/officeDocument/2006/relationships" r:embed="rId2"/>
        <a:stretch>
          <a:fillRect/>
        </a:stretch>
      </xdr:blipFill>
      <xdr:spPr>
        <a:xfrm>
          <a:off x="4105275" y="12263423"/>
          <a:ext cx="930088" cy="4821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273327</xdr:colOff>
      <xdr:row>0</xdr:row>
      <xdr:rowOff>66263</xdr:rowOff>
    </xdr:from>
    <xdr:to>
      <xdr:col>1</xdr:col>
      <xdr:colOff>685310</xdr:colOff>
      <xdr:row>1</xdr:row>
      <xdr:rowOff>521804</xdr:rowOff>
    </xdr:to>
    <xdr:pic>
      <xdr:nvPicPr>
        <xdr:cNvPr id="2" name="Imagen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3327" y="66263"/>
          <a:ext cx="773933" cy="65556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C/Desktop/DIANE%20CEGAFE/MINIMA%20CUANTIA%202019/BYC-CEGAFE-0002-2019%20SENNOVA/RUBROS%20PROCESO%20APOYO%20LOGISTICO%20PARA%20CD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ERTURA INVERSIÓN 2019 excel"/>
      <sheetName val="Hoja1"/>
      <sheetName val="Hoja1 (2)"/>
    </sheetNames>
    <sheetDataSet>
      <sheetData sheetId="0"/>
      <sheetData sheetId="1"/>
      <sheetData sheetId="2">
        <row r="3">
          <cell r="AD3">
            <v>11040000</v>
          </cell>
        </row>
        <row r="4">
          <cell r="AD4">
            <v>1559000</v>
          </cell>
        </row>
        <row r="5">
          <cell r="AD5">
            <v>8900000</v>
          </cell>
        </row>
        <row r="6">
          <cell r="AD6">
            <v>2000000</v>
          </cell>
        </row>
        <row r="7">
          <cell r="AD7">
            <v>497000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22"/>
  <sheetViews>
    <sheetView showGridLines="0" tabSelected="1" zoomScale="85" zoomScaleNormal="85" zoomScaleSheetLayoutView="100" workbookViewId="0">
      <selection activeCell="N2" sqref="N2"/>
    </sheetView>
  </sheetViews>
  <sheetFormatPr baseColWidth="10" defaultColWidth="11.42578125" defaultRowHeight="15" x14ac:dyDescent="0.2"/>
  <cols>
    <col min="1" max="1" width="9.140625" style="75" customWidth="1"/>
    <col min="2" max="2" width="49.5703125" style="80" customWidth="1"/>
    <col min="3" max="3" width="28.85546875" style="75" customWidth="1"/>
    <col min="4" max="4" width="18.42578125" style="75" customWidth="1"/>
    <col min="5" max="5" width="16.28515625" style="113" hidden="1" customWidth="1"/>
    <col min="6" max="6" width="17.7109375" style="91" hidden="1" customWidth="1"/>
    <col min="7" max="7" width="15.5703125" style="91" hidden="1" customWidth="1"/>
    <col min="8" max="8" width="17.7109375" style="91" hidden="1" customWidth="1"/>
    <col min="9" max="9" width="14.42578125" style="1" bestFit="1" customWidth="1"/>
    <col min="10" max="10" width="17.7109375" style="1" bestFit="1" customWidth="1"/>
    <col min="11" max="11" width="13.7109375" style="1" bestFit="1" customWidth="1"/>
    <col min="12" max="16384" width="11.42578125" style="1"/>
  </cols>
  <sheetData>
    <row r="1" spans="1:10" ht="15.75" customHeight="1" thickBot="1" x14ac:dyDescent="0.3">
      <c r="A1" s="121"/>
      <c r="B1" s="122"/>
      <c r="C1" s="86" t="s">
        <v>82</v>
      </c>
      <c r="D1" s="125" t="s">
        <v>83</v>
      </c>
      <c r="E1" s="109"/>
      <c r="F1" s="90"/>
      <c r="G1" s="90"/>
    </row>
    <row r="2" spans="1:10" ht="114" customHeight="1" thickBot="1" x14ac:dyDescent="0.3">
      <c r="A2" s="123"/>
      <c r="B2" s="124"/>
      <c r="C2" s="89" t="s">
        <v>128</v>
      </c>
      <c r="D2" s="126"/>
      <c r="E2" s="127"/>
      <c r="F2" s="128"/>
      <c r="G2" s="127" t="s">
        <v>118</v>
      </c>
      <c r="H2" s="128"/>
      <c r="I2" s="118" t="s">
        <v>129</v>
      </c>
      <c r="J2" s="118"/>
    </row>
    <row r="3" spans="1:10" ht="32.25" thickBot="1" x14ac:dyDescent="0.3">
      <c r="A3" s="68" t="s">
        <v>0</v>
      </c>
      <c r="B3" s="76" t="s">
        <v>84</v>
      </c>
      <c r="C3" s="65" t="s">
        <v>1</v>
      </c>
      <c r="D3" s="92" t="s">
        <v>85</v>
      </c>
      <c r="E3" s="100" t="s">
        <v>119</v>
      </c>
      <c r="F3" s="100" t="s">
        <v>120</v>
      </c>
      <c r="G3" s="100" t="s">
        <v>119</v>
      </c>
      <c r="H3" s="100" t="s">
        <v>120</v>
      </c>
      <c r="I3" s="100" t="s">
        <v>119</v>
      </c>
      <c r="J3" s="100" t="s">
        <v>120</v>
      </c>
    </row>
    <row r="4" spans="1:10" ht="16.5" thickBot="1" x14ac:dyDescent="0.3">
      <c r="A4" s="66">
        <v>1</v>
      </c>
      <c r="B4" s="119" t="s">
        <v>86</v>
      </c>
      <c r="C4" s="120"/>
      <c r="D4" s="120"/>
      <c r="E4" s="110"/>
      <c r="F4" s="98"/>
      <c r="G4" s="98"/>
      <c r="H4" s="98"/>
      <c r="I4" s="98"/>
      <c r="J4" s="98"/>
    </row>
    <row r="5" spans="1:10" ht="30.75" thickBot="1" x14ac:dyDescent="0.25">
      <c r="A5" s="69">
        <v>1.01</v>
      </c>
      <c r="B5" s="77" t="s">
        <v>87</v>
      </c>
      <c r="C5" s="71" t="s">
        <v>88</v>
      </c>
      <c r="D5" s="93">
        <v>252</v>
      </c>
      <c r="E5" s="114">
        <v>6990</v>
      </c>
      <c r="F5" s="99">
        <f>E5*D5</f>
        <v>1761480</v>
      </c>
      <c r="G5" s="99">
        <v>7050</v>
      </c>
      <c r="H5" s="99">
        <f>G5*D5</f>
        <v>1776600</v>
      </c>
      <c r="I5" s="99">
        <f>AVERAGE(E5,G5)</f>
        <v>7020</v>
      </c>
      <c r="J5" s="99">
        <f>I5*D5</f>
        <v>1769040</v>
      </c>
    </row>
    <row r="6" spans="1:10" ht="15.75" thickBot="1" x14ac:dyDescent="0.25">
      <c r="A6" s="72">
        <v>1.02</v>
      </c>
      <c r="B6" s="77" t="s">
        <v>89</v>
      </c>
      <c r="C6" s="72" t="s">
        <v>88</v>
      </c>
      <c r="D6" s="94">
        <v>155</v>
      </c>
      <c r="E6" s="114">
        <v>7200</v>
      </c>
      <c r="F6" s="99">
        <f t="shared" ref="F6:F32" si="0">E6*D6</f>
        <v>1116000</v>
      </c>
      <c r="G6" s="99">
        <v>7100</v>
      </c>
      <c r="H6" s="99">
        <f>G6*D6</f>
        <v>1100500</v>
      </c>
      <c r="I6" s="99">
        <f>AVERAGE(E6,G6)</f>
        <v>7150</v>
      </c>
      <c r="J6" s="99">
        <f>I6*D6</f>
        <v>1108250</v>
      </c>
    </row>
    <row r="7" spans="1:10" ht="15.75" thickBot="1" x14ac:dyDescent="0.25">
      <c r="A7" s="72">
        <v>1.03</v>
      </c>
      <c r="B7" s="77" t="s">
        <v>90</v>
      </c>
      <c r="C7" s="72" t="s">
        <v>88</v>
      </c>
      <c r="D7" s="94">
        <v>22</v>
      </c>
      <c r="E7" s="114">
        <v>10400</v>
      </c>
      <c r="F7" s="99">
        <f t="shared" si="0"/>
        <v>228800</v>
      </c>
      <c r="G7" s="99">
        <v>11250</v>
      </c>
      <c r="H7" s="99">
        <f>G7*D7</f>
        <v>247500</v>
      </c>
      <c r="I7" s="99">
        <f>AVERAGE(E7,G7)</f>
        <v>10825</v>
      </c>
      <c r="J7" s="99">
        <f>I7*D7</f>
        <v>238150</v>
      </c>
    </row>
    <row r="8" spans="1:10" ht="16.5" thickBot="1" x14ac:dyDescent="0.3">
      <c r="A8" s="81">
        <v>2</v>
      </c>
      <c r="B8" s="129" t="s">
        <v>91</v>
      </c>
      <c r="C8" s="120"/>
      <c r="D8" s="102"/>
      <c r="E8" s="114"/>
      <c r="F8" s="99"/>
      <c r="G8" s="99"/>
      <c r="H8" s="99"/>
      <c r="I8" s="99"/>
      <c r="J8" s="99"/>
    </row>
    <row r="9" spans="1:10" ht="30.75" thickBot="1" x14ac:dyDescent="0.25">
      <c r="A9" s="69">
        <v>2.0099999999999998</v>
      </c>
      <c r="B9" s="77" t="s">
        <v>92</v>
      </c>
      <c r="C9" s="71" t="s">
        <v>88</v>
      </c>
      <c r="D9" s="93">
        <v>100</v>
      </c>
      <c r="E9" s="114">
        <v>165800</v>
      </c>
      <c r="F9" s="99">
        <f t="shared" si="0"/>
        <v>16580000</v>
      </c>
      <c r="G9" s="106">
        <v>165000</v>
      </c>
      <c r="H9" s="99">
        <f>G9*D9</f>
        <v>16500000</v>
      </c>
      <c r="I9" s="99">
        <f>AVERAGE(E9,G9)</f>
        <v>165400</v>
      </c>
      <c r="J9" s="99">
        <f>I9*D9</f>
        <v>16540000</v>
      </c>
    </row>
    <row r="10" spans="1:10" ht="16.5" thickBot="1" x14ac:dyDescent="0.3">
      <c r="A10" s="66">
        <v>3</v>
      </c>
      <c r="B10" s="119" t="s">
        <v>93</v>
      </c>
      <c r="C10" s="120"/>
      <c r="D10" s="102"/>
      <c r="E10" s="114"/>
      <c r="F10" s="99"/>
      <c r="G10" s="105"/>
      <c r="H10" s="99"/>
      <c r="I10" s="99"/>
      <c r="J10" s="99"/>
    </row>
    <row r="11" spans="1:10" ht="59.25" customHeight="1" thickBot="1" x14ac:dyDescent="0.3">
      <c r="A11" s="69">
        <v>3.01</v>
      </c>
      <c r="B11" s="70" t="s">
        <v>94</v>
      </c>
      <c r="C11" s="72" t="s">
        <v>88</v>
      </c>
      <c r="D11" s="93">
        <v>252</v>
      </c>
      <c r="E11" s="114">
        <v>62300</v>
      </c>
      <c r="F11" s="99">
        <f t="shared" si="0"/>
        <v>15699600</v>
      </c>
      <c r="G11" s="99">
        <v>62550</v>
      </c>
      <c r="H11" s="99">
        <f>G11*D11</f>
        <v>15762600</v>
      </c>
      <c r="I11" s="99">
        <f>AVERAGE(E11,G11)</f>
        <v>62425</v>
      </c>
      <c r="J11" s="99">
        <f>I11*D11</f>
        <v>15731100</v>
      </c>
    </row>
    <row r="12" spans="1:10" ht="16.5" thickBot="1" x14ac:dyDescent="0.3">
      <c r="A12" s="82">
        <v>4</v>
      </c>
      <c r="B12" s="119" t="s">
        <v>95</v>
      </c>
      <c r="C12" s="120"/>
      <c r="D12" s="102"/>
      <c r="E12" s="114"/>
      <c r="F12" s="99"/>
      <c r="G12" s="98"/>
      <c r="H12" s="99"/>
      <c r="I12" s="99"/>
      <c r="J12" s="99"/>
    </row>
    <row r="13" spans="1:10" ht="31.5" customHeight="1" thickBot="1" x14ac:dyDescent="0.25">
      <c r="A13" s="70">
        <v>4.01</v>
      </c>
      <c r="B13" s="78" t="s">
        <v>117</v>
      </c>
      <c r="C13" s="72" t="s">
        <v>88</v>
      </c>
      <c r="D13" s="94">
        <v>155</v>
      </c>
      <c r="E13" s="114">
        <v>61200</v>
      </c>
      <c r="F13" s="99">
        <f t="shared" si="0"/>
        <v>9486000</v>
      </c>
      <c r="G13" s="99">
        <v>61450</v>
      </c>
      <c r="H13" s="99">
        <f>G13*D13</f>
        <v>9524750</v>
      </c>
      <c r="I13" s="99">
        <f>AVERAGE(E13,G13)</f>
        <v>61325</v>
      </c>
      <c r="J13" s="99">
        <f>I13*D13</f>
        <v>9505375</v>
      </c>
    </row>
    <row r="14" spans="1:10" ht="16.5" thickBot="1" x14ac:dyDescent="0.3">
      <c r="A14" s="82">
        <v>5</v>
      </c>
      <c r="B14" s="119" t="s">
        <v>95</v>
      </c>
      <c r="C14" s="120"/>
      <c r="D14" s="102"/>
      <c r="E14" s="114"/>
      <c r="F14" s="99"/>
      <c r="G14" s="98"/>
      <c r="H14" s="99"/>
      <c r="I14" s="99"/>
      <c r="J14" s="99"/>
    </row>
    <row r="15" spans="1:10" ht="91.5" customHeight="1" thickBot="1" x14ac:dyDescent="0.25">
      <c r="A15" s="69">
        <v>5.01</v>
      </c>
      <c r="B15" s="78" t="s">
        <v>96</v>
      </c>
      <c r="C15" s="71" t="s">
        <v>88</v>
      </c>
      <c r="D15" s="93">
        <v>6.5</v>
      </c>
      <c r="E15" s="114">
        <v>476200</v>
      </c>
      <c r="F15" s="99">
        <f t="shared" si="0"/>
        <v>3095300</v>
      </c>
      <c r="G15" s="99">
        <v>475800</v>
      </c>
      <c r="H15" s="99">
        <f>G15*D15</f>
        <v>3092700</v>
      </c>
      <c r="I15" s="99">
        <f>AVERAGE(E15,G15)</f>
        <v>476000</v>
      </c>
      <c r="J15" s="99">
        <f>I15*D15</f>
        <v>3094000</v>
      </c>
    </row>
    <row r="16" spans="1:10" ht="16.5" customHeight="1" thickBot="1" x14ac:dyDescent="0.25">
      <c r="A16" s="73">
        <v>5.0199999999999996</v>
      </c>
      <c r="B16" s="79" t="s">
        <v>97</v>
      </c>
      <c r="C16" s="71" t="s">
        <v>98</v>
      </c>
      <c r="D16" s="93">
        <v>1</v>
      </c>
      <c r="E16" s="115">
        <v>470000</v>
      </c>
      <c r="F16" s="116">
        <f t="shared" si="0"/>
        <v>470000</v>
      </c>
      <c r="G16" s="116">
        <v>470000</v>
      </c>
      <c r="H16" s="116">
        <f>G16*D16</f>
        <v>470000</v>
      </c>
      <c r="I16" s="99">
        <f>AVERAGE(E16,G16)</f>
        <v>470000</v>
      </c>
      <c r="J16" s="99">
        <f>I16*D16</f>
        <v>470000</v>
      </c>
    </row>
    <row r="17" spans="1:10" ht="16.5" thickBot="1" x14ac:dyDescent="0.3">
      <c r="A17" s="82">
        <v>6</v>
      </c>
      <c r="B17" s="130" t="s">
        <v>99</v>
      </c>
      <c r="C17" s="131"/>
      <c r="D17" s="102"/>
      <c r="E17" s="114"/>
      <c r="F17" s="99"/>
      <c r="G17" s="98"/>
      <c r="H17" s="99"/>
      <c r="I17" s="99"/>
      <c r="J17" s="99"/>
    </row>
    <row r="18" spans="1:10" ht="16.5" customHeight="1" thickBot="1" x14ac:dyDescent="0.25">
      <c r="A18" s="69">
        <v>6.01</v>
      </c>
      <c r="B18" s="78" t="s">
        <v>100</v>
      </c>
      <c r="C18" s="87" t="s">
        <v>88</v>
      </c>
      <c r="D18" s="95">
        <v>252</v>
      </c>
      <c r="E18" s="114">
        <v>7350</v>
      </c>
      <c r="F18" s="99">
        <f t="shared" si="0"/>
        <v>1852200</v>
      </c>
      <c r="G18" s="99">
        <v>7230</v>
      </c>
      <c r="H18" s="99">
        <f>G18*D18</f>
        <v>1821960</v>
      </c>
      <c r="I18" s="99">
        <f>AVERAGE(E18,G18)</f>
        <v>7290</v>
      </c>
      <c r="J18" s="99">
        <f>I18*D18</f>
        <v>1837080</v>
      </c>
    </row>
    <row r="19" spans="1:10" ht="16.5" customHeight="1" thickBot="1" x14ac:dyDescent="0.25">
      <c r="A19" s="83">
        <v>6.02</v>
      </c>
      <c r="B19" s="79" t="s">
        <v>101</v>
      </c>
      <c r="C19" s="88" t="s">
        <v>88</v>
      </c>
      <c r="D19" s="96">
        <v>20</v>
      </c>
      <c r="E19" s="114">
        <v>22300</v>
      </c>
      <c r="F19" s="99">
        <f t="shared" si="0"/>
        <v>446000</v>
      </c>
      <c r="G19" s="99">
        <v>22450</v>
      </c>
      <c r="H19" s="99">
        <f>G19*D19</f>
        <v>449000</v>
      </c>
      <c r="I19" s="99">
        <f>AVERAGE(E19,G19)</f>
        <v>22375</v>
      </c>
      <c r="J19" s="99">
        <f>I19*D19</f>
        <v>447500</v>
      </c>
    </row>
    <row r="20" spans="1:10" ht="16.5" customHeight="1" thickBot="1" x14ac:dyDescent="0.25">
      <c r="A20" s="69">
        <v>6.03</v>
      </c>
      <c r="B20" s="77" t="s">
        <v>102</v>
      </c>
      <c r="C20" s="71" t="s">
        <v>103</v>
      </c>
      <c r="D20" s="93">
        <v>17</v>
      </c>
      <c r="E20" s="114">
        <v>9100</v>
      </c>
      <c r="F20" s="99">
        <f t="shared" si="0"/>
        <v>154700</v>
      </c>
      <c r="G20" s="106">
        <v>8900</v>
      </c>
      <c r="H20" s="99">
        <f>G20*D20</f>
        <v>151300</v>
      </c>
      <c r="I20" s="99">
        <f>AVERAGE(E20,G20)</f>
        <v>9000</v>
      </c>
      <c r="J20" s="99">
        <f>I20*D20</f>
        <v>153000</v>
      </c>
    </row>
    <row r="21" spans="1:10" ht="16.5" thickBot="1" x14ac:dyDescent="0.3">
      <c r="A21" s="82">
        <v>7</v>
      </c>
      <c r="B21" s="119" t="s">
        <v>104</v>
      </c>
      <c r="C21" s="120"/>
      <c r="D21" s="102"/>
      <c r="E21" s="114"/>
      <c r="F21" s="99"/>
      <c r="G21" s="98"/>
      <c r="H21" s="99"/>
      <c r="I21" s="99"/>
      <c r="J21" s="99"/>
    </row>
    <row r="22" spans="1:10" ht="31.5" customHeight="1" thickBot="1" x14ac:dyDescent="0.25">
      <c r="A22" s="69">
        <v>7.01</v>
      </c>
      <c r="B22" s="77" t="s">
        <v>105</v>
      </c>
      <c r="C22" s="71" t="s">
        <v>88</v>
      </c>
      <c r="D22" s="93">
        <v>26</v>
      </c>
      <c r="E22" s="114">
        <v>14760</v>
      </c>
      <c r="F22" s="99">
        <f t="shared" si="0"/>
        <v>383760</v>
      </c>
      <c r="G22" s="99">
        <v>14650</v>
      </c>
      <c r="H22" s="99">
        <f>G22*D22</f>
        <v>380900</v>
      </c>
      <c r="I22" s="99">
        <f>AVERAGE(E22,G22)</f>
        <v>14705</v>
      </c>
      <c r="J22" s="99">
        <f>I22*D22</f>
        <v>382330</v>
      </c>
    </row>
    <row r="23" spans="1:10" ht="16.5" thickBot="1" x14ac:dyDescent="0.3">
      <c r="A23" s="82">
        <v>8</v>
      </c>
      <c r="B23" s="119" t="s">
        <v>106</v>
      </c>
      <c r="C23" s="120"/>
      <c r="D23" s="102"/>
      <c r="E23" s="114"/>
      <c r="F23" s="99"/>
      <c r="G23" s="98"/>
      <c r="H23" s="99"/>
      <c r="I23" s="99"/>
      <c r="J23" s="99"/>
    </row>
    <row r="24" spans="1:10" ht="31.5" customHeight="1" thickBot="1" x14ac:dyDescent="0.25">
      <c r="A24" s="69">
        <v>8.01</v>
      </c>
      <c r="B24" s="77" t="s">
        <v>107</v>
      </c>
      <c r="C24" s="71" t="s">
        <v>88</v>
      </c>
      <c r="D24" s="93">
        <v>4</v>
      </c>
      <c r="E24" s="114">
        <v>53700</v>
      </c>
      <c r="F24" s="99">
        <f t="shared" si="0"/>
        <v>214800</v>
      </c>
      <c r="G24" s="99">
        <v>82800</v>
      </c>
      <c r="H24" s="99">
        <f>G24*D24</f>
        <v>331200</v>
      </c>
      <c r="I24" s="99">
        <f>AVERAGE(E24,G24)</f>
        <v>68250</v>
      </c>
      <c r="J24" s="99">
        <f>I24*D24</f>
        <v>273000</v>
      </c>
    </row>
    <row r="25" spans="1:10" ht="16.5" thickBot="1" x14ac:dyDescent="0.3">
      <c r="A25" s="82">
        <v>9</v>
      </c>
      <c r="B25" s="119" t="s">
        <v>108</v>
      </c>
      <c r="C25" s="120"/>
      <c r="D25" s="102"/>
      <c r="E25" s="114"/>
      <c r="F25" s="99"/>
      <c r="G25" s="98"/>
      <c r="H25" s="99"/>
      <c r="I25" s="99"/>
      <c r="J25" s="99"/>
    </row>
    <row r="26" spans="1:10" ht="31.5" customHeight="1" thickBot="1" x14ac:dyDescent="0.25">
      <c r="A26" s="84">
        <v>9.01</v>
      </c>
      <c r="B26" s="78" t="s">
        <v>109</v>
      </c>
      <c r="C26" s="87" t="s">
        <v>103</v>
      </c>
      <c r="D26" s="95">
        <v>26</v>
      </c>
      <c r="E26" s="114">
        <v>415200</v>
      </c>
      <c r="F26" s="99">
        <f t="shared" si="0"/>
        <v>10795200</v>
      </c>
      <c r="G26" s="99">
        <v>405000</v>
      </c>
      <c r="H26" s="99">
        <f>G26*D26</f>
        <v>10530000</v>
      </c>
      <c r="I26" s="99">
        <f>AVERAGE(E26,G26)</f>
        <v>410100</v>
      </c>
      <c r="J26" s="99">
        <f>I26*D26</f>
        <v>10662600</v>
      </c>
    </row>
    <row r="27" spans="1:10" ht="16.5" thickBot="1" x14ac:dyDescent="0.3">
      <c r="A27" s="67">
        <v>10</v>
      </c>
      <c r="B27" s="119" t="s">
        <v>110</v>
      </c>
      <c r="C27" s="120"/>
      <c r="D27" s="102"/>
      <c r="E27" s="114"/>
      <c r="F27" s="99"/>
      <c r="G27" s="98"/>
      <c r="H27" s="99"/>
      <c r="I27" s="99"/>
      <c r="J27" s="99"/>
    </row>
    <row r="28" spans="1:10" ht="31.5" customHeight="1" thickBot="1" x14ac:dyDescent="0.25">
      <c r="A28" s="69">
        <v>10.01</v>
      </c>
      <c r="B28" s="77" t="s">
        <v>111</v>
      </c>
      <c r="C28" s="71" t="s">
        <v>98</v>
      </c>
      <c r="D28" s="93">
        <v>2</v>
      </c>
      <c r="E28" s="114">
        <v>950000</v>
      </c>
      <c r="F28" s="99">
        <f t="shared" si="0"/>
        <v>1900000</v>
      </c>
      <c r="G28" s="99">
        <v>920000</v>
      </c>
      <c r="H28" s="99">
        <f>G28*D28</f>
        <v>1840000</v>
      </c>
      <c r="I28" s="99">
        <f>AVERAGE(E28,G28)</f>
        <v>935000</v>
      </c>
      <c r="J28" s="99">
        <f>I28*D28</f>
        <v>1870000</v>
      </c>
    </row>
    <row r="29" spans="1:10" ht="16.5" thickBot="1" x14ac:dyDescent="0.3">
      <c r="A29" s="66">
        <v>11</v>
      </c>
      <c r="B29" s="119" t="s">
        <v>112</v>
      </c>
      <c r="C29" s="120"/>
      <c r="D29" s="102"/>
      <c r="E29" s="114"/>
      <c r="F29" s="99"/>
      <c r="G29" s="98"/>
      <c r="H29" s="99"/>
      <c r="I29" s="99"/>
      <c r="J29" s="99"/>
    </row>
    <row r="30" spans="1:10" ht="16.5" customHeight="1" thickBot="1" x14ac:dyDescent="0.25">
      <c r="A30" s="72">
        <v>11.01</v>
      </c>
      <c r="B30" s="85" t="s">
        <v>113</v>
      </c>
      <c r="C30" s="72" t="s">
        <v>88</v>
      </c>
      <c r="D30" s="94">
        <v>27</v>
      </c>
      <c r="E30" s="114">
        <v>37800</v>
      </c>
      <c r="F30" s="99">
        <f t="shared" si="0"/>
        <v>1020600</v>
      </c>
      <c r="G30" s="99">
        <v>38800</v>
      </c>
      <c r="H30" s="99">
        <f>G30*D30</f>
        <v>1047600</v>
      </c>
      <c r="I30" s="99">
        <f>AVERAGE(E30,G30)</f>
        <v>38300</v>
      </c>
      <c r="J30" s="99">
        <f>I30*D30</f>
        <v>1034100</v>
      </c>
    </row>
    <row r="31" spans="1:10" ht="16.5" thickBot="1" x14ac:dyDescent="0.3">
      <c r="A31" s="66">
        <v>12</v>
      </c>
      <c r="B31" s="119" t="s">
        <v>114</v>
      </c>
      <c r="C31" s="120"/>
      <c r="D31" s="102"/>
      <c r="E31" s="114"/>
      <c r="F31" s="99"/>
      <c r="G31" s="98"/>
      <c r="H31" s="99"/>
      <c r="I31" s="99"/>
      <c r="J31" s="99"/>
    </row>
    <row r="32" spans="1:10" ht="31.5" customHeight="1" thickBot="1" x14ac:dyDescent="0.25">
      <c r="A32" s="69">
        <v>12.01</v>
      </c>
      <c r="B32" s="77" t="s">
        <v>115</v>
      </c>
      <c r="C32" s="71" t="s">
        <v>88</v>
      </c>
      <c r="D32" s="93">
        <v>14</v>
      </c>
      <c r="E32" s="114">
        <v>140000</v>
      </c>
      <c r="F32" s="99">
        <f t="shared" si="0"/>
        <v>1960000</v>
      </c>
      <c r="G32" s="99">
        <v>135000</v>
      </c>
      <c r="H32" s="99">
        <f>G32*D32</f>
        <v>1890000</v>
      </c>
      <c r="I32" s="99">
        <f>AVERAGE(E32,G32)</f>
        <v>137500</v>
      </c>
      <c r="J32" s="99">
        <f>I32*D32</f>
        <v>1925000</v>
      </c>
    </row>
    <row r="33" spans="1:11" ht="33" customHeight="1" thickBot="1" x14ac:dyDescent="0.25">
      <c r="C33" s="97"/>
      <c r="D33" s="135" t="s">
        <v>121</v>
      </c>
      <c r="E33" s="136"/>
      <c r="F33" s="101">
        <f>SUM(F5:F32)</f>
        <v>67164440</v>
      </c>
      <c r="G33" s="101"/>
      <c r="H33" s="101">
        <f>SUM(H5:H32)</f>
        <v>66916610</v>
      </c>
      <c r="I33" s="101"/>
      <c r="J33" s="101">
        <f>SUM(J5:J32)</f>
        <v>67040525</v>
      </c>
      <c r="K33" s="108"/>
    </row>
    <row r="34" spans="1:11" ht="15.75" customHeight="1" thickBot="1" x14ac:dyDescent="0.25">
      <c r="C34" s="97"/>
      <c r="D34" s="103" t="s">
        <v>122</v>
      </c>
      <c r="E34" s="111">
        <v>0.09</v>
      </c>
      <c r="F34" s="101">
        <f>E34*$F$33</f>
        <v>6044799.5999999996</v>
      </c>
      <c r="G34" s="107">
        <v>0.09</v>
      </c>
      <c r="H34" s="101">
        <f>G34*$H$33</f>
        <v>6022494.8999999994</v>
      </c>
      <c r="I34" s="107">
        <v>0.09</v>
      </c>
      <c r="J34" s="101">
        <f>I34*$J$33</f>
        <v>6033647.25</v>
      </c>
    </row>
    <row r="35" spans="1:11" ht="39" customHeight="1" thickBot="1" x14ac:dyDescent="0.25">
      <c r="C35" s="97"/>
      <c r="D35" s="103" t="s">
        <v>123</v>
      </c>
      <c r="E35" s="111">
        <v>0.02</v>
      </c>
      <c r="F35" s="101">
        <f t="shared" ref="F35:F36" si="1">E35*$F$33</f>
        <v>1343288.8</v>
      </c>
      <c r="G35" s="107">
        <v>0.02</v>
      </c>
      <c r="H35" s="101">
        <f t="shared" ref="H35:H36" si="2">G35*$H$33</f>
        <v>1338332.2</v>
      </c>
      <c r="I35" s="107">
        <v>0.02</v>
      </c>
      <c r="J35" s="101">
        <f t="shared" ref="J35:J36" si="3">I35*$J$33</f>
        <v>1340810.5</v>
      </c>
    </row>
    <row r="36" spans="1:11" ht="15" customHeight="1" thickBot="1" x14ac:dyDescent="0.3">
      <c r="A36" s="117" t="s">
        <v>116</v>
      </c>
      <c r="B36" s="117"/>
      <c r="C36" s="104"/>
      <c r="D36" s="103" t="s">
        <v>124</v>
      </c>
      <c r="E36" s="111">
        <v>0.09</v>
      </c>
      <c r="F36" s="101">
        <f t="shared" si="1"/>
        <v>6044799.5999999996</v>
      </c>
      <c r="G36" s="107">
        <v>0.09</v>
      </c>
      <c r="H36" s="101">
        <f t="shared" si="2"/>
        <v>6022494.8999999994</v>
      </c>
      <c r="I36" s="107">
        <v>0.09</v>
      </c>
      <c r="J36" s="101">
        <f t="shared" si="3"/>
        <v>6033647.25</v>
      </c>
    </row>
    <row r="37" spans="1:11" ht="32.25" customHeight="1" thickBot="1" x14ac:dyDescent="0.3">
      <c r="A37" s="132" t="s">
        <v>127</v>
      </c>
      <c r="B37" s="132"/>
      <c r="C37" s="74"/>
      <c r="D37" s="103" t="s">
        <v>125</v>
      </c>
      <c r="E37" s="111">
        <v>0.19</v>
      </c>
      <c r="F37" s="101">
        <f>E37*F36</f>
        <v>1148511.9239999999</v>
      </c>
      <c r="G37" s="107">
        <v>0.19</v>
      </c>
      <c r="H37" s="101">
        <f>G37*H36</f>
        <v>1144274.031</v>
      </c>
      <c r="I37" s="107">
        <v>0.19</v>
      </c>
      <c r="J37" s="101">
        <f>I37*J36</f>
        <v>1146392.9775</v>
      </c>
    </row>
    <row r="38" spans="1:11" ht="32.25" customHeight="1" thickBot="1" x14ac:dyDescent="0.25">
      <c r="D38" s="133" t="s">
        <v>126</v>
      </c>
      <c r="E38" s="134"/>
      <c r="F38" s="101">
        <f>SUM(F33:F37)</f>
        <v>81745839.92399998</v>
      </c>
      <c r="G38" s="88"/>
      <c r="H38" s="101">
        <f>SUM(H33:H37)</f>
        <v>81444206.031000018</v>
      </c>
      <c r="I38" s="88"/>
      <c r="J38" s="101">
        <f>SUM(J33:J37)</f>
        <v>81595022.977500007</v>
      </c>
    </row>
    <row r="39" spans="1:11" x14ac:dyDescent="0.25">
      <c r="A39"/>
      <c r="B39"/>
      <c r="C39"/>
      <c r="D39"/>
      <c r="E39" s="112"/>
      <c r="F39"/>
      <c r="G39"/>
      <c r="H39"/>
      <c r="I39"/>
      <c r="J39"/>
    </row>
    <row r="40" spans="1:11" x14ac:dyDescent="0.25">
      <c r="A40"/>
      <c r="B40"/>
      <c r="C40"/>
      <c r="D40"/>
      <c r="E40" s="112"/>
      <c r="F40"/>
      <c r="G40"/>
      <c r="H40"/>
      <c r="I40"/>
      <c r="J40"/>
    </row>
    <row r="41" spans="1:11" x14ac:dyDescent="0.25">
      <c r="A41"/>
      <c r="B41"/>
      <c r="C41"/>
      <c r="D41"/>
      <c r="E41" s="112"/>
      <c r="F41"/>
      <c r="G41"/>
      <c r="H41"/>
      <c r="I41"/>
      <c r="J41"/>
    </row>
    <row r="42" spans="1:11" x14ac:dyDescent="0.25">
      <c r="A42"/>
      <c r="B42"/>
      <c r="C42"/>
      <c r="D42"/>
      <c r="E42" s="112"/>
      <c r="F42"/>
      <c r="G42"/>
      <c r="H42"/>
      <c r="I42"/>
      <c r="J42"/>
    </row>
    <row r="43" spans="1:11" x14ac:dyDescent="0.25">
      <c r="A43"/>
      <c r="B43"/>
      <c r="C43"/>
      <c r="D43"/>
      <c r="E43" s="112"/>
      <c r="F43"/>
      <c r="G43"/>
      <c r="H43"/>
      <c r="I43"/>
      <c r="J43"/>
    </row>
    <row r="44" spans="1:11" x14ac:dyDescent="0.25">
      <c r="A44"/>
      <c r="B44"/>
      <c r="C44"/>
      <c r="D44"/>
      <c r="E44" s="112"/>
      <c r="F44"/>
      <c r="G44"/>
      <c r="H44"/>
      <c r="I44"/>
      <c r="J44"/>
    </row>
    <row r="45" spans="1:11" x14ac:dyDescent="0.25">
      <c r="A45"/>
      <c r="B45"/>
      <c r="C45"/>
      <c r="D45"/>
      <c r="E45" s="112"/>
      <c r="F45"/>
      <c r="G45"/>
      <c r="H45"/>
      <c r="I45"/>
      <c r="J45"/>
    </row>
    <row r="46" spans="1:11" x14ac:dyDescent="0.25">
      <c r="A46"/>
      <c r="B46"/>
      <c r="C46"/>
      <c r="D46"/>
      <c r="E46" s="112"/>
      <c r="F46"/>
      <c r="G46"/>
      <c r="H46"/>
      <c r="I46"/>
      <c r="J46"/>
    </row>
    <row r="47" spans="1:11" x14ac:dyDescent="0.25">
      <c r="A47"/>
      <c r="B47"/>
      <c r="C47"/>
      <c r="D47"/>
      <c r="E47" s="112"/>
      <c r="F47"/>
      <c r="G47"/>
      <c r="H47"/>
      <c r="I47"/>
      <c r="J47"/>
    </row>
    <row r="48" spans="1:11" x14ac:dyDescent="0.25">
      <c r="A48"/>
      <c r="B48"/>
      <c r="C48"/>
      <c r="D48"/>
      <c r="E48" s="112"/>
      <c r="F48"/>
      <c r="G48"/>
      <c r="H48"/>
      <c r="I48"/>
      <c r="J48"/>
    </row>
    <row r="49" spans="1:10" x14ac:dyDescent="0.25">
      <c r="A49"/>
      <c r="B49"/>
      <c r="C49"/>
      <c r="D49"/>
      <c r="E49" s="112"/>
      <c r="F49"/>
      <c r="G49"/>
      <c r="H49"/>
      <c r="I49"/>
      <c r="J49"/>
    </row>
    <row r="50" spans="1:10" x14ac:dyDescent="0.25">
      <c r="A50"/>
      <c r="B50"/>
      <c r="C50"/>
      <c r="D50"/>
      <c r="E50" s="112"/>
      <c r="F50"/>
      <c r="G50"/>
      <c r="H50"/>
      <c r="I50"/>
      <c r="J50"/>
    </row>
    <row r="51" spans="1:10" x14ac:dyDescent="0.25">
      <c r="A51"/>
      <c r="B51"/>
      <c r="C51"/>
      <c r="D51"/>
      <c r="E51" s="112"/>
      <c r="F51"/>
      <c r="G51"/>
      <c r="H51"/>
      <c r="I51"/>
      <c r="J51"/>
    </row>
    <row r="52" spans="1:10" x14ac:dyDescent="0.25">
      <c r="A52"/>
      <c r="B52"/>
      <c r="C52"/>
      <c r="D52"/>
      <c r="E52" s="112"/>
      <c r="F52"/>
      <c r="G52"/>
      <c r="H52"/>
      <c r="I52"/>
      <c r="J52"/>
    </row>
    <row r="53" spans="1:10" x14ac:dyDescent="0.25">
      <c r="A53"/>
      <c r="B53"/>
      <c r="C53"/>
      <c r="D53"/>
      <c r="E53" s="112"/>
      <c r="F53"/>
      <c r="G53"/>
      <c r="H53"/>
      <c r="I53"/>
      <c r="J53"/>
    </row>
    <row r="54" spans="1:10" x14ac:dyDescent="0.25">
      <c r="A54"/>
      <c r="B54"/>
      <c r="C54"/>
      <c r="D54"/>
      <c r="E54" s="112"/>
      <c r="F54"/>
      <c r="G54"/>
      <c r="H54"/>
      <c r="I54"/>
      <c r="J54"/>
    </row>
    <row r="55" spans="1:10" x14ac:dyDescent="0.25">
      <c r="A55"/>
      <c r="B55"/>
      <c r="C55"/>
      <c r="D55"/>
      <c r="E55" s="112"/>
      <c r="F55"/>
      <c r="G55"/>
      <c r="H55"/>
      <c r="I55"/>
      <c r="J55"/>
    </row>
    <row r="56" spans="1:10" x14ac:dyDescent="0.25">
      <c r="A56"/>
      <c r="B56"/>
      <c r="C56"/>
      <c r="D56"/>
      <c r="E56" s="112"/>
      <c r="F56"/>
      <c r="G56"/>
      <c r="H56"/>
      <c r="I56"/>
      <c r="J56"/>
    </row>
    <row r="57" spans="1:10" x14ac:dyDescent="0.25">
      <c r="A57"/>
      <c r="B57"/>
      <c r="C57"/>
      <c r="D57"/>
      <c r="E57" s="112"/>
      <c r="F57"/>
      <c r="G57"/>
      <c r="H57"/>
      <c r="I57"/>
      <c r="J57"/>
    </row>
    <row r="58" spans="1:10" x14ac:dyDescent="0.25">
      <c r="A58"/>
      <c r="B58"/>
      <c r="C58"/>
      <c r="D58"/>
      <c r="E58" s="112"/>
      <c r="F58"/>
      <c r="G58"/>
      <c r="H58"/>
      <c r="I58"/>
      <c r="J58"/>
    </row>
    <row r="59" spans="1:10" x14ac:dyDescent="0.25">
      <c r="A59"/>
      <c r="B59"/>
      <c r="C59"/>
      <c r="D59"/>
      <c r="E59" s="112"/>
      <c r="F59"/>
      <c r="G59"/>
      <c r="H59"/>
      <c r="I59"/>
      <c r="J59"/>
    </row>
    <row r="60" spans="1:10" x14ac:dyDescent="0.25">
      <c r="A60"/>
      <c r="B60"/>
      <c r="C60"/>
      <c r="D60"/>
      <c r="E60" s="112"/>
      <c r="F60"/>
      <c r="G60"/>
      <c r="H60"/>
      <c r="I60"/>
      <c r="J60"/>
    </row>
    <row r="61" spans="1:10" x14ac:dyDescent="0.25">
      <c r="A61"/>
      <c r="B61"/>
      <c r="C61"/>
      <c r="D61"/>
      <c r="E61" s="112"/>
      <c r="F61"/>
      <c r="G61"/>
      <c r="H61"/>
      <c r="I61"/>
      <c r="J61"/>
    </row>
    <row r="62" spans="1:10" x14ac:dyDescent="0.25">
      <c r="A62"/>
      <c r="B62"/>
      <c r="C62"/>
      <c r="D62"/>
      <c r="E62" s="112"/>
      <c r="F62"/>
      <c r="G62"/>
      <c r="H62"/>
      <c r="I62"/>
      <c r="J62"/>
    </row>
    <row r="63" spans="1:10" x14ac:dyDescent="0.25">
      <c r="A63"/>
      <c r="B63"/>
      <c r="C63"/>
      <c r="D63"/>
      <c r="E63" s="112"/>
      <c r="F63"/>
      <c r="G63"/>
      <c r="H63"/>
      <c r="I63"/>
      <c r="J63"/>
    </row>
    <row r="64" spans="1:10" x14ac:dyDescent="0.25">
      <c r="A64"/>
      <c r="B64"/>
      <c r="C64"/>
      <c r="D64"/>
      <c r="E64" s="112"/>
      <c r="F64"/>
      <c r="G64"/>
      <c r="H64"/>
      <c r="I64"/>
      <c r="J64"/>
    </row>
    <row r="65" spans="1:10" x14ac:dyDescent="0.25">
      <c r="A65"/>
      <c r="B65"/>
      <c r="C65"/>
      <c r="D65"/>
      <c r="E65" s="112"/>
      <c r="F65"/>
      <c r="G65"/>
      <c r="H65"/>
      <c r="I65"/>
      <c r="J65"/>
    </row>
    <row r="66" spans="1:10" x14ac:dyDescent="0.25">
      <c r="A66"/>
      <c r="B66"/>
      <c r="C66"/>
      <c r="D66"/>
      <c r="E66" s="112"/>
      <c r="F66"/>
      <c r="G66"/>
      <c r="H66"/>
      <c r="I66"/>
      <c r="J66"/>
    </row>
    <row r="67" spans="1:10" x14ac:dyDescent="0.25">
      <c r="A67"/>
      <c r="B67"/>
      <c r="C67"/>
      <c r="D67"/>
      <c r="E67" s="112"/>
      <c r="F67"/>
      <c r="G67"/>
      <c r="H67"/>
      <c r="I67"/>
      <c r="J67"/>
    </row>
    <row r="68" spans="1:10" x14ac:dyDescent="0.25">
      <c r="A68"/>
      <c r="B68"/>
      <c r="C68"/>
      <c r="D68"/>
      <c r="E68" s="112"/>
      <c r="F68"/>
      <c r="G68"/>
      <c r="H68"/>
      <c r="I68"/>
      <c r="J68"/>
    </row>
    <row r="69" spans="1:10" x14ac:dyDescent="0.25">
      <c r="A69"/>
      <c r="B69"/>
      <c r="C69"/>
      <c r="D69"/>
      <c r="E69" s="112"/>
      <c r="F69"/>
      <c r="G69"/>
      <c r="H69"/>
      <c r="I69"/>
      <c r="J69"/>
    </row>
    <row r="70" spans="1:10" x14ac:dyDescent="0.25">
      <c r="A70"/>
      <c r="B70"/>
      <c r="C70"/>
      <c r="D70"/>
      <c r="E70" s="112"/>
      <c r="F70"/>
      <c r="G70"/>
      <c r="H70"/>
      <c r="I70"/>
      <c r="J70"/>
    </row>
    <row r="71" spans="1:10" x14ac:dyDescent="0.25">
      <c r="A71"/>
      <c r="B71"/>
      <c r="C71"/>
      <c r="D71"/>
      <c r="E71" s="112"/>
      <c r="F71"/>
      <c r="G71"/>
      <c r="H71"/>
      <c r="I71"/>
      <c r="J71"/>
    </row>
    <row r="72" spans="1:10" x14ac:dyDescent="0.25">
      <c r="A72"/>
      <c r="B72"/>
      <c r="C72"/>
      <c r="D72"/>
      <c r="E72" s="112"/>
      <c r="F72"/>
      <c r="G72"/>
      <c r="H72"/>
      <c r="I72"/>
      <c r="J72"/>
    </row>
    <row r="73" spans="1:10" x14ac:dyDescent="0.25">
      <c r="A73"/>
      <c r="B73"/>
      <c r="C73"/>
      <c r="D73"/>
      <c r="E73" s="112"/>
      <c r="F73"/>
      <c r="G73"/>
      <c r="H73"/>
      <c r="I73"/>
      <c r="J73"/>
    </row>
    <row r="74" spans="1:10" x14ac:dyDescent="0.25">
      <c r="A74"/>
      <c r="B74"/>
      <c r="C74"/>
      <c r="D74"/>
      <c r="E74" s="112"/>
      <c r="F74"/>
      <c r="G74"/>
      <c r="H74"/>
      <c r="I74"/>
      <c r="J74"/>
    </row>
    <row r="75" spans="1:10" x14ac:dyDescent="0.25">
      <c r="A75"/>
      <c r="B75"/>
      <c r="C75"/>
      <c r="D75"/>
      <c r="E75" s="112"/>
      <c r="F75"/>
      <c r="G75"/>
      <c r="H75"/>
      <c r="I75"/>
      <c r="J75"/>
    </row>
    <row r="76" spans="1:10" x14ac:dyDescent="0.25">
      <c r="A76"/>
      <c r="B76"/>
      <c r="C76"/>
      <c r="D76"/>
      <c r="E76" s="112"/>
      <c r="F76"/>
      <c r="G76"/>
      <c r="H76"/>
      <c r="I76"/>
      <c r="J76"/>
    </row>
    <row r="77" spans="1:10" x14ac:dyDescent="0.25">
      <c r="A77"/>
      <c r="B77"/>
      <c r="C77"/>
      <c r="D77"/>
      <c r="E77" s="112"/>
      <c r="F77"/>
      <c r="G77"/>
      <c r="H77"/>
      <c r="I77"/>
      <c r="J77"/>
    </row>
    <row r="78" spans="1:10" x14ac:dyDescent="0.25">
      <c r="A78"/>
      <c r="B78"/>
      <c r="C78"/>
      <c r="D78"/>
      <c r="E78" s="112"/>
      <c r="F78"/>
      <c r="G78"/>
      <c r="H78"/>
      <c r="I78"/>
      <c r="J78"/>
    </row>
    <row r="79" spans="1:10" x14ac:dyDescent="0.25">
      <c r="A79"/>
      <c r="B79"/>
      <c r="C79"/>
      <c r="D79"/>
      <c r="E79" s="112"/>
      <c r="F79"/>
      <c r="G79"/>
      <c r="H79"/>
      <c r="I79"/>
      <c r="J79"/>
    </row>
    <row r="80" spans="1:10" x14ac:dyDescent="0.25">
      <c r="A80"/>
      <c r="B80"/>
      <c r="C80"/>
      <c r="D80"/>
      <c r="E80" s="112"/>
      <c r="F80"/>
      <c r="G80"/>
      <c r="H80"/>
      <c r="I80"/>
      <c r="J80"/>
    </row>
    <row r="81" spans="1:10" x14ac:dyDescent="0.25">
      <c r="A81"/>
      <c r="B81"/>
      <c r="C81"/>
      <c r="D81"/>
      <c r="E81" s="112"/>
      <c r="F81"/>
      <c r="G81"/>
      <c r="H81"/>
      <c r="I81"/>
      <c r="J81"/>
    </row>
    <row r="82" spans="1:10" x14ac:dyDescent="0.25">
      <c r="A82"/>
      <c r="B82"/>
      <c r="C82"/>
      <c r="D82"/>
      <c r="E82" s="112"/>
      <c r="F82"/>
      <c r="G82"/>
      <c r="H82"/>
      <c r="I82"/>
      <c r="J82"/>
    </row>
    <row r="83" spans="1:10" x14ac:dyDescent="0.25">
      <c r="A83"/>
      <c r="B83"/>
      <c r="C83"/>
      <c r="D83"/>
      <c r="E83" s="112"/>
      <c r="F83"/>
      <c r="G83"/>
      <c r="H83"/>
      <c r="I83"/>
      <c r="J83"/>
    </row>
    <row r="84" spans="1:10" x14ac:dyDescent="0.25">
      <c r="A84"/>
      <c r="B84"/>
      <c r="C84"/>
      <c r="D84"/>
      <c r="E84" s="112"/>
      <c r="F84"/>
      <c r="G84"/>
      <c r="H84"/>
      <c r="I84"/>
      <c r="J84"/>
    </row>
    <row r="85" spans="1:10" x14ac:dyDescent="0.25">
      <c r="A85"/>
      <c r="B85"/>
      <c r="C85"/>
      <c r="D85"/>
      <c r="E85" s="112"/>
      <c r="F85"/>
      <c r="G85"/>
      <c r="H85"/>
      <c r="I85"/>
      <c r="J85"/>
    </row>
    <row r="86" spans="1:10" x14ac:dyDescent="0.25">
      <c r="A86"/>
      <c r="B86"/>
      <c r="C86"/>
      <c r="D86"/>
      <c r="E86" s="112"/>
      <c r="F86"/>
      <c r="G86"/>
      <c r="H86"/>
      <c r="I86"/>
      <c r="J86"/>
    </row>
    <row r="87" spans="1:10" x14ac:dyDescent="0.25">
      <c r="A87"/>
      <c r="B87"/>
      <c r="C87"/>
      <c r="D87"/>
      <c r="E87" s="112"/>
      <c r="F87"/>
      <c r="G87"/>
      <c r="H87"/>
      <c r="I87"/>
      <c r="J87"/>
    </row>
    <row r="88" spans="1:10" x14ac:dyDescent="0.25">
      <c r="A88"/>
      <c r="B88"/>
      <c r="C88"/>
      <c r="D88"/>
      <c r="E88" s="112"/>
      <c r="F88"/>
      <c r="G88"/>
      <c r="H88"/>
      <c r="I88"/>
      <c r="J88"/>
    </row>
    <row r="89" spans="1:10" x14ac:dyDescent="0.25">
      <c r="A89"/>
      <c r="B89"/>
      <c r="C89"/>
      <c r="D89"/>
      <c r="E89" s="112"/>
      <c r="F89"/>
      <c r="G89"/>
      <c r="H89"/>
      <c r="I89"/>
      <c r="J89"/>
    </row>
    <row r="90" spans="1:10" x14ac:dyDescent="0.25">
      <c r="A90"/>
      <c r="B90"/>
      <c r="C90"/>
      <c r="D90"/>
      <c r="E90" s="112"/>
      <c r="F90"/>
      <c r="G90"/>
      <c r="H90"/>
      <c r="I90"/>
      <c r="J90"/>
    </row>
    <row r="91" spans="1:10" x14ac:dyDescent="0.25">
      <c r="A91"/>
      <c r="B91"/>
      <c r="C91"/>
      <c r="D91"/>
      <c r="E91" s="112"/>
      <c r="F91"/>
      <c r="G91"/>
      <c r="H91"/>
      <c r="I91"/>
      <c r="J91"/>
    </row>
    <row r="92" spans="1:10" x14ac:dyDescent="0.25">
      <c r="A92"/>
      <c r="B92"/>
      <c r="C92"/>
      <c r="D92"/>
      <c r="E92" s="112"/>
      <c r="F92"/>
      <c r="G92"/>
      <c r="H92"/>
      <c r="I92"/>
      <c r="J92"/>
    </row>
    <row r="93" spans="1:10" x14ac:dyDescent="0.25">
      <c r="A93"/>
      <c r="B93"/>
      <c r="C93"/>
      <c r="D93"/>
      <c r="E93" s="112"/>
      <c r="F93"/>
      <c r="G93"/>
      <c r="H93"/>
      <c r="I93"/>
      <c r="J93"/>
    </row>
    <row r="94" spans="1:10" x14ac:dyDescent="0.25">
      <c r="A94"/>
      <c r="B94"/>
      <c r="C94"/>
      <c r="D94"/>
      <c r="E94" s="112"/>
      <c r="F94"/>
      <c r="G94"/>
      <c r="H94"/>
      <c r="I94"/>
      <c r="J94"/>
    </row>
    <row r="95" spans="1:10" x14ac:dyDescent="0.25">
      <c r="A95"/>
      <c r="B95"/>
      <c r="C95"/>
      <c r="D95"/>
      <c r="E95" s="112"/>
      <c r="F95"/>
      <c r="G95"/>
      <c r="H95"/>
      <c r="I95"/>
      <c r="J95"/>
    </row>
    <row r="96" spans="1:10" x14ac:dyDescent="0.25">
      <c r="A96"/>
      <c r="B96"/>
      <c r="C96"/>
      <c r="D96"/>
      <c r="E96" s="112"/>
      <c r="F96"/>
      <c r="G96"/>
      <c r="H96"/>
      <c r="I96"/>
      <c r="J96"/>
    </row>
    <row r="97" spans="1:10" x14ac:dyDescent="0.25">
      <c r="A97"/>
      <c r="B97"/>
      <c r="C97"/>
      <c r="D97"/>
      <c r="E97" s="112"/>
      <c r="F97"/>
      <c r="G97"/>
      <c r="H97"/>
      <c r="I97"/>
      <c r="J97"/>
    </row>
    <row r="98" spans="1:10" x14ac:dyDescent="0.25">
      <c r="A98"/>
      <c r="B98"/>
      <c r="C98"/>
      <c r="D98"/>
      <c r="E98" s="112"/>
      <c r="F98"/>
      <c r="G98"/>
      <c r="H98"/>
      <c r="I98"/>
      <c r="J98"/>
    </row>
    <row r="99" spans="1:10" x14ac:dyDescent="0.25">
      <c r="A99"/>
      <c r="B99"/>
      <c r="C99"/>
      <c r="D99"/>
      <c r="E99" s="112"/>
      <c r="F99"/>
      <c r="G99"/>
      <c r="H99"/>
      <c r="I99"/>
      <c r="J99"/>
    </row>
    <row r="100" spans="1:10" x14ac:dyDescent="0.25">
      <c r="A100"/>
      <c r="B100"/>
      <c r="C100"/>
      <c r="D100"/>
      <c r="E100" s="112"/>
      <c r="F100"/>
      <c r="G100"/>
      <c r="H100"/>
      <c r="I100"/>
      <c r="J100"/>
    </row>
    <row r="101" spans="1:10" x14ac:dyDescent="0.25">
      <c r="A101"/>
      <c r="B101"/>
      <c r="C101"/>
      <c r="D101"/>
      <c r="E101" s="112"/>
      <c r="F101"/>
      <c r="G101"/>
      <c r="H101"/>
      <c r="I101"/>
      <c r="J101"/>
    </row>
    <row r="102" spans="1:10" x14ac:dyDescent="0.25">
      <c r="A102"/>
      <c r="B102"/>
      <c r="C102"/>
      <c r="D102"/>
      <c r="E102" s="112"/>
      <c r="F102"/>
      <c r="G102"/>
      <c r="H102"/>
      <c r="I102"/>
      <c r="J102"/>
    </row>
    <row r="103" spans="1:10" x14ac:dyDescent="0.25">
      <c r="A103"/>
      <c r="B103"/>
      <c r="C103"/>
      <c r="D103"/>
      <c r="E103" s="112"/>
      <c r="F103"/>
      <c r="G103"/>
      <c r="H103"/>
      <c r="I103"/>
      <c r="J103"/>
    </row>
    <row r="104" spans="1:10" x14ac:dyDescent="0.25">
      <c r="A104"/>
      <c r="B104"/>
      <c r="C104"/>
      <c r="D104"/>
      <c r="E104" s="112"/>
      <c r="F104"/>
      <c r="G104"/>
      <c r="H104"/>
      <c r="I104"/>
      <c r="J104"/>
    </row>
    <row r="105" spans="1:10" x14ac:dyDescent="0.25">
      <c r="A105"/>
      <c r="B105"/>
      <c r="C105"/>
      <c r="D105"/>
      <c r="E105" s="112"/>
      <c r="F105"/>
      <c r="G105"/>
      <c r="H105"/>
      <c r="I105"/>
      <c r="J105"/>
    </row>
    <row r="106" spans="1:10" x14ac:dyDescent="0.25">
      <c r="A106"/>
      <c r="B106"/>
      <c r="C106"/>
      <c r="D106"/>
      <c r="E106" s="112"/>
      <c r="F106"/>
      <c r="G106"/>
      <c r="H106"/>
      <c r="I106"/>
      <c r="J106"/>
    </row>
    <row r="107" spans="1:10" x14ac:dyDescent="0.25">
      <c r="A107"/>
      <c r="B107"/>
      <c r="C107"/>
      <c r="D107"/>
      <c r="E107" s="112"/>
      <c r="F107"/>
      <c r="G107"/>
      <c r="H107"/>
      <c r="I107"/>
      <c r="J107"/>
    </row>
    <row r="108" spans="1:10" x14ac:dyDescent="0.25">
      <c r="A108"/>
      <c r="B108"/>
      <c r="C108"/>
      <c r="D108"/>
      <c r="E108" s="112"/>
      <c r="F108"/>
      <c r="G108"/>
      <c r="H108"/>
      <c r="I108"/>
      <c r="J108"/>
    </row>
    <row r="109" spans="1:10" x14ac:dyDescent="0.25">
      <c r="A109"/>
      <c r="B109"/>
      <c r="C109"/>
      <c r="D109"/>
      <c r="E109" s="112"/>
      <c r="F109"/>
      <c r="G109"/>
      <c r="H109"/>
      <c r="I109"/>
      <c r="J109"/>
    </row>
    <row r="110" spans="1:10" x14ac:dyDescent="0.25">
      <c r="A110"/>
      <c r="B110"/>
      <c r="C110"/>
      <c r="D110"/>
      <c r="E110" s="112"/>
      <c r="F110"/>
      <c r="G110"/>
      <c r="H110"/>
      <c r="I110"/>
      <c r="J110"/>
    </row>
    <row r="111" spans="1:10" x14ac:dyDescent="0.25">
      <c r="A111"/>
      <c r="B111"/>
      <c r="C111"/>
      <c r="D111"/>
      <c r="E111" s="112"/>
      <c r="F111"/>
      <c r="G111"/>
      <c r="H111"/>
      <c r="I111"/>
      <c r="J111"/>
    </row>
    <row r="112" spans="1:10" x14ac:dyDescent="0.25">
      <c r="A112"/>
      <c r="B112"/>
      <c r="C112"/>
      <c r="D112"/>
      <c r="E112" s="112"/>
      <c r="F112"/>
      <c r="G112"/>
      <c r="H112"/>
      <c r="I112"/>
      <c r="J112"/>
    </row>
    <row r="113" spans="1:10" x14ac:dyDescent="0.25">
      <c r="A113"/>
      <c r="B113"/>
      <c r="C113"/>
      <c r="D113"/>
      <c r="E113" s="112"/>
      <c r="F113"/>
      <c r="G113"/>
      <c r="H113"/>
      <c r="I113"/>
      <c r="J113"/>
    </row>
    <row r="114" spans="1:10" x14ac:dyDescent="0.25">
      <c r="A114"/>
      <c r="B114"/>
      <c r="C114"/>
      <c r="D114"/>
      <c r="E114" s="112"/>
      <c r="F114"/>
      <c r="G114"/>
      <c r="H114"/>
      <c r="I114"/>
      <c r="J114"/>
    </row>
    <row r="115" spans="1:10" x14ac:dyDescent="0.25">
      <c r="A115"/>
      <c r="B115"/>
      <c r="C115"/>
      <c r="D115"/>
      <c r="E115" s="112"/>
      <c r="F115"/>
      <c r="G115"/>
      <c r="H115"/>
      <c r="I115"/>
      <c r="J115"/>
    </row>
    <row r="116" spans="1:10" x14ac:dyDescent="0.25">
      <c r="A116"/>
      <c r="B116"/>
      <c r="C116"/>
      <c r="D116"/>
      <c r="E116" s="112"/>
      <c r="F116"/>
      <c r="G116"/>
      <c r="H116"/>
      <c r="I116"/>
      <c r="J116"/>
    </row>
    <row r="117" spans="1:10" x14ac:dyDescent="0.25">
      <c r="A117"/>
      <c r="B117"/>
      <c r="C117"/>
      <c r="D117"/>
      <c r="E117" s="112"/>
      <c r="F117"/>
      <c r="G117"/>
      <c r="H117"/>
      <c r="I117"/>
      <c r="J117"/>
    </row>
    <row r="118" spans="1:10" x14ac:dyDescent="0.25">
      <c r="A118"/>
      <c r="B118"/>
      <c r="C118"/>
      <c r="D118"/>
      <c r="E118" s="112"/>
      <c r="F118"/>
      <c r="G118"/>
      <c r="H118"/>
      <c r="I118"/>
      <c r="J118"/>
    </row>
    <row r="119" spans="1:10" x14ac:dyDescent="0.25">
      <c r="A119"/>
      <c r="B119"/>
      <c r="C119"/>
      <c r="D119"/>
      <c r="E119" s="112"/>
      <c r="F119"/>
      <c r="G119"/>
      <c r="H119"/>
      <c r="I119"/>
      <c r="J119"/>
    </row>
    <row r="120" spans="1:10" x14ac:dyDescent="0.25">
      <c r="A120"/>
      <c r="B120"/>
      <c r="C120"/>
      <c r="D120"/>
      <c r="E120" s="112"/>
      <c r="F120"/>
      <c r="G120"/>
      <c r="H120"/>
      <c r="I120"/>
      <c r="J120"/>
    </row>
    <row r="121" spans="1:10" x14ac:dyDescent="0.25">
      <c r="A121"/>
      <c r="B121"/>
      <c r="C121"/>
      <c r="D121"/>
      <c r="E121" s="112"/>
      <c r="F121"/>
      <c r="G121"/>
      <c r="H121"/>
      <c r="I121"/>
      <c r="J121"/>
    </row>
    <row r="122" spans="1:10" x14ac:dyDescent="0.25">
      <c r="A122"/>
      <c r="B122"/>
      <c r="C122"/>
      <c r="D122"/>
      <c r="E122" s="112"/>
      <c r="F122"/>
      <c r="G122"/>
      <c r="H122"/>
      <c r="I122"/>
      <c r="J122"/>
    </row>
    <row r="123" spans="1:10" x14ac:dyDescent="0.25">
      <c r="A123"/>
      <c r="B123"/>
      <c r="C123"/>
      <c r="D123"/>
      <c r="E123" s="112"/>
      <c r="F123"/>
      <c r="G123"/>
      <c r="H123"/>
      <c r="I123"/>
      <c r="J123"/>
    </row>
    <row r="124" spans="1:10" x14ac:dyDescent="0.25">
      <c r="A124"/>
      <c r="B124"/>
      <c r="C124"/>
      <c r="D124"/>
      <c r="E124" s="112"/>
      <c r="F124"/>
      <c r="G124"/>
      <c r="H124"/>
      <c r="I124"/>
      <c r="J124"/>
    </row>
    <row r="125" spans="1:10" x14ac:dyDescent="0.25">
      <c r="A125"/>
      <c r="B125"/>
      <c r="C125"/>
      <c r="D125"/>
      <c r="E125" s="112"/>
      <c r="F125"/>
      <c r="G125"/>
      <c r="H125"/>
      <c r="I125"/>
      <c r="J125"/>
    </row>
    <row r="126" spans="1:10" x14ac:dyDescent="0.25">
      <c r="A126"/>
      <c r="B126"/>
      <c r="C126"/>
      <c r="D126"/>
      <c r="E126" s="112"/>
      <c r="F126"/>
      <c r="G126"/>
      <c r="H126"/>
      <c r="I126"/>
      <c r="J126"/>
    </row>
    <row r="127" spans="1:10" x14ac:dyDescent="0.25">
      <c r="A127"/>
      <c r="B127"/>
      <c r="C127"/>
      <c r="D127"/>
      <c r="E127" s="112"/>
      <c r="F127"/>
      <c r="G127"/>
      <c r="H127"/>
      <c r="I127"/>
      <c r="J127"/>
    </row>
    <row r="128" spans="1:10" x14ac:dyDescent="0.25">
      <c r="A128"/>
      <c r="B128"/>
      <c r="C128"/>
      <c r="D128"/>
      <c r="E128" s="112"/>
      <c r="F128"/>
      <c r="G128"/>
      <c r="H128"/>
      <c r="I128"/>
      <c r="J128"/>
    </row>
    <row r="129" spans="1:10" x14ac:dyDescent="0.25">
      <c r="A129"/>
      <c r="B129"/>
      <c r="C129"/>
      <c r="D129"/>
      <c r="E129" s="112"/>
      <c r="F129"/>
      <c r="G129"/>
      <c r="H129"/>
      <c r="I129"/>
      <c r="J129"/>
    </row>
    <row r="130" spans="1:10" x14ac:dyDescent="0.25">
      <c r="A130"/>
      <c r="B130"/>
      <c r="C130"/>
      <c r="D130"/>
      <c r="E130" s="112"/>
      <c r="F130"/>
      <c r="G130"/>
      <c r="H130"/>
      <c r="I130"/>
      <c r="J130"/>
    </row>
    <row r="131" spans="1:10" x14ac:dyDescent="0.25">
      <c r="A131"/>
      <c r="B131"/>
      <c r="C131"/>
      <c r="D131"/>
      <c r="E131" s="112"/>
      <c r="F131"/>
      <c r="G131"/>
      <c r="H131"/>
      <c r="I131"/>
      <c r="J131"/>
    </row>
    <row r="132" spans="1:10" x14ac:dyDescent="0.25">
      <c r="A132"/>
      <c r="B132"/>
      <c r="C132"/>
      <c r="D132"/>
      <c r="E132" s="112"/>
      <c r="F132"/>
      <c r="G132"/>
      <c r="H132"/>
      <c r="I132"/>
      <c r="J132"/>
    </row>
    <row r="133" spans="1:10" x14ac:dyDescent="0.25">
      <c r="A133"/>
      <c r="B133"/>
      <c r="C133"/>
      <c r="D133"/>
      <c r="E133" s="112"/>
      <c r="F133"/>
      <c r="G133"/>
      <c r="H133"/>
      <c r="I133"/>
      <c r="J133"/>
    </row>
    <row r="134" spans="1:10" x14ac:dyDescent="0.25">
      <c r="A134"/>
      <c r="B134"/>
      <c r="C134"/>
      <c r="D134"/>
      <c r="E134" s="112"/>
      <c r="F134"/>
      <c r="G134"/>
      <c r="H134"/>
      <c r="I134"/>
      <c r="J134"/>
    </row>
    <row r="135" spans="1:10" x14ac:dyDescent="0.25">
      <c r="A135"/>
      <c r="B135"/>
      <c r="C135"/>
      <c r="D135"/>
      <c r="E135" s="112"/>
      <c r="F135"/>
      <c r="G135"/>
      <c r="H135"/>
      <c r="I135"/>
      <c r="J135"/>
    </row>
    <row r="136" spans="1:10" x14ac:dyDescent="0.25">
      <c r="A136"/>
      <c r="B136"/>
      <c r="C136"/>
      <c r="D136"/>
      <c r="E136" s="112"/>
      <c r="F136"/>
      <c r="G136"/>
      <c r="H136"/>
      <c r="I136"/>
      <c r="J136"/>
    </row>
    <row r="137" spans="1:10" x14ac:dyDescent="0.25">
      <c r="A137"/>
      <c r="B137"/>
      <c r="C137"/>
      <c r="D137"/>
      <c r="E137" s="112"/>
      <c r="F137"/>
      <c r="G137"/>
      <c r="H137"/>
      <c r="I137"/>
      <c r="J137"/>
    </row>
    <row r="138" spans="1:10" x14ac:dyDescent="0.25">
      <c r="A138"/>
      <c r="B138"/>
      <c r="C138"/>
      <c r="D138"/>
      <c r="E138" s="112"/>
      <c r="F138"/>
      <c r="G138"/>
      <c r="H138"/>
      <c r="I138"/>
      <c r="J138"/>
    </row>
    <row r="139" spans="1:10" x14ac:dyDescent="0.25">
      <c r="A139"/>
      <c r="B139"/>
      <c r="C139"/>
      <c r="D139"/>
      <c r="E139" s="112"/>
      <c r="F139"/>
      <c r="G139"/>
      <c r="H139"/>
      <c r="I139"/>
      <c r="J139"/>
    </row>
    <row r="140" spans="1:10" x14ac:dyDescent="0.25">
      <c r="A140"/>
      <c r="B140"/>
      <c r="C140"/>
      <c r="D140"/>
      <c r="E140" s="112"/>
      <c r="F140"/>
      <c r="G140"/>
      <c r="H140"/>
      <c r="I140"/>
      <c r="J140"/>
    </row>
    <row r="141" spans="1:10" x14ac:dyDescent="0.25">
      <c r="A141"/>
      <c r="B141"/>
      <c r="C141"/>
      <c r="D141"/>
      <c r="E141" s="112"/>
      <c r="F141"/>
      <c r="G141"/>
      <c r="H141"/>
      <c r="I141"/>
      <c r="J141"/>
    </row>
    <row r="142" spans="1:10" x14ac:dyDescent="0.25">
      <c r="A142"/>
      <c r="B142"/>
      <c r="C142"/>
      <c r="D142"/>
      <c r="E142" s="112"/>
      <c r="F142"/>
      <c r="G142"/>
      <c r="H142"/>
      <c r="I142"/>
      <c r="J142"/>
    </row>
    <row r="143" spans="1:10" x14ac:dyDescent="0.25">
      <c r="A143"/>
      <c r="B143"/>
      <c r="C143"/>
      <c r="D143"/>
      <c r="E143" s="112"/>
      <c r="F143"/>
      <c r="G143"/>
      <c r="H143"/>
      <c r="I143"/>
      <c r="J143"/>
    </row>
    <row r="144" spans="1:10" x14ac:dyDescent="0.25">
      <c r="A144"/>
      <c r="B144"/>
      <c r="C144"/>
      <c r="D144"/>
      <c r="E144" s="112"/>
      <c r="F144"/>
      <c r="G144"/>
      <c r="H144"/>
      <c r="I144"/>
      <c r="J144"/>
    </row>
    <row r="145" spans="1:10" x14ac:dyDescent="0.25">
      <c r="A145"/>
      <c r="B145"/>
      <c r="C145"/>
      <c r="D145"/>
      <c r="E145" s="112"/>
      <c r="F145"/>
      <c r="G145"/>
      <c r="H145"/>
      <c r="I145"/>
      <c r="J145"/>
    </row>
    <row r="146" spans="1:10" x14ac:dyDescent="0.25">
      <c r="A146"/>
      <c r="B146"/>
      <c r="C146"/>
      <c r="D146"/>
      <c r="E146" s="112"/>
      <c r="F146"/>
      <c r="G146"/>
      <c r="H146"/>
      <c r="I146"/>
      <c r="J146"/>
    </row>
    <row r="147" spans="1:10" x14ac:dyDescent="0.25">
      <c r="A147"/>
      <c r="B147"/>
      <c r="C147"/>
      <c r="D147"/>
      <c r="E147" s="112"/>
      <c r="F147"/>
      <c r="G147"/>
      <c r="H147"/>
      <c r="I147"/>
      <c r="J147"/>
    </row>
    <row r="148" spans="1:10" x14ac:dyDescent="0.25">
      <c r="A148"/>
      <c r="B148"/>
      <c r="C148"/>
      <c r="D148"/>
      <c r="E148" s="112"/>
      <c r="F148"/>
      <c r="G148"/>
      <c r="H148"/>
      <c r="I148"/>
      <c r="J148"/>
    </row>
    <row r="149" spans="1:10" x14ac:dyDescent="0.25">
      <c r="A149"/>
      <c r="B149"/>
      <c r="C149"/>
      <c r="D149"/>
      <c r="E149" s="112"/>
      <c r="F149"/>
      <c r="G149"/>
      <c r="H149"/>
      <c r="I149"/>
      <c r="J149"/>
    </row>
    <row r="150" spans="1:10" x14ac:dyDescent="0.25">
      <c r="A150"/>
      <c r="B150"/>
      <c r="C150"/>
      <c r="D150"/>
      <c r="E150" s="112"/>
      <c r="F150"/>
      <c r="G150"/>
      <c r="H150"/>
      <c r="I150"/>
      <c r="J150"/>
    </row>
    <row r="151" spans="1:10" x14ac:dyDescent="0.25">
      <c r="A151"/>
      <c r="B151"/>
      <c r="C151"/>
      <c r="D151"/>
      <c r="E151" s="112"/>
      <c r="F151"/>
      <c r="G151"/>
      <c r="H151"/>
      <c r="I151"/>
      <c r="J151"/>
    </row>
    <row r="152" spans="1:10" x14ac:dyDescent="0.25">
      <c r="A152"/>
      <c r="B152"/>
      <c r="C152"/>
      <c r="D152"/>
      <c r="E152" s="112"/>
      <c r="F152"/>
      <c r="G152"/>
      <c r="H152"/>
      <c r="I152"/>
      <c r="J152"/>
    </row>
    <row r="153" spans="1:10" x14ac:dyDescent="0.25">
      <c r="A153"/>
      <c r="B153"/>
      <c r="C153"/>
      <c r="D153"/>
      <c r="E153" s="112"/>
      <c r="F153"/>
      <c r="G153"/>
      <c r="H153"/>
      <c r="I153"/>
      <c r="J153"/>
    </row>
    <row r="154" spans="1:10" x14ac:dyDescent="0.25">
      <c r="A154"/>
      <c r="B154"/>
      <c r="C154"/>
      <c r="D154"/>
      <c r="E154" s="112"/>
      <c r="F154"/>
      <c r="G154"/>
      <c r="H154"/>
      <c r="I154"/>
      <c r="J154"/>
    </row>
    <row r="155" spans="1:10" x14ac:dyDescent="0.25">
      <c r="A155"/>
      <c r="B155"/>
      <c r="C155"/>
      <c r="D155"/>
      <c r="E155" s="112"/>
      <c r="F155"/>
      <c r="G155"/>
      <c r="H155"/>
      <c r="I155"/>
      <c r="J155"/>
    </row>
    <row r="156" spans="1:10" x14ac:dyDescent="0.25">
      <c r="A156"/>
      <c r="B156"/>
      <c r="C156"/>
      <c r="D156"/>
      <c r="E156" s="112"/>
      <c r="F156"/>
      <c r="G156"/>
      <c r="H156"/>
      <c r="I156"/>
      <c r="J156"/>
    </row>
    <row r="157" spans="1:10" x14ac:dyDescent="0.25">
      <c r="A157"/>
      <c r="B157"/>
      <c r="C157"/>
      <c r="D157"/>
      <c r="E157" s="112"/>
      <c r="F157"/>
      <c r="G157"/>
      <c r="H157"/>
      <c r="I157"/>
      <c r="J157"/>
    </row>
    <row r="158" spans="1:10" x14ac:dyDescent="0.25">
      <c r="A158"/>
      <c r="B158"/>
      <c r="C158"/>
      <c r="D158"/>
      <c r="E158" s="112"/>
      <c r="F158"/>
      <c r="G158"/>
      <c r="H158"/>
      <c r="I158"/>
      <c r="J158"/>
    </row>
    <row r="159" spans="1:10" x14ac:dyDescent="0.25">
      <c r="A159"/>
      <c r="B159"/>
      <c r="C159"/>
      <c r="D159"/>
      <c r="E159" s="112"/>
      <c r="F159"/>
      <c r="G159"/>
      <c r="H159"/>
      <c r="I159"/>
      <c r="J159"/>
    </row>
    <row r="160" spans="1:10" x14ac:dyDescent="0.25">
      <c r="A160"/>
      <c r="B160"/>
      <c r="C160"/>
      <c r="D160"/>
      <c r="E160" s="112"/>
      <c r="F160"/>
      <c r="G160"/>
      <c r="H160"/>
      <c r="I160"/>
      <c r="J160"/>
    </row>
    <row r="161" spans="1:10" x14ac:dyDescent="0.25">
      <c r="A161"/>
      <c r="B161"/>
      <c r="C161"/>
      <c r="D161"/>
      <c r="E161" s="112"/>
      <c r="F161"/>
      <c r="G161"/>
      <c r="H161"/>
      <c r="I161"/>
      <c r="J161"/>
    </row>
    <row r="162" spans="1:10" x14ac:dyDescent="0.25">
      <c r="A162"/>
      <c r="B162"/>
      <c r="C162"/>
      <c r="D162"/>
      <c r="E162" s="112"/>
      <c r="F162"/>
      <c r="G162"/>
      <c r="H162"/>
      <c r="I162"/>
      <c r="J162"/>
    </row>
    <row r="163" spans="1:10" x14ac:dyDescent="0.25">
      <c r="A163"/>
      <c r="B163"/>
      <c r="C163"/>
      <c r="D163"/>
      <c r="E163" s="112"/>
      <c r="F163"/>
      <c r="G163"/>
      <c r="H163"/>
      <c r="I163"/>
      <c r="J163"/>
    </row>
    <row r="164" spans="1:10" x14ac:dyDescent="0.25">
      <c r="A164"/>
      <c r="B164"/>
      <c r="C164"/>
      <c r="D164"/>
      <c r="E164" s="112"/>
      <c r="F164"/>
      <c r="G164"/>
      <c r="H164"/>
      <c r="I164"/>
      <c r="J164"/>
    </row>
    <row r="165" spans="1:10" x14ac:dyDescent="0.25">
      <c r="A165"/>
      <c r="B165"/>
      <c r="C165"/>
      <c r="D165"/>
      <c r="E165" s="112"/>
      <c r="F165"/>
      <c r="G165"/>
      <c r="H165"/>
      <c r="I165"/>
      <c r="J165"/>
    </row>
    <row r="166" spans="1:10" x14ac:dyDescent="0.25">
      <c r="A166"/>
      <c r="B166"/>
      <c r="C166"/>
      <c r="D166"/>
      <c r="E166" s="112"/>
      <c r="F166"/>
      <c r="G166"/>
      <c r="H166"/>
      <c r="I166"/>
      <c r="J166"/>
    </row>
    <row r="167" spans="1:10" x14ac:dyDescent="0.25">
      <c r="A167"/>
      <c r="B167"/>
      <c r="C167"/>
      <c r="D167"/>
      <c r="E167" s="112"/>
      <c r="F167"/>
      <c r="G167"/>
      <c r="H167"/>
      <c r="I167"/>
      <c r="J167"/>
    </row>
    <row r="168" spans="1:10" x14ac:dyDescent="0.25">
      <c r="A168"/>
      <c r="B168"/>
      <c r="C168"/>
      <c r="D168"/>
      <c r="E168" s="112"/>
      <c r="F168"/>
      <c r="G168"/>
      <c r="H168"/>
      <c r="I168"/>
      <c r="J168"/>
    </row>
    <row r="169" spans="1:10" x14ac:dyDescent="0.25">
      <c r="A169"/>
      <c r="B169"/>
      <c r="C169"/>
      <c r="D169"/>
      <c r="E169" s="112"/>
      <c r="F169"/>
      <c r="G169"/>
      <c r="H169"/>
      <c r="I169"/>
      <c r="J169"/>
    </row>
    <row r="170" spans="1:10" x14ac:dyDescent="0.25">
      <c r="A170"/>
      <c r="B170"/>
      <c r="C170"/>
      <c r="D170"/>
      <c r="E170" s="112"/>
      <c r="F170"/>
      <c r="G170"/>
      <c r="H170"/>
      <c r="I170"/>
      <c r="J170"/>
    </row>
    <row r="171" spans="1:10" x14ac:dyDescent="0.25">
      <c r="A171"/>
      <c r="B171"/>
      <c r="C171"/>
      <c r="D171"/>
      <c r="E171" s="112"/>
      <c r="F171"/>
      <c r="G171"/>
      <c r="H171"/>
      <c r="I171"/>
      <c r="J171"/>
    </row>
    <row r="172" spans="1:10" x14ac:dyDescent="0.25">
      <c r="A172"/>
      <c r="B172"/>
      <c r="C172"/>
      <c r="D172"/>
      <c r="E172" s="112"/>
      <c r="F172"/>
      <c r="G172"/>
      <c r="H172"/>
      <c r="I172"/>
      <c r="J172"/>
    </row>
    <row r="173" spans="1:10" x14ac:dyDescent="0.25">
      <c r="A173"/>
      <c r="B173"/>
      <c r="C173"/>
      <c r="D173"/>
      <c r="E173" s="112"/>
      <c r="F173"/>
      <c r="G173"/>
      <c r="H173"/>
      <c r="I173"/>
      <c r="J173"/>
    </row>
    <row r="174" spans="1:10" x14ac:dyDescent="0.25">
      <c r="A174"/>
      <c r="B174"/>
      <c r="C174"/>
      <c r="D174"/>
      <c r="E174" s="112"/>
      <c r="F174"/>
      <c r="G174"/>
      <c r="H174"/>
      <c r="I174"/>
      <c r="J174"/>
    </row>
    <row r="175" spans="1:10" x14ac:dyDescent="0.25">
      <c r="A175"/>
      <c r="B175"/>
      <c r="C175"/>
      <c r="D175"/>
      <c r="E175" s="112"/>
      <c r="F175"/>
      <c r="G175"/>
      <c r="H175"/>
      <c r="I175"/>
      <c r="J175"/>
    </row>
    <row r="176" spans="1:10" x14ac:dyDescent="0.25">
      <c r="A176"/>
      <c r="B176"/>
      <c r="C176"/>
      <c r="D176"/>
      <c r="E176" s="112"/>
      <c r="F176"/>
      <c r="G176"/>
      <c r="H176"/>
      <c r="I176"/>
      <c r="J176"/>
    </row>
    <row r="177" spans="1:10" x14ac:dyDescent="0.25">
      <c r="A177"/>
      <c r="B177"/>
      <c r="C177"/>
      <c r="D177"/>
      <c r="E177" s="112"/>
      <c r="F177"/>
      <c r="G177"/>
      <c r="H177"/>
      <c r="I177"/>
      <c r="J177"/>
    </row>
    <row r="178" spans="1:10" x14ac:dyDescent="0.25">
      <c r="A178"/>
      <c r="B178"/>
      <c r="C178"/>
      <c r="D178"/>
      <c r="E178" s="112"/>
      <c r="F178"/>
      <c r="G178"/>
      <c r="H178"/>
      <c r="I178"/>
      <c r="J178"/>
    </row>
    <row r="179" spans="1:10" x14ac:dyDescent="0.25">
      <c r="A179"/>
      <c r="B179"/>
      <c r="C179"/>
      <c r="D179"/>
      <c r="E179" s="112"/>
      <c r="F179"/>
      <c r="G179"/>
      <c r="H179"/>
      <c r="I179"/>
      <c r="J179"/>
    </row>
    <row r="180" spans="1:10" x14ac:dyDescent="0.25">
      <c r="A180"/>
      <c r="B180"/>
      <c r="C180"/>
      <c r="D180"/>
      <c r="E180" s="112"/>
      <c r="F180"/>
      <c r="G180"/>
      <c r="H180"/>
      <c r="I180"/>
      <c r="J180"/>
    </row>
    <row r="181" spans="1:10" x14ac:dyDescent="0.25">
      <c r="A181"/>
      <c r="B181"/>
      <c r="C181"/>
      <c r="D181"/>
      <c r="E181" s="112"/>
      <c r="F181"/>
      <c r="G181"/>
      <c r="H181"/>
      <c r="I181"/>
      <c r="J181"/>
    </row>
    <row r="182" spans="1:10" x14ac:dyDescent="0.25">
      <c r="A182"/>
      <c r="B182"/>
      <c r="C182"/>
      <c r="D182"/>
      <c r="E182" s="112"/>
      <c r="F182"/>
      <c r="G182"/>
      <c r="H182"/>
      <c r="I182"/>
      <c r="J182"/>
    </row>
    <row r="183" spans="1:10" x14ac:dyDescent="0.25">
      <c r="A183"/>
      <c r="B183"/>
      <c r="C183"/>
      <c r="D183"/>
      <c r="E183" s="112"/>
      <c r="F183"/>
      <c r="G183"/>
      <c r="H183"/>
      <c r="I183"/>
      <c r="J183"/>
    </row>
    <row r="184" spans="1:10" x14ac:dyDescent="0.25">
      <c r="A184"/>
      <c r="B184"/>
      <c r="C184"/>
      <c r="D184"/>
      <c r="E184" s="112"/>
      <c r="F184"/>
      <c r="G184"/>
      <c r="H184"/>
      <c r="I184"/>
      <c r="J184"/>
    </row>
    <row r="185" spans="1:10" x14ac:dyDescent="0.25">
      <c r="A185"/>
      <c r="B185"/>
      <c r="C185"/>
      <c r="D185"/>
      <c r="E185" s="112"/>
      <c r="F185"/>
      <c r="G185"/>
      <c r="H185"/>
      <c r="I185"/>
      <c r="J185"/>
    </row>
    <row r="186" spans="1:10" x14ac:dyDescent="0.25">
      <c r="A186"/>
      <c r="B186"/>
      <c r="C186"/>
      <c r="D186"/>
      <c r="E186" s="112"/>
      <c r="F186"/>
      <c r="G186"/>
      <c r="H186"/>
      <c r="I186"/>
      <c r="J186"/>
    </row>
    <row r="187" spans="1:10" x14ac:dyDescent="0.25">
      <c r="A187"/>
      <c r="B187"/>
      <c r="C187"/>
      <c r="D187"/>
      <c r="E187" s="112"/>
      <c r="F187"/>
      <c r="G187"/>
      <c r="H187"/>
      <c r="I187"/>
      <c r="J187"/>
    </row>
    <row r="188" spans="1:10" x14ac:dyDescent="0.25">
      <c r="A188"/>
      <c r="B188"/>
      <c r="C188"/>
      <c r="D188"/>
      <c r="E188" s="112"/>
      <c r="F188"/>
      <c r="G188"/>
      <c r="H188"/>
      <c r="I188"/>
      <c r="J188"/>
    </row>
    <row r="189" spans="1:10" x14ac:dyDescent="0.25">
      <c r="A189"/>
      <c r="B189"/>
      <c r="C189"/>
      <c r="D189"/>
      <c r="E189" s="112"/>
      <c r="F189"/>
      <c r="G189"/>
      <c r="H189"/>
      <c r="I189"/>
      <c r="J189"/>
    </row>
    <row r="190" spans="1:10" x14ac:dyDescent="0.25">
      <c r="A190"/>
      <c r="B190"/>
      <c r="C190"/>
      <c r="D190"/>
      <c r="E190" s="112"/>
      <c r="F190"/>
      <c r="G190"/>
      <c r="H190"/>
      <c r="I190"/>
      <c r="J190"/>
    </row>
    <row r="191" spans="1:10" x14ac:dyDescent="0.25">
      <c r="A191"/>
      <c r="B191"/>
      <c r="C191"/>
      <c r="D191"/>
      <c r="E191" s="112"/>
      <c r="F191"/>
      <c r="G191"/>
      <c r="H191"/>
      <c r="I191"/>
      <c r="J191"/>
    </row>
    <row r="192" spans="1:10" x14ac:dyDescent="0.25">
      <c r="A192"/>
      <c r="B192"/>
      <c r="C192"/>
      <c r="D192"/>
      <c r="E192" s="112"/>
      <c r="F192"/>
      <c r="G192"/>
      <c r="H192"/>
      <c r="I192"/>
      <c r="J192"/>
    </row>
    <row r="193" spans="1:10" x14ac:dyDescent="0.25">
      <c r="A193"/>
      <c r="B193"/>
      <c r="C193"/>
      <c r="D193"/>
      <c r="E193" s="112"/>
      <c r="F193"/>
      <c r="G193"/>
      <c r="H193"/>
      <c r="I193"/>
      <c r="J193"/>
    </row>
    <row r="194" spans="1:10" x14ac:dyDescent="0.25">
      <c r="A194"/>
      <c r="B194"/>
      <c r="C194"/>
      <c r="D194"/>
      <c r="E194" s="112"/>
      <c r="F194"/>
      <c r="G194"/>
      <c r="H194"/>
      <c r="I194"/>
      <c r="J194"/>
    </row>
    <row r="195" spans="1:10" x14ac:dyDescent="0.25">
      <c r="A195"/>
      <c r="B195"/>
      <c r="C195"/>
      <c r="D195"/>
      <c r="E195" s="112"/>
      <c r="F195"/>
      <c r="G195"/>
      <c r="H195"/>
      <c r="I195"/>
      <c r="J195"/>
    </row>
    <row r="196" spans="1:10" x14ac:dyDescent="0.25">
      <c r="A196"/>
      <c r="B196"/>
      <c r="C196"/>
      <c r="D196"/>
      <c r="E196" s="112"/>
      <c r="F196"/>
      <c r="G196"/>
      <c r="H196"/>
      <c r="I196"/>
      <c r="J196"/>
    </row>
    <row r="197" spans="1:10" x14ac:dyDescent="0.25">
      <c r="A197"/>
      <c r="B197"/>
      <c r="C197"/>
      <c r="D197"/>
      <c r="E197" s="112"/>
      <c r="F197"/>
      <c r="G197"/>
      <c r="H197"/>
      <c r="I197"/>
      <c r="J197"/>
    </row>
    <row r="198" spans="1:10" x14ac:dyDescent="0.25">
      <c r="A198"/>
      <c r="B198"/>
      <c r="C198"/>
      <c r="D198"/>
      <c r="E198" s="112"/>
      <c r="F198"/>
      <c r="G198"/>
      <c r="H198"/>
      <c r="I198"/>
      <c r="J198"/>
    </row>
    <row r="199" spans="1:10" x14ac:dyDescent="0.25">
      <c r="A199"/>
      <c r="B199"/>
      <c r="C199"/>
      <c r="D199"/>
      <c r="E199" s="112"/>
      <c r="F199"/>
      <c r="G199"/>
      <c r="H199"/>
      <c r="I199"/>
      <c r="J199"/>
    </row>
    <row r="200" spans="1:10" x14ac:dyDescent="0.25">
      <c r="A200"/>
      <c r="B200"/>
      <c r="C200"/>
      <c r="D200"/>
      <c r="E200" s="112"/>
      <c r="F200"/>
      <c r="G200"/>
      <c r="H200"/>
      <c r="I200"/>
      <c r="J200"/>
    </row>
    <row r="201" spans="1:10" x14ac:dyDescent="0.25">
      <c r="A201"/>
      <c r="B201"/>
      <c r="C201"/>
      <c r="D201"/>
      <c r="E201" s="112"/>
      <c r="F201"/>
      <c r="G201"/>
      <c r="H201"/>
      <c r="I201"/>
      <c r="J201"/>
    </row>
    <row r="202" spans="1:10" x14ac:dyDescent="0.25">
      <c r="A202"/>
      <c r="B202"/>
      <c r="C202"/>
      <c r="D202"/>
      <c r="E202" s="112"/>
      <c r="F202"/>
      <c r="G202"/>
      <c r="H202"/>
      <c r="I202"/>
      <c r="J202"/>
    </row>
    <row r="203" spans="1:10" x14ac:dyDescent="0.25">
      <c r="A203"/>
      <c r="B203"/>
      <c r="C203"/>
      <c r="D203"/>
      <c r="E203" s="112"/>
      <c r="F203"/>
      <c r="G203"/>
      <c r="H203"/>
      <c r="I203"/>
      <c r="J203"/>
    </row>
    <row r="204" spans="1:10" x14ac:dyDescent="0.25">
      <c r="A204"/>
      <c r="B204"/>
      <c r="C204"/>
      <c r="D204"/>
      <c r="E204" s="112"/>
      <c r="F204"/>
      <c r="G204"/>
      <c r="H204"/>
      <c r="I204"/>
      <c r="J204"/>
    </row>
    <row r="205" spans="1:10" x14ac:dyDescent="0.25">
      <c r="A205"/>
      <c r="B205"/>
      <c r="C205"/>
      <c r="D205"/>
      <c r="E205" s="112"/>
      <c r="F205"/>
      <c r="G205"/>
      <c r="H205"/>
      <c r="I205"/>
      <c r="J205"/>
    </row>
    <row r="206" spans="1:10" x14ac:dyDescent="0.25">
      <c r="A206"/>
      <c r="B206"/>
      <c r="C206"/>
      <c r="D206"/>
      <c r="E206" s="112"/>
      <c r="F206"/>
      <c r="G206"/>
      <c r="H206"/>
      <c r="I206"/>
      <c r="J206"/>
    </row>
    <row r="207" spans="1:10" x14ac:dyDescent="0.25">
      <c r="A207"/>
      <c r="B207"/>
      <c r="C207"/>
      <c r="D207"/>
      <c r="E207" s="112"/>
      <c r="F207"/>
      <c r="G207"/>
      <c r="H207"/>
      <c r="I207"/>
      <c r="J207"/>
    </row>
    <row r="208" spans="1:10" x14ac:dyDescent="0.25">
      <c r="A208"/>
      <c r="B208"/>
      <c r="C208"/>
      <c r="D208"/>
      <c r="E208" s="112"/>
      <c r="F208"/>
      <c r="G208"/>
      <c r="H208"/>
      <c r="I208"/>
      <c r="J208"/>
    </row>
    <row r="209" spans="1:10" x14ac:dyDescent="0.25">
      <c r="A209"/>
      <c r="B209"/>
      <c r="C209"/>
      <c r="D209"/>
      <c r="E209" s="112"/>
      <c r="F209"/>
      <c r="G209"/>
      <c r="H209"/>
      <c r="I209"/>
      <c r="J209"/>
    </row>
    <row r="210" spans="1:10" x14ac:dyDescent="0.25">
      <c r="A210"/>
      <c r="B210"/>
      <c r="C210"/>
      <c r="D210"/>
      <c r="E210" s="112"/>
      <c r="F210"/>
      <c r="G210"/>
      <c r="H210"/>
      <c r="I210"/>
      <c r="J210"/>
    </row>
    <row r="211" spans="1:10" x14ac:dyDescent="0.25">
      <c r="A211"/>
      <c r="B211"/>
      <c r="C211"/>
      <c r="D211"/>
      <c r="E211" s="112"/>
      <c r="F211"/>
      <c r="G211"/>
      <c r="H211"/>
      <c r="I211"/>
      <c r="J211"/>
    </row>
    <row r="212" spans="1:10" x14ac:dyDescent="0.25">
      <c r="A212"/>
      <c r="B212"/>
      <c r="C212"/>
      <c r="D212"/>
      <c r="E212" s="112"/>
      <c r="F212"/>
      <c r="G212"/>
      <c r="H212"/>
      <c r="I212"/>
      <c r="J212"/>
    </row>
    <row r="213" spans="1:10" x14ac:dyDescent="0.25">
      <c r="A213"/>
      <c r="B213"/>
      <c r="C213"/>
      <c r="D213"/>
      <c r="E213" s="112"/>
      <c r="F213"/>
      <c r="G213"/>
      <c r="H213"/>
      <c r="I213"/>
      <c r="J213"/>
    </row>
    <row r="214" spans="1:10" x14ac:dyDescent="0.25">
      <c r="A214"/>
      <c r="B214"/>
      <c r="C214"/>
      <c r="D214"/>
      <c r="E214" s="112"/>
      <c r="F214"/>
      <c r="G214"/>
      <c r="H214"/>
      <c r="I214"/>
      <c r="J214"/>
    </row>
    <row r="215" spans="1:10" x14ac:dyDescent="0.25">
      <c r="A215"/>
      <c r="B215"/>
      <c r="C215"/>
      <c r="D215"/>
      <c r="E215" s="112"/>
      <c r="F215"/>
      <c r="G215"/>
      <c r="H215"/>
      <c r="I215"/>
      <c r="J215"/>
    </row>
    <row r="216" spans="1:10" x14ac:dyDescent="0.25">
      <c r="A216"/>
      <c r="B216"/>
      <c r="C216"/>
      <c r="D216"/>
      <c r="E216" s="112"/>
      <c r="F216"/>
      <c r="G216"/>
      <c r="H216"/>
      <c r="I216"/>
      <c r="J216"/>
    </row>
    <row r="217" spans="1:10" x14ac:dyDescent="0.25">
      <c r="A217"/>
      <c r="B217"/>
      <c r="C217"/>
      <c r="D217"/>
      <c r="E217" s="112"/>
      <c r="F217"/>
      <c r="G217"/>
      <c r="H217"/>
      <c r="I217"/>
      <c r="J217"/>
    </row>
    <row r="218" spans="1:10" x14ac:dyDescent="0.25">
      <c r="A218"/>
      <c r="B218"/>
      <c r="C218"/>
      <c r="D218"/>
      <c r="E218" s="112"/>
      <c r="F218"/>
      <c r="G218"/>
      <c r="H218"/>
      <c r="I218"/>
      <c r="J218"/>
    </row>
    <row r="219" spans="1:10" x14ac:dyDescent="0.25">
      <c r="A219"/>
      <c r="B219"/>
      <c r="C219"/>
      <c r="D219"/>
      <c r="E219" s="112"/>
      <c r="F219"/>
      <c r="G219"/>
      <c r="H219"/>
      <c r="I219"/>
      <c r="J219"/>
    </row>
    <row r="220" spans="1:10" x14ac:dyDescent="0.25">
      <c r="A220"/>
      <c r="B220"/>
      <c r="C220"/>
      <c r="D220"/>
      <c r="E220" s="112"/>
      <c r="F220"/>
      <c r="G220"/>
      <c r="H220"/>
      <c r="I220"/>
      <c r="J220"/>
    </row>
    <row r="221" spans="1:10" x14ac:dyDescent="0.25">
      <c r="A221"/>
      <c r="B221"/>
      <c r="C221"/>
      <c r="D221"/>
      <c r="E221" s="112"/>
      <c r="F221"/>
      <c r="G221"/>
      <c r="H221"/>
      <c r="I221"/>
      <c r="J221"/>
    </row>
    <row r="222" spans="1:10" x14ac:dyDescent="0.25">
      <c r="A222"/>
      <c r="B222"/>
      <c r="C222"/>
      <c r="D222"/>
      <c r="E222" s="112"/>
      <c r="F222"/>
      <c r="G222"/>
      <c r="H222"/>
      <c r="I222"/>
      <c r="J222"/>
    </row>
    <row r="223" spans="1:10" x14ac:dyDescent="0.25">
      <c r="A223"/>
      <c r="B223"/>
      <c r="C223"/>
      <c r="D223"/>
      <c r="E223" s="112"/>
      <c r="F223"/>
      <c r="G223"/>
      <c r="H223"/>
      <c r="I223"/>
      <c r="J223"/>
    </row>
    <row r="224" spans="1:10" x14ac:dyDescent="0.25">
      <c r="A224"/>
      <c r="B224"/>
      <c r="C224"/>
      <c r="D224"/>
      <c r="E224" s="112"/>
      <c r="F224"/>
      <c r="G224"/>
      <c r="H224"/>
      <c r="I224"/>
      <c r="J224"/>
    </row>
    <row r="225" spans="1:10" x14ac:dyDescent="0.25">
      <c r="A225"/>
      <c r="B225"/>
      <c r="C225"/>
      <c r="D225"/>
      <c r="E225" s="112"/>
      <c r="F225"/>
      <c r="G225"/>
      <c r="H225"/>
      <c r="I225"/>
      <c r="J225"/>
    </row>
    <row r="226" spans="1:10" x14ac:dyDescent="0.25">
      <c r="A226"/>
      <c r="B226"/>
      <c r="C226"/>
      <c r="D226"/>
      <c r="E226" s="112"/>
      <c r="F226"/>
      <c r="G226"/>
      <c r="H226"/>
      <c r="I226"/>
      <c r="J226"/>
    </row>
    <row r="227" spans="1:10" x14ac:dyDescent="0.25">
      <c r="A227"/>
      <c r="B227"/>
      <c r="C227"/>
      <c r="D227"/>
      <c r="E227" s="112"/>
      <c r="F227"/>
      <c r="G227"/>
      <c r="H227"/>
      <c r="I227"/>
      <c r="J227"/>
    </row>
    <row r="228" spans="1:10" x14ac:dyDescent="0.25">
      <c r="A228"/>
      <c r="B228"/>
      <c r="C228"/>
      <c r="D228"/>
      <c r="E228" s="112"/>
      <c r="F228"/>
      <c r="G228"/>
      <c r="H228"/>
      <c r="I228"/>
      <c r="J228"/>
    </row>
    <row r="229" spans="1:10" x14ac:dyDescent="0.25">
      <c r="A229"/>
      <c r="B229"/>
      <c r="C229"/>
      <c r="D229"/>
      <c r="E229" s="112"/>
      <c r="F229"/>
      <c r="G229"/>
      <c r="H229"/>
      <c r="I229"/>
      <c r="J229"/>
    </row>
    <row r="230" spans="1:10" x14ac:dyDescent="0.25">
      <c r="A230"/>
      <c r="B230"/>
      <c r="C230"/>
      <c r="D230"/>
      <c r="E230" s="112"/>
      <c r="F230"/>
      <c r="G230"/>
      <c r="H230"/>
      <c r="I230"/>
      <c r="J230"/>
    </row>
    <row r="231" spans="1:10" x14ac:dyDescent="0.25">
      <c r="A231"/>
      <c r="B231"/>
      <c r="C231"/>
      <c r="D231"/>
      <c r="E231" s="112"/>
      <c r="F231"/>
      <c r="G231"/>
      <c r="H231"/>
      <c r="I231"/>
      <c r="J231"/>
    </row>
    <row r="232" spans="1:10" x14ac:dyDescent="0.25">
      <c r="A232"/>
      <c r="B232"/>
      <c r="C232"/>
      <c r="D232"/>
      <c r="E232" s="112"/>
      <c r="F232"/>
      <c r="G232"/>
      <c r="H232"/>
      <c r="I232"/>
      <c r="J232"/>
    </row>
    <row r="233" spans="1:10" x14ac:dyDescent="0.25">
      <c r="A233"/>
      <c r="B233"/>
      <c r="C233"/>
      <c r="D233"/>
      <c r="E233" s="112"/>
      <c r="F233"/>
      <c r="G233"/>
      <c r="H233"/>
      <c r="I233"/>
      <c r="J233"/>
    </row>
    <row r="234" spans="1:10" x14ac:dyDescent="0.25">
      <c r="A234"/>
      <c r="B234"/>
      <c r="C234"/>
      <c r="D234"/>
      <c r="E234" s="112"/>
      <c r="F234"/>
      <c r="G234"/>
      <c r="H234"/>
      <c r="I234"/>
      <c r="J234"/>
    </row>
    <row r="235" spans="1:10" x14ac:dyDescent="0.25">
      <c r="A235"/>
      <c r="B235"/>
      <c r="C235"/>
      <c r="D235"/>
      <c r="E235" s="112"/>
      <c r="F235"/>
      <c r="G235"/>
      <c r="H235"/>
      <c r="I235"/>
      <c r="J235"/>
    </row>
    <row r="236" spans="1:10" x14ac:dyDescent="0.25">
      <c r="A236"/>
      <c r="B236"/>
      <c r="C236"/>
      <c r="D236"/>
      <c r="E236" s="112"/>
      <c r="F236"/>
      <c r="G236"/>
      <c r="H236"/>
      <c r="I236"/>
      <c r="J236"/>
    </row>
    <row r="237" spans="1:10" x14ac:dyDescent="0.25">
      <c r="A237"/>
      <c r="B237"/>
      <c r="C237"/>
      <c r="D237"/>
      <c r="E237" s="112"/>
      <c r="F237"/>
      <c r="G237"/>
      <c r="H237"/>
      <c r="I237"/>
      <c r="J237"/>
    </row>
    <row r="238" spans="1:10" x14ac:dyDescent="0.25">
      <c r="A238"/>
      <c r="B238"/>
      <c r="C238"/>
      <c r="D238"/>
      <c r="E238" s="112"/>
      <c r="F238"/>
      <c r="G238"/>
      <c r="H238"/>
      <c r="I238"/>
      <c r="J238"/>
    </row>
    <row r="239" spans="1:10" x14ac:dyDescent="0.25">
      <c r="A239"/>
      <c r="B239"/>
      <c r="C239"/>
      <c r="D239"/>
      <c r="E239" s="112"/>
      <c r="F239"/>
      <c r="G239"/>
      <c r="H239"/>
      <c r="I239"/>
      <c r="J239"/>
    </row>
    <row r="240" spans="1:10" x14ac:dyDescent="0.25">
      <c r="A240"/>
      <c r="B240"/>
      <c r="C240"/>
      <c r="D240"/>
      <c r="E240" s="112"/>
      <c r="F240"/>
      <c r="G240"/>
      <c r="H240"/>
      <c r="I240"/>
      <c r="J240"/>
    </row>
    <row r="241" spans="1:10" x14ac:dyDescent="0.25">
      <c r="A241"/>
      <c r="B241"/>
      <c r="C241"/>
      <c r="D241"/>
      <c r="E241" s="112"/>
      <c r="F241"/>
      <c r="G241"/>
      <c r="H241"/>
      <c r="I241"/>
      <c r="J241"/>
    </row>
    <row r="242" spans="1:10" x14ac:dyDescent="0.25">
      <c r="A242"/>
      <c r="B242"/>
      <c r="C242"/>
      <c r="D242"/>
      <c r="E242" s="112"/>
      <c r="F242"/>
      <c r="G242"/>
      <c r="H242"/>
      <c r="I242"/>
      <c r="J242"/>
    </row>
    <row r="243" spans="1:10" x14ac:dyDescent="0.25">
      <c r="A243"/>
      <c r="B243"/>
      <c r="C243"/>
      <c r="D243"/>
      <c r="E243" s="112"/>
      <c r="F243"/>
      <c r="G243"/>
      <c r="H243"/>
      <c r="I243"/>
      <c r="J243"/>
    </row>
    <row r="244" spans="1:10" x14ac:dyDescent="0.25">
      <c r="A244"/>
      <c r="B244"/>
      <c r="C244"/>
      <c r="D244"/>
      <c r="E244" s="112"/>
      <c r="F244"/>
      <c r="G244"/>
      <c r="H244"/>
      <c r="I244"/>
      <c r="J244"/>
    </row>
    <row r="245" spans="1:10" x14ac:dyDescent="0.25">
      <c r="A245"/>
      <c r="B245"/>
      <c r="C245"/>
      <c r="D245"/>
      <c r="E245" s="112"/>
      <c r="F245"/>
      <c r="G245"/>
      <c r="H245"/>
      <c r="I245"/>
      <c r="J245"/>
    </row>
    <row r="246" spans="1:10" x14ac:dyDescent="0.25">
      <c r="A246"/>
      <c r="B246"/>
      <c r="C246"/>
      <c r="D246"/>
      <c r="E246" s="112"/>
      <c r="F246"/>
      <c r="G246"/>
      <c r="H246"/>
      <c r="I246"/>
      <c r="J246"/>
    </row>
    <row r="247" spans="1:10" x14ac:dyDescent="0.25">
      <c r="A247"/>
      <c r="B247"/>
      <c r="C247"/>
      <c r="D247"/>
      <c r="E247" s="112"/>
      <c r="F247"/>
      <c r="G247"/>
      <c r="H247"/>
      <c r="I247"/>
      <c r="J247"/>
    </row>
    <row r="248" spans="1:10" x14ac:dyDescent="0.25">
      <c r="A248"/>
      <c r="B248"/>
      <c r="C248"/>
      <c r="D248"/>
      <c r="E248" s="112"/>
      <c r="F248"/>
      <c r="G248"/>
      <c r="H248"/>
      <c r="I248"/>
      <c r="J248"/>
    </row>
    <row r="249" spans="1:10" x14ac:dyDescent="0.25">
      <c r="A249"/>
      <c r="B249"/>
      <c r="C249"/>
      <c r="D249"/>
      <c r="E249" s="112"/>
      <c r="F249"/>
      <c r="G249"/>
      <c r="H249"/>
      <c r="I249"/>
      <c r="J249"/>
    </row>
    <row r="250" spans="1:10" x14ac:dyDescent="0.25">
      <c r="A250"/>
      <c r="B250"/>
      <c r="C250"/>
      <c r="D250"/>
      <c r="E250" s="112"/>
      <c r="F250"/>
      <c r="G250"/>
      <c r="H250"/>
      <c r="I250"/>
      <c r="J250"/>
    </row>
    <row r="251" spans="1:10" x14ac:dyDescent="0.25">
      <c r="A251"/>
      <c r="B251"/>
      <c r="C251"/>
      <c r="D251"/>
      <c r="E251" s="112"/>
      <c r="F251"/>
      <c r="G251"/>
      <c r="H251"/>
      <c r="I251"/>
      <c r="J251"/>
    </row>
    <row r="252" spans="1:10" x14ac:dyDescent="0.25">
      <c r="A252"/>
      <c r="B252"/>
      <c r="C252"/>
      <c r="D252"/>
      <c r="E252" s="112"/>
      <c r="F252"/>
      <c r="G252"/>
      <c r="H252"/>
      <c r="I252"/>
      <c r="J252"/>
    </row>
    <row r="253" spans="1:10" x14ac:dyDescent="0.25">
      <c r="A253"/>
      <c r="B253"/>
      <c r="C253"/>
      <c r="D253"/>
      <c r="E253" s="112"/>
      <c r="F253"/>
      <c r="G253"/>
      <c r="H253"/>
      <c r="I253"/>
      <c r="J253"/>
    </row>
    <row r="254" spans="1:10" x14ac:dyDescent="0.25">
      <c r="A254"/>
      <c r="B254"/>
      <c r="C254"/>
      <c r="D254"/>
      <c r="E254" s="112"/>
      <c r="F254"/>
      <c r="G254"/>
      <c r="H254"/>
      <c r="I254"/>
      <c r="J254"/>
    </row>
    <row r="255" spans="1:10" x14ac:dyDescent="0.25">
      <c r="A255"/>
      <c r="B255"/>
      <c r="C255"/>
      <c r="D255"/>
      <c r="E255" s="112"/>
      <c r="F255"/>
      <c r="G255"/>
      <c r="H255"/>
      <c r="I255"/>
      <c r="J255"/>
    </row>
    <row r="256" spans="1:10" x14ac:dyDescent="0.25">
      <c r="A256"/>
      <c r="B256"/>
      <c r="C256"/>
      <c r="D256"/>
      <c r="E256" s="112"/>
      <c r="F256"/>
      <c r="G256"/>
      <c r="H256"/>
      <c r="I256"/>
      <c r="J256"/>
    </row>
    <row r="257" spans="1:10" x14ac:dyDescent="0.25">
      <c r="A257"/>
      <c r="B257"/>
      <c r="C257"/>
      <c r="D257"/>
      <c r="E257" s="112"/>
      <c r="F257"/>
      <c r="G257"/>
      <c r="H257"/>
      <c r="I257"/>
      <c r="J257"/>
    </row>
    <row r="258" spans="1:10" x14ac:dyDescent="0.25">
      <c r="A258"/>
      <c r="B258"/>
      <c r="C258"/>
      <c r="D258"/>
      <c r="E258" s="112"/>
      <c r="F258"/>
      <c r="G258"/>
      <c r="H258"/>
      <c r="I258"/>
      <c r="J258"/>
    </row>
    <row r="259" spans="1:10" x14ac:dyDescent="0.25">
      <c r="A259"/>
      <c r="B259"/>
      <c r="C259"/>
      <c r="D259"/>
      <c r="E259" s="112"/>
      <c r="F259"/>
      <c r="G259"/>
      <c r="H259"/>
      <c r="I259"/>
      <c r="J259"/>
    </row>
    <row r="260" spans="1:10" x14ac:dyDescent="0.25">
      <c r="A260"/>
      <c r="B260"/>
      <c r="C260"/>
      <c r="D260"/>
      <c r="E260" s="112"/>
      <c r="F260"/>
      <c r="G260"/>
      <c r="H260"/>
      <c r="I260"/>
      <c r="J260"/>
    </row>
    <row r="261" spans="1:10" x14ac:dyDescent="0.25">
      <c r="A261"/>
      <c r="B261"/>
      <c r="C261"/>
      <c r="D261"/>
      <c r="E261" s="112"/>
      <c r="F261"/>
      <c r="G261"/>
      <c r="H261"/>
      <c r="I261"/>
      <c r="J261"/>
    </row>
    <row r="262" spans="1:10" x14ac:dyDescent="0.25">
      <c r="A262"/>
      <c r="B262"/>
      <c r="C262"/>
      <c r="D262"/>
      <c r="E262" s="112"/>
      <c r="F262"/>
      <c r="G262"/>
      <c r="H262"/>
      <c r="I262"/>
      <c r="J262"/>
    </row>
    <row r="263" spans="1:10" x14ac:dyDescent="0.25">
      <c r="A263"/>
      <c r="B263"/>
      <c r="C263"/>
      <c r="D263"/>
      <c r="E263" s="112"/>
      <c r="F263"/>
      <c r="G263"/>
      <c r="H263"/>
      <c r="I263"/>
      <c r="J263"/>
    </row>
    <row r="264" spans="1:10" x14ac:dyDescent="0.25">
      <c r="A264"/>
      <c r="B264"/>
      <c r="C264"/>
      <c r="D264"/>
      <c r="E264" s="112"/>
      <c r="F264"/>
      <c r="G264"/>
      <c r="H264"/>
      <c r="I264"/>
      <c r="J264"/>
    </row>
    <row r="265" spans="1:10" x14ac:dyDescent="0.25">
      <c r="A265"/>
      <c r="B265"/>
      <c r="C265"/>
      <c r="D265"/>
      <c r="E265" s="112"/>
      <c r="F265"/>
      <c r="G265"/>
      <c r="H265"/>
      <c r="I265"/>
      <c r="J265"/>
    </row>
    <row r="266" spans="1:10" x14ac:dyDescent="0.25">
      <c r="A266"/>
      <c r="B266"/>
      <c r="C266"/>
      <c r="D266"/>
      <c r="E266" s="112"/>
      <c r="F266"/>
      <c r="G266"/>
      <c r="H266"/>
      <c r="I266"/>
      <c r="J266"/>
    </row>
    <row r="267" spans="1:10" x14ac:dyDescent="0.25">
      <c r="A267"/>
      <c r="B267"/>
      <c r="C267"/>
      <c r="D267"/>
      <c r="E267" s="112"/>
      <c r="F267"/>
      <c r="G267"/>
      <c r="H267"/>
      <c r="I267"/>
      <c r="J267"/>
    </row>
    <row r="268" spans="1:10" x14ac:dyDescent="0.25">
      <c r="A268"/>
      <c r="B268"/>
      <c r="C268"/>
      <c r="D268"/>
      <c r="E268" s="112"/>
      <c r="F268"/>
      <c r="G268"/>
      <c r="H268"/>
      <c r="I268"/>
      <c r="J268"/>
    </row>
    <row r="269" spans="1:10" x14ac:dyDescent="0.25">
      <c r="A269"/>
      <c r="B269"/>
      <c r="C269"/>
      <c r="D269"/>
      <c r="E269" s="112"/>
      <c r="F269"/>
      <c r="G269"/>
      <c r="H269"/>
      <c r="I269"/>
      <c r="J269"/>
    </row>
    <row r="270" spans="1:10" x14ac:dyDescent="0.25">
      <c r="A270"/>
      <c r="B270"/>
      <c r="C270"/>
      <c r="D270"/>
      <c r="E270" s="112"/>
      <c r="F270"/>
      <c r="G270"/>
      <c r="H270"/>
      <c r="I270"/>
      <c r="J270"/>
    </row>
    <row r="271" spans="1:10" x14ac:dyDescent="0.25">
      <c r="A271"/>
      <c r="B271"/>
      <c r="C271"/>
      <c r="D271"/>
      <c r="E271" s="112"/>
      <c r="F271"/>
      <c r="G271"/>
      <c r="H271"/>
      <c r="I271"/>
      <c r="J271"/>
    </row>
    <row r="272" spans="1:10" x14ac:dyDescent="0.25">
      <c r="A272"/>
      <c r="B272"/>
      <c r="C272"/>
      <c r="D272"/>
      <c r="E272" s="112"/>
      <c r="F272"/>
      <c r="G272"/>
      <c r="H272"/>
      <c r="I272"/>
      <c r="J272"/>
    </row>
    <row r="273" spans="1:10" x14ac:dyDescent="0.25">
      <c r="A273"/>
      <c r="B273"/>
      <c r="C273"/>
      <c r="D273"/>
      <c r="E273" s="112"/>
      <c r="F273"/>
      <c r="G273"/>
      <c r="H273"/>
      <c r="I273"/>
      <c r="J273"/>
    </row>
    <row r="274" spans="1:10" x14ac:dyDescent="0.25">
      <c r="A274"/>
      <c r="B274"/>
      <c r="C274"/>
      <c r="D274"/>
      <c r="E274" s="112"/>
      <c r="F274"/>
      <c r="G274"/>
      <c r="H274"/>
      <c r="I274"/>
      <c r="J274"/>
    </row>
    <row r="275" spans="1:10" x14ac:dyDescent="0.25">
      <c r="A275"/>
      <c r="B275"/>
      <c r="C275"/>
      <c r="D275"/>
      <c r="E275" s="112"/>
      <c r="F275"/>
      <c r="G275"/>
      <c r="H275"/>
      <c r="I275"/>
      <c r="J275"/>
    </row>
    <row r="276" spans="1:10" x14ac:dyDescent="0.25">
      <c r="A276"/>
      <c r="B276"/>
      <c r="C276"/>
      <c r="D276"/>
      <c r="E276" s="112"/>
      <c r="F276"/>
      <c r="G276"/>
      <c r="H276"/>
      <c r="I276"/>
      <c r="J276"/>
    </row>
    <row r="277" spans="1:10" x14ac:dyDescent="0.25">
      <c r="A277"/>
      <c r="B277"/>
      <c r="C277"/>
      <c r="D277"/>
      <c r="E277" s="112"/>
      <c r="F277"/>
      <c r="G277"/>
      <c r="H277"/>
      <c r="I277"/>
      <c r="J277"/>
    </row>
    <row r="278" spans="1:10" x14ac:dyDescent="0.25">
      <c r="A278"/>
      <c r="B278"/>
      <c r="C278"/>
      <c r="D278"/>
      <c r="E278" s="112"/>
      <c r="F278"/>
      <c r="G278"/>
      <c r="H278"/>
      <c r="I278"/>
      <c r="J278"/>
    </row>
    <row r="279" spans="1:10" x14ac:dyDescent="0.25">
      <c r="A279"/>
      <c r="B279"/>
      <c r="C279"/>
      <c r="D279"/>
      <c r="E279" s="112"/>
      <c r="F279"/>
      <c r="G279"/>
      <c r="H279"/>
      <c r="I279"/>
      <c r="J279"/>
    </row>
    <row r="280" spans="1:10" x14ac:dyDescent="0.25">
      <c r="A280"/>
      <c r="B280"/>
      <c r="C280"/>
      <c r="D280"/>
      <c r="E280" s="112"/>
      <c r="F280"/>
      <c r="G280"/>
      <c r="H280"/>
      <c r="I280"/>
      <c r="J280"/>
    </row>
    <row r="281" spans="1:10" x14ac:dyDescent="0.25">
      <c r="A281"/>
      <c r="B281"/>
      <c r="C281"/>
      <c r="D281"/>
      <c r="E281" s="112"/>
      <c r="F281"/>
      <c r="G281"/>
      <c r="H281"/>
      <c r="I281"/>
      <c r="J281"/>
    </row>
    <row r="282" spans="1:10" x14ac:dyDescent="0.25">
      <c r="A282"/>
      <c r="B282"/>
      <c r="C282"/>
      <c r="D282"/>
      <c r="E282" s="112"/>
      <c r="F282"/>
      <c r="G282"/>
      <c r="H282"/>
      <c r="I282"/>
      <c r="J282"/>
    </row>
    <row r="283" spans="1:10" x14ac:dyDescent="0.25">
      <c r="A283"/>
      <c r="B283"/>
      <c r="C283"/>
      <c r="D283"/>
      <c r="E283" s="112"/>
      <c r="F283"/>
      <c r="G283"/>
      <c r="H283"/>
      <c r="I283"/>
      <c r="J283"/>
    </row>
    <row r="284" spans="1:10" x14ac:dyDescent="0.25">
      <c r="A284"/>
      <c r="B284"/>
      <c r="C284"/>
      <c r="D284"/>
      <c r="E284" s="112"/>
      <c r="F284"/>
      <c r="G284"/>
      <c r="H284"/>
      <c r="I284"/>
      <c r="J284"/>
    </row>
    <row r="285" spans="1:10" x14ac:dyDescent="0.25">
      <c r="A285"/>
      <c r="B285"/>
      <c r="C285"/>
      <c r="D285"/>
      <c r="E285" s="112"/>
      <c r="F285"/>
      <c r="G285"/>
      <c r="H285"/>
      <c r="I285"/>
      <c r="J285"/>
    </row>
    <row r="286" spans="1:10" x14ac:dyDescent="0.25">
      <c r="A286"/>
      <c r="B286"/>
      <c r="C286"/>
      <c r="D286"/>
      <c r="E286" s="112"/>
      <c r="F286"/>
      <c r="G286"/>
      <c r="H286"/>
      <c r="I286"/>
      <c r="J286"/>
    </row>
    <row r="287" spans="1:10" x14ac:dyDescent="0.25">
      <c r="A287"/>
      <c r="B287"/>
      <c r="C287"/>
      <c r="D287"/>
      <c r="E287" s="112"/>
      <c r="F287"/>
      <c r="G287"/>
      <c r="H287"/>
      <c r="I287"/>
      <c r="J287"/>
    </row>
    <row r="288" spans="1:10" x14ac:dyDescent="0.25">
      <c r="A288"/>
      <c r="B288"/>
      <c r="C288"/>
      <c r="D288"/>
      <c r="E288" s="112"/>
      <c r="F288"/>
      <c r="G288"/>
      <c r="H288"/>
      <c r="I288"/>
      <c r="J288"/>
    </row>
    <row r="289" spans="1:10" x14ac:dyDescent="0.25">
      <c r="A289"/>
      <c r="B289"/>
      <c r="C289"/>
      <c r="D289"/>
      <c r="E289" s="112"/>
      <c r="F289"/>
      <c r="G289"/>
      <c r="H289"/>
      <c r="I289"/>
      <c r="J289"/>
    </row>
    <row r="290" spans="1:10" x14ac:dyDescent="0.25">
      <c r="A290"/>
      <c r="B290"/>
      <c r="C290"/>
      <c r="D290"/>
      <c r="E290" s="112"/>
      <c r="F290"/>
      <c r="G290"/>
      <c r="H290"/>
      <c r="I290"/>
      <c r="J290"/>
    </row>
    <row r="291" spans="1:10" x14ac:dyDescent="0.25">
      <c r="A291"/>
      <c r="B291"/>
      <c r="C291"/>
      <c r="D291"/>
      <c r="E291" s="112"/>
      <c r="F291"/>
      <c r="G291"/>
      <c r="H291"/>
      <c r="I291"/>
      <c r="J291"/>
    </row>
    <row r="292" spans="1:10" x14ac:dyDescent="0.25">
      <c r="A292"/>
      <c r="B292"/>
      <c r="C292"/>
      <c r="D292"/>
      <c r="E292" s="112"/>
      <c r="F292"/>
      <c r="G292"/>
      <c r="H292"/>
      <c r="I292"/>
      <c r="J292"/>
    </row>
    <row r="293" spans="1:10" x14ac:dyDescent="0.25">
      <c r="A293"/>
      <c r="B293"/>
      <c r="C293"/>
      <c r="D293"/>
      <c r="E293" s="112"/>
      <c r="F293"/>
      <c r="G293"/>
      <c r="H293"/>
      <c r="I293"/>
      <c r="J293"/>
    </row>
    <row r="294" spans="1:10" x14ac:dyDescent="0.25">
      <c r="A294"/>
      <c r="B294"/>
      <c r="C294"/>
      <c r="D294"/>
      <c r="E294" s="112"/>
      <c r="F294"/>
      <c r="G294"/>
      <c r="H294"/>
      <c r="I294"/>
      <c r="J294"/>
    </row>
    <row r="295" spans="1:10" x14ac:dyDescent="0.25">
      <c r="A295"/>
      <c r="B295"/>
      <c r="C295"/>
      <c r="D295"/>
      <c r="E295" s="112"/>
      <c r="F295"/>
      <c r="G295"/>
      <c r="H295"/>
      <c r="I295"/>
      <c r="J295"/>
    </row>
    <row r="296" spans="1:10" x14ac:dyDescent="0.25">
      <c r="A296"/>
      <c r="B296"/>
      <c r="C296"/>
      <c r="D296"/>
      <c r="E296" s="112"/>
      <c r="F296"/>
      <c r="G296"/>
      <c r="H296"/>
      <c r="I296"/>
      <c r="J296"/>
    </row>
    <row r="297" spans="1:10" x14ac:dyDescent="0.25">
      <c r="A297"/>
      <c r="B297"/>
      <c r="C297"/>
      <c r="D297"/>
      <c r="E297" s="112"/>
      <c r="F297"/>
      <c r="G297"/>
      <c r="H297"/>
      <c r="I297"/>
      <c r="J297"/>
    </row>
    <row r="298" spans="1:10" x14ac:dyDescent="0.25">
      <c r="A298"/>
      <c r="B298"/>
      <c r="C298"/>
      <c r="D298"/>
      <c r="E298" s="112"/>
      <c r="F298"/>
      <c r="G298"/>
      <c r="H298"/>
      <c r="I298"/>
      <c r="J298"/>
    </row>
    <row r="299" spans="1:10" x14ac:dyDescent="0.25">
      <c r="A299"/>
      <c r="B299"/>
      <c r="C299"/>
      <c r="D299"/>
      <c r="E299" s="112"/>
      <c r="F299"/>
      <c r="G299"/>
      <c r="H299"/>
      <c r="I299"/>
      <c r="J299"/>
    </row>
    <row r="300" spans="1:10" x14ac:dyDescent="0.25">
      <c r="A300"/>
      <c r="B300"/>
      <c r="C300"/>
      <c r="D300"/>
      <c r="E300" s="112"/>
      <c r="F300"/>
      <c r="G300"/>
      <c r="H300"/>
      <c r="I300"/>
      <c r="J300"/>
    </row>
    <row r="301" spans="1:10" x14ac:dyDescent="0.25">
      <c r="A301"/>
      <c r="B301"/>
      <c r="C301"/>
      <c r="D301"/>
      <c r="E301" s="112"/>
      <c r="F301"/>
      <c r="G301"/>
      <c r="H301"/>
      <c r="I301"/>
      <c r="J301"/>
    </row>
    <row r="302" spans="1:10" x14ac:dyDescent="0.25">
      <c r="A302"/>
      <c r="B302"/>
      <c r="C302"/>
      <c r="D302"/>
      <c r="E302" s="112"/>
      <c r="F302"/>
      <c r="G302"/>
      <c r="H302"/>
      <c r="I302"/>
      <c r="J302"/>
    </row>
    <row r="303" spans="1:10" x14ac:dyDescent="0.25">
      <c r="A303"/>
      <c r="B303"/>
      <c r="C303"/>
      <c r="D303"/>
      <c r="E303" s="112"/>
      <c r="F303"/>
      <c r="G303"/>
      <c r="H303"/>
      <c r="I303"/>
      <c r="J303"/>
    </row>
    <row r="304" spans="1:10" x14ac:dyDescent="0.25">
      <c r="A304"/>
      <c r="B304"/>
      <c r="C304"/>
      <c r="D304"/>
      <c r="E304" s="112"/>
      <c r="F304"/>
      <c r="G304"/>
      <c r="H304"/>
      <c r="I304"/>
      <c r="J304"/>
    </row>
    <row r="305" spans="1:10" x14ac:dyDescent="0.25">
      <c r="A305"/>
      <c r="B305"/>
      <c r="C305"/>
      <c r="D305"/>
      <c r="E305" s="112"/>
      <c r="F305"/>
      <c r="G305"/>
      <c r="H305"/>
      <c r="I305"/>
      <c r="J305"/>
    </row>
    <row r="306" spans="1:10" x14ac:dyDescent="0.25">
      <c r="A306"/>
      <c r="B306"/>
      <c r="C306"/>
      <c r="D306"/>
      <c r="E306" s="112"/>
      <c r="F306"/>
      <c r="G306"/>
      <c r="H306"/>
      <c r="I306"/>
      <c r="J306"/>
    </row>
    <row r="307" spans="1:10" x14ac:dyDescent="0.25">
      <c r="A307"/>
      <c r="B307"/>
      <c r="C307"/>
      <c r="D307"/>
      <c r="E307" s="112"/>
      <c r="F307"/>
      <c r="G307"/>
      <c r="H307"/>
      <c r="I307"/>
      <c r="J307"/>
    </row>
    <row r="308" spans="1:10" x14ac:dyDescent="0.25">
      <c r="A308"/>
      <c r="B308"/>
      <c r="C308"/>
      <c r="D308"/>
      <c r="E308" s="112"/>
      <c r="F308"/>
      <c r="G308"/>
      <c r="H308"/>
      <c r="I308"/>
      <c r="J308"/>
    </row>
    <row r="309" spans="1:10" x14ac:dyDescent="0.25">
      <c r="A309"/>
      <c r="B309"/>
      <c r="C309"/>
      <c r="D309"/>
      <c r="E309" s="112"/>
      <c r="F309"/>
      <c r="G309"/>
      <c r="H309"/>
      <c r="I309"/>
      <c r="J309"/>
    </row>
    <row r="310" spans="1:10" x14ac:dyDescent="0.25">
      <c r="A310"/>
      <c r="B310"/>
      <c r="C310"/>
      <c r="D310"/>
      <c r="E310" s="112"/>
      <c r="F310"/>
      <c r="G310"/>
      <c r="H310"/>
      <c r="I310"/>
      <c r="J310"/>
    </row>
    <row r="311" spans="1:10" x14ac:dyDescent="0.25">
      <c r="A311"/>
      <c r="B311"/>
      <c r="C311"/>
      <c r="D311"/>
      <c r="E311" s="112"/>
      <c r="F311"/>
      <c r="G311"/>
      <c r="H311"/>
      <c r="I311"/>
      <c r="J311"/>
    </row>
    <row r="312" spans="1:10" x14ac:dyDescent="0.25">
      <c r="A312"/>
      <c r="B312"/>
      <c r="C312"/>
      <c r="D312"/>
      <c r="E312" s="112"/>
      <c r="F312"/>
      <c r="G312"/>
      <c r="H312"/>
      <c r="I312"/>
      <c r="J312"/>
    </row>
    <row r="313" spans="1:10" x14ac:dyDescent="0.25">
      <c r="A313"/>
      <c r="B313"/>
      <c r="C313"/>
      <c r="D313"/>
      <c r="E313" s="112"/>
      <c r="F313"/>
      <c r="G313"/>
      <c r="H313"/>
      <c r="I313"/>
      <c r="J313"/>
    </row>
    <row r="314" spans="1:10" x14ac:dyDescent="0.25">
      <c r="A314"/>
      <c r="B314"/>
      <c r="C314"/>
      <c r="D314"/>
      <c r="E314" s="112"/>
      <c r="F314"/>
      <c r="G314"/>
      <c r="H314"/>
      <c r="I314"/>
      <c r="J314"/>
    </row>
    <row r="315" spans="1:10" x14ac:dyDescent="0.25">
      <c r="A315"/>
      <c r="B315"/>
      <c r="C315"/>
      <c r="D315"/>
      <c r="E315" s="112"/>
      <c r="F315"/>
      <c r="G315"/>
      <c r="H315"/>
      <c r="I315"/>
      <c r="J315"/>
    </row>
    <row r="316" spans="1:10" x14ac:dyDescent="0.25">
      <c r="A316"/>
      <c r="B316"/>
      <c r="C316"/>
      <c r="D316"/>
      <c r="E316" s="112"/>
      <c r="F316"/>
      <c r="G316"/>
      <c r="H316"/>
      <c r="I316"/>
      <c r="J316"/>
    </row>
    <row r="317" spans="1:10" x14ac:dyDescent="0.25">
      <c r="A317"/>
      <c r="B317"/>
      <c r="C317"/>
      <c r="D317"/>
      <c r="E317" s="112"/>
      <c r="F317"/>
      <c r="G317"/>
      <c r="H317"/>
      <c r="I317"/>
      <c r="J317"/>
    </row>
    <row r="318" spans="1:10" x14ac:dyDescent="0.25">
      <c r="A318"/>
      <c r="B318"/>
      <c r="C318"/>
      <c r="D318"/>
      <c r="E318" s="112"/>
      <c r="F318"/>
      <c r="G318"/>
      <c r="H318"/>
      <c r="I318"/>
      <c r="J318"/>
    </row>
    <row r="319" spans="1:10" x14ac:dyDescent="0.25">
      <c r="A319"/>
      <c r="B319"/>
      <c r="C319"/>
      <c r="D319"/>
      <c r="E319" s="112"/>
      <c r="F319"/>
      <c r="G319"/>
      <c r="H319"/>
      <c r="I319"/>
      <c r="J319"/>
    </row>
    <row r="320" spans="1:10" x14ac:dyDescent="0.25">
      <c r="A320"/>
      <c r="B320"/>
      <c r="C320"/>
      <c r="D320"/>
      <c r="E320" s="112"/>
      <c r="F320"/>
      <c r="G320"/>
      <c r="H320"/>
      <c r="I320"/>
      <c r="J320"/>
    </row>
    <row r="321" spans="1:10" x14ac:dyDescent="0.25">
      <c r="A321"/>
      <c r="B321"/>
      <c r="C321"/>
      <c r="D321"/>
      <c r="E321" s="112"/>
      <c r="F321"/>
      <c r="G321"/>
      <c r="H321"/>
      <c r="I321"/>
      <c r="J321"/>
    </row>
    <row r="322" spans="1:10" x14ac:dyDescent="0.25">
      <c r="A322"/>
      <c r="B322"/>
      <c r="C322"/>
      <c r="D322"/>
      <c r="E322" s="112"/>
      <c r="F322"/>
      <c r="G322"/>
      <c r="H322"/>
      <c r="I322"/>
      <c r="J322"/>
    </row>
  </sheetData>
  <mergeCells count="20">
    <mergeCell ref="A37:B37"/>
    <mergeCell ref="D38:E38"/>
    <mergeCell ref="D33:E33"/>
    <mergeCell ref="B23:C23"/>
    <mergeCell ref="B25:C25"/>
    <mergeCell ref="B27:C27"/>
    <mergeCell ref="B29:C29"/>
    <mergeCell ref="B31:C31"/>
    <mergeCell ref="I2:J2"/>
    <mergeCell ref="B4:D4"/>
    <mergeCell ref="B21:C21"/>
    <mergeCell ref="A1:B2"/>
    <mergeCell ref="D1:D2"/>
    <mergeCell ref="E2:F2"/>
    <mergeCell ref="G2:H2"/>
    <mergeCell ref="B8:C8"/>
    <mergeCell ref="B10:C10"/>
    <mergeCell ref="B12:C12"/>
    <mergeCell ref="B14:C14"/>
    <mergeCell ref="B17:C17"/>
  </mergeCells>
  <printOptions horizontalCentered="1"/>
  <pageMargins left="0.70866141732283472" right="0.70866141732283472" top="0.74803149606299213" bottom="0.74803149606299213" header="0.31496062992125984" footer="0.31496062992125984"/>
  <pageSetup paperSize="14" scale="88"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50"/>
  <sheetViews>
    <sheetView showGridLines="0" topLeftCell="C1" zoomScale="70" zoomScaleNormal="70" workbookViewId="0">
      <selection activeCell="C5" sqref="C5"/>
    </sheetView>
  </sheetViews>
  <sheetFormatPr baseColWidth="10" defaultColWidth="11.42578125" defaultRowHeight="12.75" x14ac:dyDescent="0.25"/>
  <cols>
    <col min="1" max="1" width="5.42578125" style="13" bestFit="1" customWidth="1"/>
    <col min="2" max="2" width="16.5703125" style="13" customWidth="1"/>
    <col min="3" max="3" width="102" style="1" customWidth="1"/>
    <col min="4" max="4" width="9.140625" style="13" customWidth="1"/>
    <col min="5" max="5" width="12.5703125" style="13" customWidth="1"/>
    <col min="6" max="6" width="15.140625" style="13" bestFit="1" customWidth="1"/>
    <col min="7" max="7" width="12.5703125" style="13" bestFit="1" customWidth="1"/>
    <col min="8" max="8" width="13.85546875" style="13" bestFit="1" customWidth="1"/>
    <col min="9" max="10" width="11.85546875" style="13" customWidth="1"/>
    <col min="11" max="11" width="17.28515625" style="13" customWidth="1"/>
    <col min="12" max="12" width="14.85546875" style="13" customWidth="1"/>
    <col min="13" max="13" width="15.5703125" style="13" bestFit="1" customWidth="1"/>
    <col min="14" max="16384" width="11.42578125" style="1"/>
  </cols>
  <sheetData>
    <row r="1" spans="1:14" ht="15.75" customHeight="1" x14ac:dyDescent="0.25">
      <c r="A1" s="141"/>
      <c r="B1" s="142"/>
      <c r="C1" s="145" t="s">
        <v>4</v>
      </c>
      <c r="D1" s="146"/>
      <c r="E1" s="146"/>
      <c r="F1" s="146"/>
      <c r="G1" s="146"/>
      <c r="H1" s="146"/>
      <c r="I1" s="146"/>
      <c r="J1" s="15"/>
      <c r="K1" s="147" t="s">
        <v>37</v>
      </c>
      <c r="L1" s="148"/>
      <c r="M1" s="9"/>
    </row>
    <row r="2" spans="1:14" ht="75" customHeight="1" thickBot="1" x14ac:dyDescent="0.3">
      <c r="A2" s="143"/>
      <c r="B2" s="144"/>
      <c r="C2" s="151" t="s">
        <v>36</v>
      </c>
      <c r="D2" s="152"/>
      <c r="E2" s="152"/>
      <c r="F2" s="152"/>
      <c r="G2" s="152"/>
      <c r="H2" s="152"/>
      <c r="I2" s="152"/>
      <c r="J2" s="24"/>
      <c r="K2" s="149"/>
      <c r="L2" s="150"/>
      <c r="M2" s="9"/>
    </row>
    <row r="3" spans="1:14" s="13" customFormat="1" ht="39" thickBot="1" x14ac:dyDescent="0.3">
      <c r="A3" s="16" t="s">
        <v>0</v>
      </c>
      <c r="B3" s="17" t="s">
        <v>5</v>
      </c>
      <c r="C3" s="18" t="s">
        <v>3</v>
      </c>
      <c r="D3" s="18" t="s">
        <v>1</v>
      </c>
      <c r="E3" s="18" t="s">
        <v>2</v>
      </c>
      <c r="F3" s="18" t="s">
        <v>62</v>
      </c>
      <c r="G3" s="18" t="s">
        <v>63</v>
      </c>
      <c r="H3" s="18" t="s">
        <v>69</v>
      </c>
      <c r="I3" s="18" t="s">
        <v>70</v>
      </c>
      <c r="J3" s="50" t="s">
        <v>72</v>
      </c>
      <c r="K3" s="18"/>
      <c r="L3" s="18" t="s">
        <v>73</v>
      </c>
      <c r="M3" s="19"/>
    </row>
    <row r="4" spans="1:14" s="13" customFormat="1" ht="75.75" customHeight="1" thickBot="1" x14ac:dyDescent="0.3">
      <c r="A4" s="28">
        <v>1</v>
      </c>
      <c r="B4" s="29" t="s">
        <v>40</v>
      </c>
      <c r="C4" s="30" t="s">
        <v>6</v>
      </c>
      <c r="D4" s="31" t="s">
        <v>7</v>
      </c>
      <c r="E4" s="31">
        <v>10</v>
      </c>
      <c r="F4" s="31">
        <v>38000</v>
      </c>
      <c r="G4" s="31">
        <v>40000</v>
      </c>
      <c r="H4" s="31">
        <f>(F4+G4)/2</f>
        <v>39000</v>
      </c>
      <c r="I4" s="48">
        <f>H4*E4</f>
        <v>390000</v>
      </c>
      <c r="J4" s="53" t="s">
        <v>78</v>
      </c>
      <c r="K4" s="54" t="s">
        <v>74</v>
      </c>
      <c r="L4" s="31">
        <f>'[1]Hoja1 (2)'!$AD$4</f>
        <v>1559000</v>
      </c>
      <c r="M4" s="20">
        <v>217000</v>
      </c>
    </row>
    <row r="5" spans="1:14" s="13" customFormat="1" ht="36.75" thickBot="1" x14ac:dyDescent="0.3">
      <c r="A5" s="28">
        <v>2</v>
      </c>
      <c r="B5" s="29" t="s">
        <v>41</v>
      </c>
      <c r="C5" s="30" t="s">
        <v>8</v>
      </c>
      <c r="D5" s="31" t="s">
        <v>7</v>
      </c>
      <c r="E5" s="31">
        <v>1</v>
      </c>
      <c r="F5" s="31">
        <v>13000</v>
      </c>
      <c r="G5" s="31">
        <v>12000</v>
      </c>
      <c r="H5" s="31">
        <f t="shared" ref="H5:H12" si="0">(F5+G5)/2</f>
        <v>12500</v>
      </c>
      <c r="I5" s="48">
        <f t="shared" ref="I5:I12" si="1">H5*E5</f>
        <v>12500</v>
      </c>
      <c r="J5" s="55" t="s">
        <v>78</v>
      </c>
      <c r="K5" s="54" t="s">
        <v>74</v>
      </c>
      <c r="L5" s="31">
        <f>'[1]Hoja1 (2)'!$AD$7</f>
        <v>497000</v>
      </c>
      <c r="M5" s="20">
        <v>497000</v>
      </c>
    </row>
    <row r="6" spans="1:14" s="13" customFormat="1" ht="24.75" customHeight="1" thickBot="1" x14ac:dyDescent="0.3">
      <c r="A6" s="28">
        <v>3</v>
      </c>
      <c r="B6" s="29" t="s">
        <v>41</v>
      </c>
      <c r="C6" s="30" t="s">
        <v>9</v>
      </c>
      <c r="D6" s="31" t="s">
        <v>7</v>
      </c>
      <c r="E6" s="31">
        <v>1</v>
      </c>
      <c r="F6" s="31">
        <v>13000</v>
      </c>
      <c r="G6" s="31">
        <v>12000</v>
      </c>
      <c r="H6" s="31">
        <f t="shared" si="0"/>
        <v>12500</v>
      </c>
      <c r="I6" s="48">
        <f t="shared" si="1"/>
        <v>12500</v>
      </c>
      <c r="J6" s="51"/>
      <c r="K6" s="49"/>
      <c r="L6" s="31"/>
      <c r="M6" s="20"/>
    </row>
    <row r="7" spans="1:14" s="13" customFormat="1" ht="24.75" customHeight="1" thickBot="1" x14ac:dyDescent="0.3">
      <c r="A7" s="28">
        <v>4</v>
      </c>
      <c r="B7" s="29" t="s">
        <v>41</v>
      </c>
      <c r="C7" s="30" t="s">
        <v>10</v>
      </c>
      <c r="D7" s="31" t="s">
        <v>7</v>
      </c>
      <c r="E7" s="31">
        <v>1</v>
      </c>
      <c r="F7" s="31">
        <v>13000</v>
      </c>
      <c r="G7" s="31">
        <v>12000</v>
      </c>
      <c r="H7" s="31">
        <f t="shared" si="0"/>
        <v>12500</v>
      </c>
      <c r="I7" s="48">
        <f t="shared" si="1"/>
        <v>12500</v>
      </c>
      <c r="J7" s="51"/>
      <c r="K7" s="49"/>
      <c r="L7" s="31"/>
      <c r="M7" s="20"/>
    </row>
    <row r="8" spans="1:14" s="13" customFormat="1" ht="24.75" customHeight="1" thickBot="1" x14ac:dyDescent="0.3">
      <c r="A8" s="28">
        <v>5</v>
      </c>
      <c r="B8" s="29" t="s">
        <v>41</v>
      </c>
      <c r="C8" s="30" t="s">
        <v>11</v>
      </c>
      <c r="D8" s="31" t="s">
        <v>1</v>
      </c>
      <c r="E8" s="31">
        <v>1</v>
      </c>
      <c r="F8" s="31">
        <v>13000</v>
      </c>
      <c r="G8" s="31">
        <v>12000</v>
      </c>
      <c r="H8" s="31">
        <f t="shared" si="0"/>
        <v>12500</v>
      </c>
      <c r="I8" s="48">
        <f t="shared" si="1"/>
        <v>12500</v>
      </c>
      <c r="J8" s="51"/>
      <c r="K8" s="49"/>
      <c r="L8" s="31"/>
      <c r="M8" s="20"/>
    </row>
    <row r="9" spans="1:14" s="13" customFormat="1" ht="39" customHeight="1" thickBot="1" x14ac:dyDescent="0.3">
      <c r="A9" s="28">
        <v>6</v>
      </c>
      <c r="B9" s="29" t="s">
        <v>42</v>
      </c>
      <c r="C9" s="30" t="s">
        <v>12</v>
      </c>
      <c r="D9" s="31" t="s">
        <v>7</v>
      </c>
      <c r="E9" s="31">
        <v>4</v>
      </c>
      <c r="F9" s="31">
        <v>18000</v>
      </c>
      <c r="G9" s="31">
        <v>19000</v>
      </c>
      <c r="H9" s="31">
        <f t="shared" si="0"/>
        <v>18500</v>
      </c>
      <c r="I9" s="48">
        <f t="shared" si="1"/>
        <v>74000</v>
      </c>
      <c r="J9" s="51"/>
      <c r="K9" s="49"/>
      <c r="L9" s="31"/>
      <c r="M9" s="20"/>
    </row>
    <row r="10" spans="1:14" s="13" customFormat="1" ht="24.75" customHeight="1" thickBot="1" x14ac:dyDescent="0.3">
      <c r="A10" s="28">
        <v>7</v>
      </c>
      <c r="B10" s="29" t="s">
        <v>43</v>
      </c>
      <c r="C10" s="30" t="s">
        <v>13</v>
      </c>
      <c r="D10" s="31" t="s">
        <v>7</v>
      </c>
      <c r="E10" s="31">
        <v>12</v>
      </c>
      <c r="F10" s="31">
        <v>12000</v>
      </c>
      <c r="G10" s="31">
        <v>12000</v>
      </c>
      <c r="H10" s="31">
        <f t="shared" si="0"/>
        <v>12000</v>
      </c>
      <c r="I10" s="48">
        <f t="shared" si="1"/>
        <v>144000</v>
      </c>
      <c r="J10" s="51"/>
      <c r="K10" s="49"/>
      <c r="L10" s="31"/>
      <c r="M10" s="20"/>
    </row>
    <row r="11" spans="1:14" s="13" customFormat="1" ht="24.75" thickBot="1" x14ac:dyDescent="0.3">
      <c r="A11" s="28">
        <v>8</v>
      </c>
      <c r="B11" s="29" t="s">
        <v>44</v>
      </c>
      <c r="C11" s="30" t="s">
        <v>38</v>
      </c>
      <c r="D11" s="31" t="s">
        <v>7</v>
      </c>
      <c r="E11" s="31">
        <v>4</v>
      </c>
      <c r="F11" s="31">
        <v>7000</v>
      </c>
      <c r="G11" s="31">
        <v>7000</v>
      </c>
      <c r="H11" s="31">
        <f t="shared" si="0"/>
        <v>7000</v>
      </c>
      <c r="I11" s="48">
        <f t="shared" si="1"/>
        <v>28000</v>
      </c>
      <c r="J11" s="51"/>
      <c r="K11" s="49"/>
      <c r="L11" s="31"/>
      <c r="M11" s="20"/>
    </row>
    <row r="12" spans="1:14" s="13" customFormat="1" ht="24.75" thickBot="1" x14ac:dyDescent="0.3">
      <c r="A12" s="28">
        <v>9</v>
      </c>
      <c r="B12" s="29" t="s">
        <v>44</v>
      </c>
      <c r="C12" s="30" t="s">
        <v>39</v>
      </c>
      <c r="D12" s="31" t="s">
        <v>7</v>
      </c>
      <c r="E12" s="31">
        <v>4</v>
      </c>
      <c r="F12" s="31">
        <v>7000</v>
      </c>
      <c r="G12" s="31">
        <v>7000</v>
      </c>
      <c r="H12" s="31">
        <f t="shared" si="0"/>
        <v>7000</v>
      </c>
      <c r="I12" s="48">
        <f t="shared" si="1"/>
        <v>28000</v>
      </c>
      <c r="J12" s="51">
        <f>SUM(I4:I12)</f>
        <v>714000</v>
      </c>
      <c r="K12" s="49"/>
      <c r="L12" s="31">
        <f>J12-L5</f>
        <v>217000</v>
      </c>
      <c r="M12" s="20"/>
    </row>
    <row r="13" spans="1:14" s="13" customFormat="1" ht="36.75" thickBot="1" x14ac:dyDescent="0.3">
      <c r="A13" s="43">
        <v>10</v>
      </c>
      <c r="B13" s="52" t="s">
        <v>45</v>
      </c>
      <c r="C13" s="44" t="s">
        <v>14</v>
      </c>
      <c r="D13" s="45" t="s">
        <v>7</v>
      </c>
      <c r="E13" s="45">
        <v>250</v>
      </c>
      <c r="F13" s="45">
        <v>6000</v>
      </c>
      <c r="G13" s="45">
        <v>7000</v>
      </c>
      <c r="H13" s="45">
        <f>(F13+G13)/2</f>
        <v>6500</v>
      </c>
      <c r="I13" s="45">
        <f>H13*E13</f>
        <v>1625000</v>
      </c>
      <c r="J13" s="55" t="s">
        <v>76</v>
      </c>
      <c r="K13" s="54" t="s">
        <v>75</v>
      </c>
      <c r="L13" s="43">
        <f>'[1]Hoja1 (2)'!$AD$6</f>
        <v>2000000</v>
      </c>
      <c r="M13" s="21">
        <v>1625000</v>
      </c>
      <c r="N13" s="13">
        <f>M13-I13</f>
        <v>0</v>
      </c>
    </row>
    <row r="14" spans="1:14" ht="84.75" thickBot="1" x14ac:dyDescent="0.3">
      <c r="A14" s="12">
        <v>11</v>
      </c>
      <c r="B14" s="11" t="s">
        <v>46</v>
      </c>
      <c r="C14" s="4" t="s">
        <v>15</v>
      </c>
      <c r="D14" s="5" t="s">
        <v>16</v>
      </c>
      <c r="E14" s="5" t="s">
        <v>17</v>
      </c>
      <c r="F14" s="5">
        <v>12000</v>
      </c>
      <c r="G14" s="5">
        <v>14000</v>
      </c>
      <c r="H14" s="6">
        <f>(F14+G14)/2</f>
        <v>13000</v>
      </c>
      <c r="I14" s="5">
        <f>H14*50</f>
        <v>650000</v>
      </c>
      <c r="J14" s="5"/>
      <c r="K14" s="5"/>
      <c r="L14" s="5"/>
      <c r="M14" s="22"/>
    </row>
    <row r="15" spans="1:14" ht="36.75" thickBot="1" x14ac:dyDescent="0.3">
      <c r="A15" s="12">
        <v>12</v>
      </c>
      <c r="B15" s="11" t="s">
        <v>45</v>
      </c>
      <c r="C15" s="4" t="s">
        <v>18</v>
      </c>
      <c r="D15" s="5" t="s">
        <v>7</v>
      </c>
      <c r="E15" s="5">
        <v>200</v>
      </c>
      <c r="F15" s="5">
        <v>6000</v>
      </c>
      <c r="G15" s="5">
        <v>7000</v>
      </c>
      <c r="H15" s="6">
        <f t="shared" ref="H15:H17" si="2">(F15+G15)/2</f>
        <v>6500</v>
      </c>
      <c r="I15" s="5">
        <f>H15*E15</f>
        <v>1300000</v>
      </c>
      <c r="J15" s="5"/>
      <c r="K15" s="5"/>
      <c r="L15" s="5"/>
      <c r="M15" s="22"/>
    </row>
    <row r="16" spans="1:14" ht="48.75" thickBot="1" x14ac:dyDescent="0.3">
      <c r="A16" s="32">
        <v>13</v>
      </c>
      <c r="B16" s="33" t="s">
        <v>47</v>
      </c>
      <c r="C16" s="34" t="s">
        <v>60</v>
      </c>
      <c r="D16" s="35" t="s">
        <v>19</v>
      </c>
      <c r="E16" s="35">
        <v>6</v>
      </c>
      <c r="F16" s="35">
        <v>1700000</v>
      </c>
      <c r="G16" s="35">
        <v>1550000</v>
      </c>
      <c r="H16" s="35">
        <f t="shared" si="2"/>
        <v>1625000</v>
      </c>
      <c r="I16" s="35">
        <f t="shared" ref="I16:I17" si="3">H16*E16</f>
        <v>9750000</v>
      </c>
      <c r="J16" s="55" t="s">
        <v>76</v>
      </c>
      <c r="K16" s="54" t="s">
        <v>75</v>
      </c>
      <c r="L16" s="35">
        <f>'[1]Hoja1 (2)'!$AD$5</f>
        <v>8900000</v>
      </c>
      <c r="M16" s="22">
        <v>8000000</v>
      </c>
      <c r="N16" s="1">
        <f>I16-M16</f>
        <v>1750000</v>
      </c>
    </row>
    <row r="17" spans="1:15" ht="132.75" thickBot="1" x14ac:dyDescent="0.3">
      <c r="A17" s="12">
        <v>14</v>
      </c>
      <c r="B17" s="11" t="s">
        <v>48</v>
      </c>
      <c r="C17" s="4" t="s">
        <v>61</v>
      </c>
      <c r="D17" s="5" t="s">
        <v>19</v>
      </c>
      <c r="E17" s="5">
        <v>180</v>
      </c>
      <c r="F17" s="5">
        <v>6000</v>
      </c>
      <c r="G17" s="5">
        <v>7000</v>
      </c>
      <c r="H17" s="6">
        <f t="shared" si="2"/>
        <v>6500</v>
      </c>
      <c r="I17" s="5">
        <f t="shared" si="3"/>
        <v>1170000</v>
      </c>
      <c r="J17" s="5"/>
      <c r="K17" s="5"/>
      <c r="L17" s="5"/>
      <c r="M17" s="22"/>
      <c r="N17" s="1">
        <v>2500</v>
      </c>
    </row>
    <row r="18" spans="1:15" ht="123" customHeight="1" thickBot="1" x14ac:dyDescent="0.3">
      <c r="A18" s="36">
        <v>15</v>
      </c>
      <c r="B18" s="37" t="s">
        <v>49</v>
      </c>
      <c r="C18" s="38" t="s">
        <v>65</v>
      </c>
      <c r="D18" s="39" t="s">
        <v>64</v>
      </c>
      <c r="E18" s="39" t="s">
        <v>64</v>
      </c>
      <c r="F18" s="38">
        <v>1000000</v>
      </c>
      <c r="G18" s="38">
        <v>900000</v>
      </c>
      <c r="H18" s="39">
        <f t="shared" ref="H18:H32" si="4">(F18+G18)/2</f>
        <v>950000</v>
      </c>
      <c r="I18" s="38">
        <f>H18</f>
        <v>950000</v>
      </c>
      <c r="J18" s="56" t="s">
        <v>76</v>
      </c>
      <c r="K18" s="54" t="s">
        <v>77</v>
      </c>
      <c r="L18" s="38">
        <f>'[1]Hoja1 (2)'!$AD$3</f>
        <v>11040000</v>
      </c>
      <c r="M18" s="58">
        <v>11040000</v>
      </c>
    </row>
    <row r="19" spans="1:15" ht="132.75" thickBot="1" x14ac:dyDescent="0.3">
      <c r="A19" s="40">
        <v>16</v>
      </c>
      <c r="B19" s="41" t="s">
        <v>50</v>
      </c>
      <c r="C19" s="42" t="s">
        <v>66</v>
      </c>
      <c r="D19" s="39" t="s">
        <v>64</v>
      </c>
      <c r="E19" s="39" t="s">
        <v>64</v>
      </c>
      <c r="F19" s="38">
        <v>1500000</v>
      </c>
      <c r="G19" s="38">
        <v>1300000</v>
      </c>
      <c r="H19" s="39">
        <f t="shared" si="4"/>
        <v>1400000</v>
      </c>
      <c r="I19" s="38">
        <f>H19</f>
        <v>1400000</v>
      </c>
      <c r="J19" s="57">
        <f>I18+I19+I20</f>
        <v>11042500</v>
      </c>
      <c r="K19" s="38"/>
      <c r="L19" s="38"/>
      <c r="M19" s="23"/>
    </row>
    <row r="20" spans="1:15" ht="191.25" customHeight="1" thickBot="1" x14ac:dyDescent="0.3">
      <c r="A20" s="41">
        <v>17</v>
      </c>
      <c r="B20" s="41" t="s">
        <v>51</v>
      </c>
      <c r="C20" s="42" t="s">
        <v>67</v>
      </c>
      <c r="D20" s="38" t="s">
        <v>1</v>
      </c>
      <c r="E20" s="38" t="s">
        <v>35</v>
      </c>
      <c r="F20" s="38">
        <v>28450</v>
      </c>
      <c r="G20" s="38">
        <v>29500</v>
      </c>
      <c r="H20" s="39">
        <f t="shared" si="4"/>
        <v>28975</v>
      </c>
      <c r="I20" s="38">
        <f>H20*300</f>
        <v>8692500</v>
      </c>
      <c r="J20" s="38"/>
      <c r="K20" s="38"/>
      <c r="L20" s="38"/>
      <c r="M20" s="23"/>
    </row>
    <row r="21" spans="1:15" ht="55.5" customHeight="1" thickBot="1" x14ac:dyDescent="0.3">
      <c r="A21" s="11">
        <v>18</v>
      </c>
      <c r="B21" s="11" t="s">
        <v>45</v>
      </c>
      <c r="C21" s="62" t="s">
        <v>20</v>
      </c>
      <c r="D21" s="6" t="s">
        <v>7</v>
      </c>
      <c r="E21" s="6">
        <v>100</v>
      </c>
      <c r="F21" s="6">
        <v>6000</v>
      </c>
      <c r="G21" s="6">
        <v>7000</v>
      </c>
      <c r="H21" s="6">
        <f t="shared" si="4"/>
        <v>6500</v>
      </c>
      <c r="I21" s="6">
        <f>H21*E21</f>
        <v>650000</v>
      </c>
      <c r="J21" s="6"/>
      <c r="K21" s="6"/>
      <c r="L21" s="6"/>
      <c r="M21" s="20"/>
    </row>
    <row r="22" spans="1:15" ht="55.5" customHeight="1" thickBot="1" x14ac:dyDescent="0.3">
      <c r="A22" s="11">
        <v>19</v>
      </c>
      <c r="B22" s="60" t="s">
        <v>45</v>
      </c>
      <c r="C22" s="62" t="s">
        <v>21</v>
      </c>
      <c r="D22" s="61" t="s">
        <v>7</v>
      </c>
      <c r="E22" s="61">
        <v>124</v>
      </c>
      <c r="F22" s="6">
        <v>6000</v>
      </c>
      <c r="G22" s="6">
        <v>7000</v>
      </c>
      <c r="H22" s="6">
        <f t="shared" si="4"/>
        <v>6500</v>
      </c>
      <c r="I22" s="6">
        <f>H22*E22</f>
        <v>806000</v>
      </c>
      <c r="J22" s="6"/>
      <c r="K22" s="6"/>
      <c r="L22" s="6"/>
      <c r="M22" s="20"/>
      <c r="N22" s="1">
        <v>612500</v>
      </c>
      <c r="O22" s="1">
        <f>N22+M22</f>
        <v>612500</v>
      </c>
    </row>
    <row r="23" spans="1:15" ht="216.75" thickBot="1" x14ac:dyDescent="0.3">
      <c r="A23" s="11">
        <v>21</v>
      </c>
      <c r="B23" s="11" t="s">
        <v>52</v>
      </c>
      <c r="C23" s="7" t="s">
        <v>68</v>
      </c>
      <c r="D23" s="6" t="s">
        <v>16</v>
      </c>
      <c r="E23" s="6">
        <v>1</v>
      </c>
      <c r="F23" s="6">
        <v>2300000</v>
      </c>
      <c r="G23" s="6">
        <v>2300000</v>
      </c>
      <c r="H23" s="6">
        <f t="shared" si="4"/>
        <v>2300000</v>
      </c>
      <c r="I23" s="6">
        <f>H23</f>
        <v>2300000</v>
      </c>
      <c r="J23" s="6"/>
      <c r="K23" s="6"/>
      <c r="L23" s="6"/>
      <c r="M23" s="20"/>
    </row>
    <row r="24" spans="1:15" ht="204" customHeight="1" thickBot="1" x14ac:dyDescent="0.3">
      <c r="A24" s="11">
        <v>22</v>
      </c>
      <c r="B24" s="11" t="s">
        <v>52</v>
      </c>
      <c r="C24" s="7" t="s">
        <v>22</v>
      </c>
      <c r="D24" s="6" t="s">
        <v>16</v>
      </c>
      <c r="E24" s="6">
        <v>1</v>
      </c>
      <c r="F24" s="6">
        <v>2300000</v>
      </c>
      <c r="G24" s="6">
        <v>2400000</v>
      </c>
      <c r="H24" s="6">
        <f t="shared" si="4"/>
        <v>2350000</v>
      </c>
      <c r="I24" s="6">
        <f>H24</f>
        <v>2350000</v>
      </c>
      <c r="J24" s="6"/>
      <c r="K24" s="6"/>
      <c r="L24" s="6"/>
      <c r="M24" s="20"/>
    </row>
    <row r="25" spans="1:15" ht="42" customHeight="1" thickBot="1" x14ac:dyDescent="0.3">
      <c r="A25" s="11">
        <v>23</v>
      </c>
      <c r="B25" s="11" t="s">
        <v>45</v>
      </c>
      <c r="C25" s="7" t="s">
        <v>23</v>
      </c>
      <c r="D25" s="6" t="s">
        <v>7</v>
      </c>
      <c r="E25" s="6">
        <v>130</v>
      </c>
      <c r="F25" s="6">
        <v>6000</v>
      </c>
      <c r="G25" s="6">
        <v>7000</v>
      </c>
      <c r="H25" s="6">
        <f t="shared" si="4"/>
        <v>6500</v>
      </c>
      <c r="I25" s="6">
        <f>H25*E25</f>
        <v>845000</v>
      </c>
      <c r="J25" s="6"/>
      <c r="K25" s="6"/>
      <c r="L25" s="6"/>
      <c r="M25" s="20"/>
    </row>
    <row r="26" spans="1:15" ht="42.75" customHeight="1" thickBot="1" x14ac:dyDescent="0.3">
      <c r="A26" s="11">
        <v>24</v>
      </c>
      <c r="B26" s="11" t="s">
        <v>45</v>
      </c>
      <c r="C26" s="7" t="s">
        <v>20</v>
      </c>
      <c r="D26" s="6" t="s">
        <v>1</v>
      </c>
      <c r="E26" s="6">
        <v>250</v>
      </c>
      <c r="F26" s="6">
        <v>6000</v>
      </c>
      <c r="G26" s="6">
        <v>7000</v>
      </c>
      <c r="H26" s="6">
        <f t="shared" si="4"/>
        <v>6500</v>
      </c>
      <c r="I26" s="6">
        <f>H26*E26</f>
        <v>1625000</v>
      </c>
      <c r="J26" s="6"/>
      <c r="K26" s="6"/>
      <c r="L26" s="6"/>
      <c r="M26" s="20"/>
    </row>
    <row r="27" spans="1:15" ht="43.5" customHeight="1" thickBot="1" x14ac:dyDescent="0.3">
      <c r="A27" s="11">
        <v>25</v>
      </c>
      <c r="B27" s="11" t="s">
        <v>53</v>
      </c>
      <c r="C27" s="7" t="s">
        <v>24</v>
      </c>
      <c r="D27" s="6" t="s">
        <v>25</v>
      </c>
      <c r="E27" s="6">
        <v>1</v>
      </c>
      <c r="F27" s="6">
        <v>1500000</v>
      </c>
      <c r="G27" s="6">
        <v>1300000</v>
      </c>
      <c r="H27" s="6">
        <f t="shared" si="4"/>
        <v>1400000</v>
      </c>
      <c r="I27" s="6">
        <f>H27*E27</f>
        <v>1400000</v>
      </c>
      <c r="J27" s="6"/>
      <c r="K27" s="6"/>
      <c r="L27" s="6"/>
      <c r="M27" s="20"/>
    </row>
    <row r="28" spans="1:15" ht="84" customHeight="1" thickBot="1" x14ac:dyDescent="0.3">
      <c r="A28" s="11">
        <v>26</v>
      </c>
      <c r="B28" s="11" t="s">
        <v>46</v>
      </c>
      <c r="C28" s="4" t="s">
        <v>15</v>
      </c>
      <c r="D28" s="5" t="s">
        <v>16</v>
      </c>
      <c r="E28" s="5" t="s">
        <v>17</v>
      </c>
      <c r="F28" s="5">
        <v>12000</v>
      </c>
      <c r="G28" s="5">
        <v>13000</v>
      </c>
      <c r="H28" s="6">
        <f t="shared" si="4"/>
        <v>12500</v>
      </c>
      <c r="I28" s="5">
        <f>H28*50</f>
        <v>625000</v>
      </c>
      <c r="J28" s="5"/>
      <c r="K28" s="5"/>
      <c r="L28" s="5"/>
      <c r="M28" s="22"/>
    </row>
    <row r="29" spans="1:15" ht="36.75" thickBot="1" x14ac:dyDescent="0.3">
      <c r="A29" s="11">
        <v>27</v>
      </c>
      <c r="B29" s="11" t="s">
        <v>53</v>
      </c>
      <c r="C29" s="7" t="s">
        <v>26</v>
      </c>
      <c r="D29" s="6" t="s">
        <v>25</v>
      </c>
      <c r="E29" s="6">
        <v>1</v>
      </c>
      <c r="F29" s="6">
        <v>1800000</v>
      </c>
      <c r="G29" s="6">
        <v>1700000</v>
      </c>
      <c r="H29" s="6">
        <f t="shared" si="4"/>
        <v>1750000</v>
      </c>
      <c r="I29" s="6">
        <f t="shared" ref="I29:I37" si="5">H29*E29</f>
        <v>1750000</v>
      </c>
      <c r="J29" s="6"/>
      <c r="K29" s="6"/>
      <c r="L29" s="6"/>
      <c r="M29" s="20"/>
    </row>
    <row r="30" spans="1:15" ht="43.5" customHeight="1" thickBot="1" x14ac:dyDescent="0.3">
      <c r="A30" s="11">
        <v>28</v>
      </c>
      <c r="B30" s="11" t="s">
        <v>53</v>
      </c>
      <c r="C30" s="7" t="s">
        <v>27</v>
      </c>
      <c r="D30" s="6" t="s">
        <v>25</v>
      </c>
      <c r="E30" s="6">
        <v>1</v>
      </c>
      <c r="F30" s="6">
        <v>1800000</v>
      </c>
      <c r="G30" s="6">
        <v>1700000</v>
      </c>
      <c r="H30" s="6">
        <f t="shared" si="4"/>
        <v>1750000</v>
      </c>
      <c r="I30" s="6">
        <f t="shared" si="5"/>
        <v>1750000</v>
      </c>
      <c r="J30" s="6"/>
      <c r="K30" s="6"/>
      <c r="L30" s="6"/>
      <c r="M30" s="20"/>
    </row>
    <row r="31" spans="1:15" ht="34.5" customHeight="1" thickBot="1" x14ac:dyDescent="0.3">
      <c r="A31" s="12">
        <v>29</v>
      </c>
      <c r="B31" s="11" t="s">
        <v>53</v>
      </c>
      <c r="C31" s="8" t="s">
        <v>28</v>
      </c>
      <c r="D31" s="5" t="s">
        <v>25</v>
      </c>
      <c r="E31" s="5">
        <v>3</v>
      </c>
      <c r="F31" s="5">
        <v>900000</v>
      </c>
      <c r="G31" s="5">
        <v>900000</v>
      </c>
      <c r="H31" s="6">
        <f t="shared" si="4"/>
        <v>900000</v>
      </c>
      <c r="I31" s="6">
        <f t="shared" si="5"/>
        <v>2700000</v>
      </c>
      <c r="J31" s="6"/>
      <c r="K31" s="5"/>
      <c r="L31" s="5"/>
      <c r="M31" s="22"/>
    </row>
    <row r="32" spans="1:15" ht="34.5" customHeight="1" thickBot="1" x14ac:dyDescent="0.3">
      <c r="A32" s="12">
        <v>30</v>
      </c>
      <c r="B32" s="12" t="s">
        <v>54</v>
      </c>
      <c r="C32" s="7" t="s">
        <v>29</v>
      </c>
      <c r="D32" s="6" t="s">
        <v>1</v>
      </c>
      <c r="E32" s="6">
        <v>1</v>
      </c>
      <c r="F32" s="6">
        <v>1900000</v>
      </c>
      <c r="G32" s="6">
        <v>2000000</v>
      </c>
      <c r="H32" s="6">
        <f t="shared" si="4"/>
        <v>1950000</v>
      </c>
      <c r="I32" s="6">
        <f t="shared" si="5"/>
        <v>1950000</v>
      </c>
      <c r="J32" s="6"/>
      <c r="K32" s="6"/>
      <c r="L32" s="6"/>
      <c r="M32" s="20"/>
    </row>
    <row r="33" spans="1:13" ht="34.5" customHeight="1" thickBot="1" x14ac:dyDescent="0.3">
      <c r="A33" s="12">
        <v>31</v>
      </c>
      <c r="B33" s="12" t="s">
        <v>55</v>
      </c>
      <c r="C33" s="7" t="s">
        <v>30</v>
      </c>
      <c r="D33" s="6" t="s">
        <v>7</v>
      </c>
      <c r="E33" s="6">
        <v>20</v>
      </c>
      <c r="F33" s="6">
        <v>140000</v>
      </c>
      <c r="G33" s="6">
        <v>130000</v>
      </c>
      <c r="H33" s="6">
        <f t="shared" ref="H33:H37" si="6">(F33+G33)/2</f>
        <v>135000</v>
      </c>
      <c r="I33" s="6">
        <f t="shared" si="5"/>
        <v>2700000</v>
      </c>
      <c r="J33" s="6"/>
      <c r="K33" s="6"/>
      <c r="L33" s="6"/>
      <c r="M33" s="20"/>
    </row>
    <row r="34" spans="1:13" ht="34.5" customHeight="1" thickBot="1" x14ac:dyDescent="0.3">
      <c r="A34" s="12">
        <v>32</v>
      </c>
      <c r="B34" s="12" t="s">
        <v>56</v>
      </c>
      <c r="C34" s="7" t="s">
        <v>31</v>
      </c>
      <c r="D34" s="6" t="s">
        <v>1</v>
      </c>
      <c r="E34" s="6">
        <v>2</v>
      </c>
      <c r="F34" s="6">
        <v>150000</v>
      </c>
      <c r="G34" s="6">
        <v>150000</v>
      </c>
      <c r="H34" s="6">
        <f t="shared" si="6"/>
        <v>150000</v>
      </c>
      <c r="I34" s="6">
        <f t="shared" si="5"/>
        <v>300000</v>
      </c>
      <c r="J34" s="6"/>
      <c r="K34" s="6"/>
      <c r="L34" s="6"/>
      <c r="M34" s="20"/>
    </row>
    <row r="35" spans="1:13" ht="34.5" customHeight="1" thickBot="1" x14ac:dyDescent="0.3">
      <c r="A35" s="12">
        <v>33</v>
      </c>
      <c r="B35" s="12" t="s">
        <v>57</v>
      </c>
      <c r="C35" s="7" t="s">
        <v>32</v>
      </c>
      <c r="D35" s="6" t="s">
        <v>1</v>
      </c>
      <c r="E35" s="6">
        <v>6</v>
      </c>
      <c r="F35" s="6">
        <v>5000</v>
      </c>
      <c r="G35" s="6">
        <v>5000</v>
      </c>
      <c r="H35" s="6">
        <f t="shared" si="6"/>
        <v>5000</v>
      </c>
      <c r="I35" s="6">
        <f t="shared" si="5"/>
        <v>30000</v>
      </c>
      <c r="J35" s="6"/>
      <c r="K35" s="6"/>
      <c r="L35" s="6"/>
      <c r="M35" s="20"/>
    </row>
    <row r="36" spans="1:13" ht="34.5" customHeight="1" thickBot="1" x14ac:dyDescent="0.3">
      <c r="A36" s="12">
        <v>34</v>
      </c>
      <c r="B36" s="12" t="s">
        <v>58</v>
      </c>
      <c r="C36" s="7" t="s">
        <v>33</v>
      </c>
      <c r="D36" s="6" t="s">
        <v>7</v>
      </c>
      <c r="E36" s="6">
        <v>2</v>
      </c>
      <c r="F36" s="6">
        <v>60000</v>
      </c>
      <c r="G36" s="6">
        <v>50000</v>
      </c>
      <c r="H36" s="6">
        <f t="shared" si="6"/>
        <v>55000</v>
      </c>
      <c r="I36" s="6">
        <f t="shared" si="5"/>
        <v>110000</v>
      </c>
      <c r="J36" s="6"/>
      <c r="K36" s="6"/>
      <c r="L36" s="6"/>
      <c r="M36" s="20"/>
    </row>
    <row r="37" spans="1:13" ht="34.5" customHeight="1" x14ac:dyDescent="0.25">
      <c r="A37" s="25">
        <v>35</v>
      </c>
      <c r="B37" s="25" t="s">
        <v>59</v>
      </c>
      <c r="C37" s="26" t="s">
        <v>34</v>
      </c>
      <c r="D37" s="27" t="s">
        <v>7</v>
      </c>
      <c r="E37" s="27">
        <v>2</v>
      </c>
      <c r="F37" s="27">
        <v>60000</v>
      </c>
      <c r="G37" s="27">
        <v>50000</v>
      </c>
      <c r="H37" s="27">
        <f t="shared" si="6"/>
        <v>55000</v>
      </c>
      <c r="I37" s="27">
        <f t="shared" si="5"/>
        <v>110000</v>
      </c>
      <c r="J37" s="27"/>
      <c r="K37" s="27"/>
      <c r="L37" s="27"/>
      <c r="M37" s="20"/>
    </row>
    <row r="38" spans="1:13" s="2" customFormat="1" ht="15.75" customHeight="1" x14ac:dyDescent="0.25">
      <c r="A38" s="154" t="s">
        <v>71</v>
      </c>
      <c r="B38" s="137"/>
      <c r="C38" s="137"/>
      <c r="D38" s="137"/>
      <c r="E38" s="137"/>
      <c r="F38" s="137"/>
      <c r="G38" s="137"/>
      <c r="H38" s="155"/>
      <c r="I38" s="139">
        <f>SUM(I4:I37)</f>
        <v>48252500</v>
      </c>
      <c r="J38" s="46"/>
      <c r="K38" s="139"/>
      <c r="L38" s="139" t="s">
        <v>80</v>
      </c>
      <c r="M38" s="153">
        <f>I37+I36+I35+I34+I33+I32+I31+I30+I29+I28+I27+I26+I25+I24+I23+I21+I17+I15+I14+N16+N17+I22</f>
        <v>26873500</v>
      </c>
    </row>
    <row r="39" spans="1:13" s="2" customFormat="1" ht="15.75" customHeight="1" x14ac:dyDescent="0.25">
      <c r="A39" s="156"/>
      <c r="B39" s="157"/>
      <c r="C39" s="157"/>
      <c r="D39" s="157"/>
      <c r="E39" s="157"/>
      <c r="F39" s="157"/>
      <c r="G39" s="157"/>
      <c r="H39" s="158"/>
      <c r="I39" s="140"/>
      <c r="J39" s="47"/>
      <c r="K39" s="140"/>
      <c r="L39" s="140"/>
      <c r="M39" s="153"/>
    </row>
    <row r="40" spans="1:13" x14ac:dyDescent="0.25">
      <c r="A40" s="9"/>
      <c r="B40" s="9"/>
      <c r="C40" s="10"/>
      <c r="D40" s="9"/>
      <c r="E40" s="9"/>
      <c r="F40" s="9"/>
      <c r="G40" s="9"/>
      <c r="H40" s="9"/>
      <c r="I40" s="9"/>
      <c r="J40" s="9"/>
      <c r="K40" s="9"/>
      <c r="L40" s="137" t="s">
        <v>79</v>
      </c>
      <c r="M40" s="9"/>
    </row>
    <row r="41" spans="1:13" ht="15" x14ac:dyDescent="0.25">
      <c r="A41" s="3"/>
      <c r="B41" s="3"/>
      <c r="C41" s="14"/>
      <c r="D41" s="3"/>
      <c r="E41" s="3"/>
      <c r="F41" s="3"/>
      <c r="G41" s="3"/>
      <c r="H41" s="3"/>
      <c r="I41" s="3"/>
      <c r="J41" s="3"/>
      <c r="K41" s="3"/>
      <c r="L41" s="138"/>
      <c r="M41" s="3">
        <f>SUM(M4:M37)</f>
        <v>21379000</v>
      </c>
    </row>
    <row r="42" spans="1:13" ht="15" x14ac:dyDescent="0.25">
      <c r="A42" s="3"/>
      <c r="B42" s="3"/>
      <c r="C42" s="14"/>
      <c r="D42" s="3"/>
      <c r="E42" s="3"/>
      <c r="F42" s="3"/>
      <c r="G42" s="3"/>
      <c r="H42" s="3"/>
      <c r="I42" s="3"/>
      <c r="J42" s="3"/>
      <c r="K42" s="3"/>
      <c r="L42" s="3"/>
      <c r="M42" s="3"/>
    </row>
    <row r="43" spans="1:13" ht="15" x14ac:dyDescent="0.25">
      <c r="A43" s="3"/>
      <c r="B43" s="3"/>
      <c r="C43" s="14"/>
      <c r="D43" s="3"/>
      <c r="E43" s="3" t="s">
        <v>81</v>
      </c>
      <c r="F43" s="59">
        <f>M38+M18</f>
        <v>37913500</v>
      </c>
      <c r="G43" s="3"/>
      <c r="H43" s="3"/>
      <c r="I43" s="3"/>
      <c r="J43" s="3"/>
      <c r="K43" s="3"/>
      <c r="L43" s="3"/>
      <c r="M43" s="59">
        <f>M41+M38</f>
        <v>48252500</v>
      </c>
    </row>
    <row r="44" spans="1:13" ht="15" x14ac:dyDescent="0.25">
      <c r="A44" s="3"/>
      <c r="B44" s="3"/>
      <c r="C44" s="14"/>
      <c r="D44" s="3"/>
      <c r="E44" s="3"/>
      <c r="F44" s="3"/>
      <c r="G44" s="3"/>
      <c r="H44" s="3"/>
      <c r="I44" s="3"/>
      <c r="J44" s="3"/>
      <c r="K44" s="3"/>
      <c r="L44" s="3"/>
      <c r="M44" s="3"/>
    </row>
    <row r="45" spans="1:13" ht="15" x14ac:dyDescent="0.25">
      <c r="A45" s="3"/>
      <c r="B45" s="3"/>
      <c r="C45" s="14"/>
      <c r="D45" s="3"/>
      <c r="E45" s="3"/>
      <c r="F45" s="3"/>
      <c r="G45" s="3"/>
      <c r="H45" s="3"/>
      <c r="I45" s="3"/>
      <c r="J45" s="3"/>
      <c r="K45" s="3"/>
      <c r="L45" s="3"/>
      <c r="M45" s="3"/>
    </row>
    <row r="48" spans="1:13" x14ac:dyDescent="0.25">
      <c r="F48" s="13">
        <v>611000</v>
      </c>
    </row>
    <row r="49" spans="6:6" ht="15.75" x14ac:dyDescent="0.25">
      <c r="F49" s="63">
        <v>47641500</v>
      </c>
    </row>
    <row r="50" spans="6:6" x14ac:dyDescent="0.25">
      <c r="F50" s="64">
        <f>F49+F48</f>
        <v>48252500</v>
      </c>
    </row>
  </sheetData>
  <mergeCells count="10">
    <mergeCell ref="M38:M39"/>
    <mergeCell ref="A38:H39"/>
    <mergeCell ref="L40:L41"/>
    <mergeCell ref="I38:I39"/>
    <mergeCell ref="K38:K39"/>
    <mergeCell ref="L38:L39"/>
    <mergeCell ref="A1:B2"/>
    <mergeCell ref="C1:I1"/>
    <mergeCell ref="K1:L2"/>
    <mergeCell ref="C2:I2"/>
  </mergeCells>
  <conditionalFormatting sqref="K4">
    <cfRule type="expression" dxfId="4" priority="5">
      <formula>#REF!="ojo"</formula>
    </cfRule>
  </conditionalFormatting>
  <conditionalFormatting sqref="K13">
    <cfRule type="expression" dxfId="3" priority="4">
      <formula>#REF!="ojo"</formula>
    </cfRule>
  </conditionalFormatting>
  <conditionalFormatting sqref="K16">
    <cfRule type="expression" dxfId="2" priority="3">
      <formula>#REF!="ojo"</formula>
    </cfRule>
  </conditionalFormatting>
  <conditionalFormatting sqref="K5">
    <cfRule type="expression" dxfId="1" priority="2">
      <formula>#REF!="ojo"</formula>
    </cfRule>
  </conditionalFormatting>
  <conditionalFormatting sqref="K18">
    <cfRule type="expression" dxfId="0" priority="1">
      <formula>#REF!="ojo"</formula>
    </cfRule>
  </conditionalFormatting>
  <printOptions horizontalCentered="1" verticalCentered="1"/>
  <pageMargins left="0.70866141732283472" right="0.70866141732283472" top="0.74803149606299213" bottom="0.74803149606299213" header="0.31496062992125984" footer="0.31496062992125984"/>
  <pageSetup paperSize="14" scale="88"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FICHA TECNICA (2)</vt:lpstr>
      <vt:lpstr>hoja 2</vt:lpstr>
      <vt:lpstr>'FICHA TECNICA (2)'!Área_de_impresión</vt:lpstr>
      <vt:lpstr>'FICHA TECNICA (2)'!Títulos_a_imprimir</vt:lpstr>
      <vt:lpstr>'hoja 2'!Títulos_a_imprimir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SENNOVA</dc:creator>
  <cp:lastModifiedBy>573014533047</cp:lastModifiedBy>
  <cp:lastPrinted>2019-06-11T15:30:01Z</cp:lastPrinted>
  <dcterms:created xsi:type="dcterms:W3CDTF">2018-10-17T20:06:19Z</dcterms:created>
  <dcterms:modified xsi:type="dcterms:W3CDTF">2020-12-23T00:45:25Z</dcterms:modified>
</cp:coreProperties>
</file>