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barranquilla-my.sharepoint.com/personal/sballestasv_barranquilla_gov_co/Documents/GENERAL GOBERNACION/2026/PROCESOS/SA - SI CALIBRACION/OBSERVACIONES/"/>
    </mc:Choice>
  </mc:AlternateContent>
  <xr:revisionPtr revIDLastSave="0" documentId="8_{A17C0CAA-88C2-451C-A09B-C869F16C8D02}" xr6:coauthVersionLast="47" xr6:coauthVersionMax="47" xr10:uidLastSave="{00000000-0000-0000-0000-000000000000}"/>
  <bookViews>
    <workbookView xWindow="-110" yWindow="-110" windowWidth="19420" windowHeight="10300" xr2:uid="{4C8B3B7C-6E01-4DA6-A5E2-BD85BB867573}"/>
  </bookViews>
  <sheets>
    <sheet name="Resumen" sheetId="7" r:id="rId1"/>
    <sheet name="1. LDSP" sheetId="3" r:id="rId2"/>
    <sheet name="2. Medicamentos" sheetId="4" r:id="rId3"/>
    <sheet name="3. PAI" sheetId="5" r:id="rId4"/>
    <sheet name="4. Salud Ambiental" sheetId="6" r:id="rId5"/>
  </sheets>
  <definedNames>
    <definedName name="_xlnm._FilterDatabase" localSheetId="1" hidden="1">'1. LDSP'!$A$7:$M$147</definedName>
    <definedName name="_xlnm._FilterDatabase" localSheetId="2" hidden="1">'2. Medicamentos'!$A$7:$L$11</definedName>
    <definedName name="_xlnm._FilterDatabase" localSheetId="3" hidden="1">'3. PAI'!$A$7:$L$23</definedName>
    <definedName name="_xlnm._FilterDatabase" localSheetId="4" hidden="1">'4. Salud Ambiental'!$A$7:$L$24</definedName>
    <definedName name="_xlnm.Print_Area" localSheetId="1">'1. LDSP'!$B$2:$O$157</definedName>
    <definedName name="_xlnm.Print_Area" localSheetId="2">'2. Medicamentos'!$B$2:$N$21</definedName>
    <definedName name="_xlnm.Print_Area" localSheetId="3">'3. PAI'!$B$2:$N$36</definedName>
    <definedName name="_xlnm.Print_Area" localSheetId="4">'4. Salud Ambiental'!$B$2:$N$33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7" l="1"/>
  <c r="R26" i="6"/>
  <c r="R18" i="6"/>
  <c r="R19" i="6"/>
  <c r="R20" i="6"/>
  <c r="R21" i="6"/>
  <c r="R22" i="6"/>
  <c r="R23" i="6"/>
  <c r="R24" i="6"/>
  <c r="R17" i="6"/>
  <c r="R25" i="5"/>
  <c r="R16" i="5"/>
  <c r="R17" i="5"/>
  <c r="R18" i="5"/>
  <c r="R19" i="5"/>
  <c r="R20" i="5"/>
  <c r="R21" i="5"/>
  <c r="R22" i="5"/>
  <c r="R23" i="5"/>
  <c r="R15" i="5"/>
  <c r="R13" i="4"/>
  <c r="R10" i="4"/>
  <c r="R11" i="4"/>
  <c r="R9" i="4"/>
  <c r="S145" i="3"/>
  <c r="S146" i="3"/>
  <c r="S147" i="3"/>
  <c r="S144" i="3"/>
  <c r="D9" i="7"/>
  <c r="E9" i="7"/>
  <c r="F9" i="7"/>
  <c r="C9" i="7"/>
  <c r="O25" i="5"/>
  <c r="P25" i="5"/>
  <c r="Q25" i="5"/>
  <c r="N25" i="5"/>
  <c r="O13" i="4"/>
  <c r="P13" i="4"/>
  <c r="Q13" i="4"/>
  <c r="N13" i="4"/>
  <c r="P149" i="3"/>
  <c r="Q149" i="3"/>
  <c r="R149" i="3"/>
  <c r="S149" i="3"/>
  <c r="O149" i="3"/>
  <c r="O26" i="6"/>
  <c r="P26" i="6"/>
  <c r="Q26" i="6"/>
  <c r="N26" i="6"/>
  <c r="S107" i="3"/>
  <c r="R10" i="6" l="1"/>
  <c r="R11" i="6"/>
  <c r="R14" i="6"/>
  <c r="R15" i="6"/>
  <c r="R9" i="6"/>
  <c r="F7" i="7"/>
  <c r="R11" i="5"/>
  <c r="R12" i="5"/>
  <c r="R13" i="5"/>
  <c r="R14" i="5"/>
  <c r="R9" i="5"/>
  <c r="F6" i="7"/>
  <c r="F5" i="7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F4" i="7"/>
  <c r="E7" i="7"/>
  <c r="D7" i="7"/>
  <c r="D6" i="7"/>
  <c r="E6" i="7"/>
  <c r="D4" i="7"/>
  <c r="E4" i="7"/>
  <c r="C4" i="7"/>
  <c r="D5" i="7"/>
  <c r="E5" i="7"/>
  <c r="H4" i="7" l="1"/>
  <c r="N24" i="6" l="1"/>
  <c r="N23" i="6"/>
  <c r="N19" i="6"/>
  <c r="N18" i="6"/>
  <c r="N17" i="6"/>
  <c r="N16" i="6"/>
  <c r="R16" i="6" s="1"/>
  <c r="N13" i="6"/>
  <c r="R13" i="6" s="1"/>
  <c r="N12" i="6"/>
  <c r="R12" i="6" s="1"/>
  <c r="N23" i="5"/>
  <c r="N22" i="5"/>
  <c r="N21" i="5"/>
  <c r="N20" i="5"/>
  <c r="N19" i="5"/>
  <c r="N18" i="5"/>
  <c r="N16" i="5"/>
  <c r="N10" i="5"/>
  <c r="R10" i="5" s="1"/>
  <c r="H5" i="7" l="1"/>
  <c r="C7" i="7"/>
  <c r="H6" i="7"/>
  <c r="C6" i="7"/>
  <c r="C5" i="7"/>
  <c r="H7" i="7" l="1"/>
</calcChain>
</file>

<file path=xl/sharedStrings.xml><?xml version="1.0" encoding="utf-8"?>
<sst xmlns="http://schemas.openxmlformats.org/spreadsheetml/2006/main" count="1632" uniqueCount="622">
  <si>
    <t>ITEM</t>
  </si>
  <si>
    <t>UBICACIÓN/AREA</t>
  </si>
  <si>
    <t>SERVICIO A 
CONTRATAR</t>
  </si>
  <si>
    <t>CALIBRACION</t>
  </si>
  <si>
    <t>CODIGO INTERNO</t>
  </si>
  <si>
    <t>NOMBRE DE EQUIPO</t>
  </si>
  <si>
    <t>MARCA</t>
  </si>
  <si>
    <t>MODELO</t>
  </si>
  <si>
    <t xml:space="preserve">SERIE </t>
  </si>
  <si>
    <t>SERVICIO A CONTRATAR</t>
  </si>
  <si>
    <t>MAGNITUDES 
ASOCIADAS</t>
  </si>
  <si>
    <t>NUMERO DE PUNTOS A CALIBRAR</t>
  </si>
  <si>
    <t>ESPECIFICACIONES DE 
PUNTOS A CALIBRAR</t>
  </si>
  <si>
    <t>CANTIDAD 
UNITARIA</t>
  </si>
  <si>
    <t xml:space="preserve">FISICOQUIMICO </t>
  </si>
  <si>
    <t>TIEMPO Y FRECUENCIA</t>
  </si>
  <si>
    <t>3</t>
  </si>
  <si>
    <t>VC-00-FQ-106</t>
  </si>
  <si>
    <t>COLORIMETRO</t>
  </si>
  <si>
    <t>ORBECO HELLIGE</t>
  </si>
  <si>
    <t>CANTIDAD DE SUSTANCIA</t>
  </si>
  <si>
    <t>0,1, 0,5 y 1,0 ABS</t>
  </si>
  <si>
    <t xml:space="preserve">VC-00-FQ-55 </t>
  </si>
  <si>
    <t>BURETA DIGITAL</t>
  </si>
  <si>
    <t>BRAND</t>
  </si>
  <si>
    <t xml:space="preserve">EASY CALIBRATION </t>
  </si>
  <si>
    <t>09F77521</t>
  </si>
  <si>
    <t>VOLUMEN</t>
  </si>
  <si>
    <t>1, 12.5 Y 25</t>
  </si>
  <si>
    <t>VC-00-FQ-104</t>
  </si>
  <si>
    <t>REFRACTOMETRO</t>
  </si>
  <si>
    <t>ATAGO</t>
  </si>
  <si>
    <t>DR-A1</t>
  </si>
  <si>
    <t>5°, 10° y 20°</t>
  </si>
  <si>
    <t>VC-00-FQ-51</t>
  </si>
  <si>
    <t>PLANCHA DE CALENTAMIENTO</t>
  </si>
  <si>
    <t xml:space="preserve">FISCHER SCIENTIFIC </t>
  </si>
  <si>
    <t xml:space="preserve">ISOTEMP </t>
  </si>
  <si>
    <t>TEMPERATURA</t>
  </si>
  <si>
    <t>37, 100 y 150°C</t>
  </si>
  <si>
    <t>VC-00-FQ-102</t>
  </si>
  <si>
    <t>REFRIGERADOR</t>
  </si>
  <si>
    <t>SANYO</t>
  </si>
  <si>
    <t>MPR - 721</t>
  </si>
  <si>
    <t>2, 5 Y 8°C</t>
  </si>
  <si>
    <t>VC-00-FQ-94</t>
  </si>
  <si>
    <t>BALANZA VIBRA</t>
  </si>
  <si>
    <t>VIBRA</t>
  </si>
  <si>
    <t>SJ-620E</t>
  </si>
  <si>
    <t>09370006</t>
  </si>
  <si>
    <t>MASA</t>
  </si>
  <si>
    <t>12</t>
  </si>
  <si>
    <t>0, 0,2, 50, 120, 150, 250, 300, 400, 450, 500, 600, 620(g)</t>
  </si>
  <si>
    <t>VC-00-FQ-62</t>
  </si>
  <si>
    <t>CENTRIFUGA</t>
  </si>
  <si>
    <t>BECTOM DICKINSON</t>
  </si>
  <si>
    <t>DYNAC</t>
  </si>
  <si>
    <t>bajo, medio alto</t>
  </si>
  <si>
    <t>VC-00-FQ-111</t>
  </si>
  <si>
    <t>MICROPIPETA</t>
  </si>
  <si>
    <t xml:space="preserve">BRAND </t>
  </si>
  <si>
    <t>TRANSFERPETTE 100-1000UL</t>
  </si>
  <si>
    <t>08G04612</t>
  </si>
  <si>
    <t>Rango minimo, medio y maximo</t>
  </si>
  <si>
    <t>VC-00-FQ-117</t>
  </si>
  <si>
    <t>10B8400</t>
  </si>
  <si>
    <t>VC-00-FQ-114</t>
  </si>
  <si>
    <t>TRANSFERPETTE 1-10ML</t>
  </si>
  <si>
    <t>61D7214</t>
  </si>
  <si>
    <t>VC-00-FQ-112</t>
  </si>
  <si>
    <t>TRANSFERPETTE 10-100UL</t>
  </si>
  <si>
    <t>04H02003</t>
  </si>
  <si>
    <t>VC-00-FQ-96</t>
  </si>
  <si>
    <t xml:space="preserve">MICROPIPETA </t>
  </si>
  <si>
    <t xml:space="preserve">TRANSFERPETTE </t>
  </si>
  <si>
    <t>09D1592</t>
  </si>
  <si>
    <t>VC-00-FQ-113</t>
  </si>
  <si>
    <t>04H02013</t>
  </si>
  <si>
    <t>VC-00-FQ-124</t>
  </si>
  <si>
    <t>06J07231</t>
  </si>
  <si>
    <t>EQU-14</t>
  </si>
  <si>
    <t>HAIER</t>
  </si>
  <si>
    <t>HYC-610</t>
  </si>
  <si>
    <t>BE06PAE0U00QGG380005</t>
  </si>
  <si>
    <t xml:space="preserve">MICROBIOLOGIA DE ALIMENTOS </t>
  </si>
  <si>
    <t>CONDUCTIVIDAD</t>
  </si>
  <si>
    <t>VC-03-MO-31</t>
  </si>
  <si>
    <t>INCUBADORA  22± 2°C</t>
  </si>
  <si>
    <t>BINDER</t>
  </si>
  <si>
    <t>BD 115 UL</t>
  </si>
  <si>
    <t>1</t>
  </si>
  <si>
    <t>22°C</t>
  </si>
  <si>
    <t>VC-03-MO-32</t>
  </si>
  <si>
    <t>INCUBADORA</t>
  </si>
  <si>
    <t>LAB LINE</t>
  </si>
  <si>
    <t>IMPERIAL III 305</t>
  </si>
  <si>
    <t>41,5,  44 y 47°C</t>
  </si>
  <si>
    <t>VC-03-MO-46</t>
  </si>
  <si>
    <t xml:space="preserve">BALANZA DE PRECISION </t>
  </si>
  <si>
    <t>PIONER</t>
  </si>
  <si>
    <t>OHAUS</t>
  </si>
  <si>
    <t>0, 0,2, 200, 500, 1000, 1200, 1500, 1700, 2000, 2500, 3000, 3100(g)</t>
  </si>
  <si>
    <t>VP-010-BM-38</t>
  </si>
  <si>
    <t>TRANSFERPETTE</t>
  </si>
  <si>
    <t>07D2179</t>
  </si>
  <si>
    <t>MICROBIOLOGIA DE ALIMENTOS</t>
  </si>
  <si>
    <t>EQU-130</t>
  </si>
  <si>
    <t>02Y5590</t>
  </si>
  <si>
    <t>VC-00-FQ-41</t>
  </si>
  <si>
    <t xml:space="preserve">HORNO DE SECADO </t>
  </si>
  <si>
    <t>SD</t>
  </si>
  <si>
    <t>05-87401</t>
  </si>
  <si>
    <t xml:space="preserve">LAVADO DE FISICOQUIMICO </t>
  </si>
  <si>
    <t>-60°C</t>
  </si>
  <si>
    <t xml:space="preserve">ULTRACONGELADOR </t>
  </si>
  <si>
    <t xml:space="preserve">CUARTO DE REFRIGERACION </t>
  </si>
  <si>
    <t>2</t>
  </si>
  <si>
    <t>-70 Y -80°C</t>
  </si>
  <si>
    <t>VP-09-MCR-51</t>
  </si>
  <si>
    <t xml:space="preserve">SANYO </t>
  </si>
  <si>
    <t>MDF-U538650</t>
  </si>
  <si>
    <t>EQU-170</t>
  </si>
  <si>
    <t xml:space="preserve">HAIER </t>
  </si>
  <si>
    <t>DW-86L728J</t>
  </si>
  <si>
    <t>BE0GYPE1T00QGM130005</t>
  </si>
  <si>
    <t xml:space="preserve">VIROLOGIA </t>
  </si>
  <si>
    <t>VP-05-LCV-05</t>
  </si>
  <si>
    <t xml:space="preserve">INCUBADORA </t>
  </si>
  <si>
    <t xml:space="preserve">BINDER </t>
  </si>
  <si>
    <t>BD</t>
  </si>
  <si>
    <t>37°C</t>
  </si>
  <si>
    <t>EQU-132</t>
  </si>
  <si>
    <t>ABM</t>
  </si>
  <si>
    <t>H100</t>
  </si>
  <si>
    <t xml:space="preserve">EQU-205 </t>
  </si>
  <si>
    <t xml:space="preserve">THERMO SCIENTIFIC </t>
  </si>
  <si>
    <t xml:space="preserve">FINNPIPETTE </t>
  </si>
  <si>
    <t>RU10211</t>
  </si>
  <si>
    <t>EQU-271</t>
  </si>
  <si>
    <t>02F85081</t>
  </si>
  <si>
    <t>VP-05-LCV-36</t>
  </si>
  <si>
    <t>09D3116</t>
  </si>
  <si>
    <t>EQU-48</t>
  </si>
  <si>
    <t>16J36018</t>
  </si>
  <si>
    <t>GA004779</t>
  </si>
  <si>
    <t>KACIL</t>
  </si>
  <si>
    <t>NO REGISTRA</t>
  </si>
  <si>
    <t>EQU-245</t>
  </si>
  <si>
    <t xml:space="preserve">VP-08-LZP-10 </t>
  </si>
  <si>
    <t xml:space="preserve">MICROPIPETA MULTICANAL  </t>
  </si>
  <si>
    <t>TRANSFERPETTE 8´</t>
  </si>
  <si>
    <t>07R2058</t>
  </si>
  <si>
    <t xml:space="preserve">REFRIGERADOR </t>
  </si>
  <si>
    <t>ACCUMAX</t>
  </si>
  <si>
    <t>ACCUMAX PRO</t>
  </si>
  <si>
    <t xml:space="preserve">CENTRIFUGA </t>
  </si>
  <si>
    <t xml:space="preserve">NO VISIBLE </t>
  </si>
  <si>
    <t xml:space="preserve">MICROBIOLOGIA DE AGUAS </t>
  </si>
  <si>
    <t>VP-09-MCR-67</t>
  </si>
  <si>
    <t xml:space="preserve">PANASONIC </t>
  </si>
  <si>
    <t>MPR-721-PA</t>
  </si>
  <si>
    <t>EQU-34</t>
  </si>
  <si>
    <t>HYC-68A</t>
  </si>
  <si>
    <t>BE07T0E0N00QEG950023</t>
  </si>
  <si>
    <t xml:space="preserve">COLERA </t>
  </si>
  <si>
    <t>VP-06-MC-74</t>
  </si>
  <si>
    <t xml:space="preserve">AUTOCLAVE </t>
  </si>
  <si>
    <t xml:space="preserve">SERCON </t>
  </si>
  <si>
    <t>HS80168</t>
  </si>
  <si>
    <t xml:space="preserve">LAVADO DE AREA CLINICA </t>
  </si>
  <si>
    <t>EQU-250</t>
  </si>
  <si>
    <t xml:space="preserve">EQUIPO PURIFICADOR DE AGUA </t>
  </si>
  <si>
    <t>SMART2PURE6 UV/UF</t>
  </si>
  <si>
    <t>0,056, 0,5, 1(μS/cm) y 5, 10(MΩ·cm)</t>
  </si>
  <si>
    <t>EQU-273</t>
  </si>
  <si>
    <t>MPR-721PA</t>
  </si>
  <si>
    <t xml:space="preserve">MICROBIOLOGIA CLINICA </t>
  </si>
  <si>
    <t>EQU-35</t>
  </si>
  <si>
    <t>QEG950025</t>
  </si>
  <si>
    <t xml:space="preserve">EQU-190 </t>
  </si>
  <si>
    <t>HYC-390</t>
  </si>
  <si>
    <t>BE07C3EAQ00QJM3H0018</t>
  </si>
  <si>
    <t>VP-05-LCV-29</t>
  </si>
  <si>
    <t>01A0852</t>
  </si>
  <si>
    <t>EQU-46</t>
  </si>
  <si>
    <t xml:space="preserve">TRANSFERPETTE 0,5-10 </t>
  </si>
  <si>
    <t>16M90328</t>
  </si>
  <si>
    <t>PH-METRO</t>
  </si>
  <si>
    <t>MAGNITUD QUIMICA</t>
  </si>
  <si>
    <t>HACH</t>
  </si>
  <si>
    <t>Distribuidos en el rango de operación</t>
  </si>
  <si>
    <t xml:space="preserve">EQU-203 </t>
  </si>
  <si>
    <t>MICROPIPETA 100-1000</t>
  </si>
  <si>
    <t>RU20864</t>
  </si>
  <si>
    <t xml:space="preserve">BAÑO DE MARIA </t>
  </si>
  <si>
    <t>VWR</t>
  </si>
  <si>
    <t>BOECO</t>
  </si>
  <si>
    <t>10-100</t>
  </si>
  <si>
    <t xml:space="preserve">BIOLOGIA MOLECULAR DE VIROLOGIA </t>
  </si>
  <si>
    <t xml:space="preserve">EQU-219 </t>
  </si>
  <si>
    <t>THERMO SCIENTIFIC</t>
  </si>
  <si>
    <t>FINNPIPETTE 1-10</t>
  </si>
  <si>
    <t>RU00833</t>
  </si>
  <si>
    <t>EQU-212</t>
  </si>
  <si>
    <t>RU00828</t>
  </si>
  <si>
    <t>EQU-220</t>
  </si>
  <si>
    <t>FINNPIPETTE 10-100</t>
  </si>
  <si>
    <t>RU00794</t>
  </si>
  <si>
    <t>EQU-134</t>
  </si>
  <si>
    <t>RU00799</t>
  </si>
  <si>
    <t>EQU-135</t>
  </si>
  <si>
    <t>RU00811</t>
  </si>
  <si>
    <t>EQU-136</t>
  </si>
  <si>
    <t>MU06238</t>
  </si>
  <si>
    <t>EQU-213</t>
  </si>
  <si>
    <t>16F95080</t>
  </si>
  <si>
    <t>EQU-42</t>
  </si>
  <si>
    <t>MICROPIPETA MULTICANAL</t>
  </si>
  <si>
    <t>16F95081</t>
  </si>
  <si>
    <t>EQU-215</t>
  </si>
  <si>
    <t>RU03786</t>
  </si>
  <si>
    <t>EQU-125</t>
  </si>
  <si>
    <t xml:space="preserve">HBC-70 </t>
  </si>
  <si>
    <t>BE07FDE0N00QF9C0002</t>
  </si>
  <si>
    <t>2, 5 y 8°C</t>
  </si>
  <si>
    <t>ULTRACONGELADOR</t>
  </si>
  <si>
    <t xml:space="preserve">NA </t>
  </si>
  <si>
    <t>EQU-45</t>
  </si>
  <si>
    <t xml:space="preserve">CONGELADOR </t>
  </si>
  <si>
    <t>DW-40L508</t>
  </si>
  <si>
    <t>BE05T3B1T00QEF6Q0002</t>
  </si>
  <si>
    <t>BIOLOGIA MOLECULAR DE VIROLOGIA</t>
  </si>
  <si>
    <t>-20 Y -40 C</t>
  </si>
  <si>
    <t xml:space="preserve">RECEPCION DE BIOLOGIA MOLECULAR DE VIROLOGÍA </t>
  </si>
  <si>
    <t>VP-05-LCV-65</t>
  </si>
  <si>
    <t>PANASONIC</t>
  </si>
  <si>
    <t>MDF724</t>
  </si>
  <si>
    <t xml:space="preserve">EQU-06 </t>
  </si>
  <si>
    <t xml:space="preserve">BASCULA </t>
  </si>
  <si>
    <t xml:space="preserve">OHAUS </t>
  </si>
  <si>
    <t>X06</t>
  </si>
  <si>
    <t xml:space="preserve">CUARTO DE RESIDUOS </t>
  </si>
  <si>
    <t>1, 2, 5, 10, 20, 30, 50, 80, 100, 200</t>
  </si>
  <si>
    <t>VC-03-MO-19</t>
  </si>
  <si>
    <t>SOCOREX</t>
  </si>
  <si>
    <t>100-1000 UL</t>
  </si>
  <si>
    <t xml:space="preserve">TODAS LAS AREAS </t>
  </si>
  <si>
    <t>VP-010-BM-41</t>
  </si>
  <si>
    <t>EQU-244</t>
  </si>
  <si>
    <t>TERMOHIGROMETRO</t>
  </si>
  <si>
    <t>KEX GERMANY</t>
  </si>
  <si>
    <t>SH-109</t>
  </si>
  <si>
    <t>NR</t>
  </si>
  <si>
    <t>TEMPERATURA Y HUMEDAD RELATIVA</t>
  </si>
  <si>
    <t>15, 20, 30℃ y 40, 60, 80% HR</t>
  </si>
  <si>
    <t>EQU-174</t>
  </si>
  <si>
    <t>DW-86L338J</t>
  </si>
  <si>
    <t>BE0H85E1T00QGM1G0020</t>
  </si>
  <si>
    <t xml:space="preserve">TERMOHIGROMETRO </t>
  </si>
  <si>
    <t xml:space="preserve">RECEPCION AMBIENTE </t>
  </si>
  <si>
    <t xml:space="preserve">TRACEABLE </t>
  </si>
  <si>
    <t>18, 25, 30℃ y 40, 60, 80% HR</t>
  </si>
  <si>
    <t>VC-00-FQ-100</t>
  </si>
  <si>
    <t>METROHM</t>
  </si>
  <si>
    <t>781PH</t>
  </si>
  <si>
    <t>4, 7, 10</t>
  </si>
  <si>
    <t>TERMOCICLADOR</t>
  </si>
  <si>
    <t>22, 60, 72, 95°C</t>
  </si>
  <si>
    <t>EQU-140</t>
  </si>
  <si>
    <t>QUANT STUDIO 5</t>
  </si>
  <si>
    <t>EQU-102</t>
  </si>
  <si>
    <t>HYC-290</t>
  </si>
  <si>
    <t>BE06MNG1T00QEH2J0008</t>
  </si>
  <si>
    <t xml:space="preserve">VC-00-FQ-140 </t>
  </si>
  <si>
    <t>MDF - U5312</t>
  </si>
  <si>
    <t>-20 Y -30 C</t>
  </si>
  <si>
    <t>EQU-194</t>
  </si>
  <si>
    <t xml:space="preserve">KEX GERMANY </t>
  </si>
  <si>
    <t xml:space="preserve">SH-124B </t>
  </si>
  <si>
    <t>2019-082</t>
  </si>
  <si>
    <t>18, 25 Y  30℃ y 40, 60, 80% HR</t>
  </si>
  <si>
    <t>EQU-116</t>
  </si>
  <si>
    <t>MC-005465</t>
  </si>
  <si>
    <t xml:space="preserve">RECEPCION CLINICA </t>
  </si>
  <si>
    <t>EQU-226</t>
  </si>
  <si>
    <t xml:space="preserve">CONTROL COMPANY </t>
  </si>
  <si>
    <t>VC-00-FQ-34</t>
  </si>
  <si>
    <t>BAÑO ULTRASONIDO</t>
  </si>
  <si>
    <t>ELMA</t>
  </si>
  <si>
    <t>S/S</t>
  </si>
  <si>
    <t>15-30-55 ° C(± 2)</t>
  </si>
  <si>
    <t>VC-00-FQ-65</t>
  </si>
  <si>
    <t>MUFLA</t>
  </si>
  <si>
    <t>LIBER BLUE M</t>
  </si>
  <si>
    <t>M828</t>
  </si>
  <si>
    <t>O18758</t>
  </si>
  <si>
    <t>500-550-900° C(±5°C)</t>
  </si>
  <si>
    <t xml:space="preserve">EQU-168 </t>
  </si>
  <si>
    <t>DW-40L278</t>
  </si>
  <si>
    <t>BE0F15EAV00QJLCE0005</t>
  </si>
  <si>
    <t>VC-00-FQ-69</t>
  </si>
  <si>
    <t>CONTROL COMPANY</t>
  </si>
  <si>
    <t>TRACEABLE</t>
  </si>
  <si>
    <t>VC-00-FQ-93</t>
  </si>
  <si>
    <t>VC-00-FQ-68</t>
  </si>
  <si>
    <t>VC-00-FQ-84</t>
  </si>
  <si>
    <t xml:space="preserve">JUEGO DE PESAS </t>
  </si>
  <si>
    <t>TROEMNER</t>
  </si>
  <si>
    <t>1-5-10-20-50-100-200 g</t>
  </si>
  <si>
    <t>EQU-101</t>
  </si>
  <si>
    <t>HAIER Biomedical</t>
  </si>
  <si>
    <t>BE06MNG1T00QEH8T0001</t>
  </si>
  <si>
    <t>EQU-16</t>
  </si>
  <si>
    <t>BE06MFE1T00QEG2H0011</t>
  </si>
  <si>
    <t>VC-03-MO-76</t>
  </si>
  <si>
    <t>KF6L23CA22</t>
  </si>
  <si>
    <t>N14V-14543-MV</t>
  </si>
  <si>
    <t>VC-00-PM-22</t>
  </si>
  <si>
    <t>HORNO DE SECADO</t>
  </si>
  <si>
    <t>ED 240</t>
  </si>
  <si>
    <t>10-205-19</t>
  </si>
  <si>
    <t>175°C ± 5 °C</t>
  </si>
  <si>
    <t>VC-03-MO-78</t>
  </si>
  <si>
    <t>INCUBADORA 55±1°C</t>
  </si>
  <si>
    <t>BD-115 UL</t>
  </si>
  <si>
    <t>55±1°C ,  44±1°C* Y 41,5±1°C*</t>
  </si>
  <si>
    <t>VC-03-MO-23</t>
  </si>
  <si>
    <t>INCUBADORA 44 .0.5 ±1°C</t>
  </si>
  <si>
    <t>BD 115</t>
  </si>
  <si>
    <t xml:space="preserve">41,5 °C ±1°C ,  44°C ±1°C* Y 55°C±1°C* </t>
  </si>
  <si>
    <t xml:space="preserve">EQU-191 </t>
  </si>
  <si>
    <t xml:space="preserve">KEX-GERMANY </t>
  </si>
  <si>
    <t>SH-124B</t>
  </si>
  <si>
    <t>2019-08</t>
  </si>
  <si>
    <t>18, 25 Y  30℃ y 30, 60, 80% HR</t>
  </si>
  <si>
    <t>EQU-193</t>
  </si>
  <si>
    <t>NO POSEE</t>
  </si>
  <si>
    <t>VC-00-RM-05</t>
  </si>
  <si>
    <t>WVR</t>
  </si>
  <si>
    <t>VC-00-PM-05</t>
  </si>
  <si>
    <t>VP-04-BM-52</t>
  </si>
  <si>
    <t>CONGELADOR</t>
  </si>
  <si>
    <t>MDF-U334-PA</t>
  </si>
  <si>
    <t xml:space="preserve">EQU-19 </t>
  </si>
  <si>
    <t>BE06PAE0U00QGG380004</t>
  </si>
  <si>
    <t xml:space="preserve">3 </t>
  </si>
  <si>
    <t>2° ,5° Y  8°C</t>
  </si>
  <si>
    <t>EQU-15</t>
  </si>
  <si>
    <t>BE06MPG1T00UG5T0001</t>
  </si>
  <si>
    <t>EQU-188</t>
  </si>
  <si>
    <t>DW-30L508</t>
  </si>
  <si>
    <t>BE05T1EAU00QJM3N0002</t>
  </si>
  <si>
    <t>VP-05-LCV-28</t>
  </si>
  <si>
    <t>FRGL1204A22</t>
  </si>
  <si>
    <t>31204M0A0ZZDJ00A</t>
  </si>
  <si>
    <t>2, 5 Y 8 C</t>
  </si>
  <si>
    <t>VP-010-BM-20</t>
  </si>
  <si>
    <t>LAB-LINE</t>
  </si>
  <si>
    <t xml:space="preserve">IMPERIAL III </t>
  </si>
  <si>
    <t>37° C</t>
  </si>
  <si>
    <t>EQU-128</t>
  </si>
  <si>
    <t>HERATHERM  IGS100</t>
  </si>
  <si>
    <t>36° C</t>
  </si>
  <si>
    <t xml:space="preserve">TERMOMETRO DIGITAL </t>
  </si>
  <si>
    <t>EQU-166</t>
  </si>
  <si>
    <t>BD-260</t>
  </si>
  <si>
    <t>36 y 39°C +/- 1°C</t>
  </si>
  <si>
    <t>EQU-04</t>
  </si>
  <si>
    <t xml:space="preserve">TERMOMETRO INFRARROJO </t>
  </si>
  <si>
    <t>CEM</t>
  </si>
  <si>
    <t>DT-8863</t>
  </si>
  <si>
    <t>-15, 2 Y 8°C</t>
  </si>
  <si>
    <t>EQU-222</t>
  </si>
  <si>
    <t>ETEKCITY</t>
  </si>
  <si>
    <t>LASERGRIP 1080</t>
  </si>
  <si>
    <t>NO IDENTIFICADO</t>
  </si>
  <si>
    <t>2, 5 Y 8° C</t>
  </si>
  <si>
    <t>EQU-221</t>
  </si>
  <si>
    <t>EQU-223</t>
  </si>
  <si>
    <t>EQU-278</t>
  </si>
  <si>
    <t>NO REGISTA</t>
  </si>
  <si>
    <t>GRAM POS (+)</t>
  </si>
  <si>
    <t>280ul</t>
  </si>
  <si>
    <t>EQU-279</t>
  </si>
  <si>
    <t>GRAM NEG (-)</t>
  </si>
  <si>
    <t>145ul</t>
  </si>
  <si>
    <t>EQU-291</t>
  </si>
  <si>
    <t>PIPETA</t>
  </si>
  <si>
    <t>100-1000UL</t>
  </si>
  <si>
    <t>15, 20 Y  30℃ y 40, 60, 80% HR</t>
  </si>
  <si>
    <t>EQU-27</t>
  </si>
  <si>
    <t>VP-05-LCV-27</t>
  </si>
  <si>
    <t>HYC-940</t>
  </si>
  <si>
    <t>EQU-112</t>
  </si>
  <si>
    <t>TITRETTE</t>
  </si>
  <si>
    <t>19H19569</t>
  </si>
  <si>
    <t>VC-03-MO-08</t>
  </si>
  <si>
    <t>INCUBADORA  35 ±0.5°C</t>
  </si>
  <si>
    <t>BD 53</t>
  </si>
  <si>
    <t>06-06241</t>
  </si>
  <si>
    <t>35°C ± 0,5°C ,   38°C ± 0,5°°C*  y  41,5±1°C*</t>
  </si>
  <si>
    <t>EQU-110</t>
  </si>
  <si>
    <t>INCUBADORA 38°C</t>
  </si>
  <si>
    <t>HERATHERM</t>
  </si>
  <si>
    <t>38°C ± 0,5°C , 35°C ± 0,5°°C*  Y  41,5±1°C*</t>
  </si>
  <si>
    <t>VC-01-MO-12</t>
  </si>
  <si>
    <t>6MBH</t>
  </si>
  <si>
    <t>06-06278</t>
  </si>
  <si>
    <t xml:space="preserve">35°C ± 0,5°C </t>
  </si>
  <si>
    <t>EQU-270</t>
  </si>
  <si>
    <t>EQU-31</t>
  </si>
  <si>
    <t>EQU-24</t>
  </si>
  <si>
    <t>VP-09-MCR-16</t>
  </si>
  <si>
    <t>B28</t>
  </si>
  <si>
    <t>36 y 40°C</t>
  </si>
  <si>
    <t>GA0014467</t>
  </si>
  <si>
    <t>EQU-115</t>
  </si>
  <si>
    <t xml:space="preserve">MABE </t>
  </si>
  <si>
    <t>CMC145B</t>
  </si>
  <si>
    <t>13042929EA00610</t>
  </si>
  <si>
    <t>VC-00-FQ-03</t>
  </si>
  <si>
    <t>TURBIDIMETRO</t>
  </si>
  <si>
    <t>2100N</t>
  </si>
  <si>
    <t>0.5, 10, 100, 1000 Y 4000 NTU</t>
  </si>
  <si>
    <t>VC-00-FQ-83</t>
  </si>
  <si>
    <t>3766A</t>
  </si>
  <si>
    <t>VC-00-FQ-31</t>
  </si>
  <si>
    <t>80, 140, Y 240°C</t>
  </si>
  <si>
    <t>VC-00-FQ-74</t>
  </si>
  <si>
    <t>BAÑO DE MARIA</t>
  </si>
  <si>
    <t>MEMMERT</t>
  </si>
  <si>
    <t>WBN7</t>
  </si>
  <si>
    <t>1395-0336</t>
  </si>
  <si>
    <t>60, 75 Y 80°C</t>
  </si>
  <si>
    <t>VC-00-FQ-25</t>
  </si>
  <si>
    <t>YAMATO</t>
  </si>
  <si>
    <t>IC600</t>
  </si>
  <si>
    <t>A6100019</t>
  </si>
  <si>
    <t>35, 50 Y 70°</t>
  </si>
  <si>
    <t>VC-00-FQ-59</t>
  </si>
  <si>
    <t>75 Y 80°C</t>
  </si>
  <si>
    <t>VC-00-MO-79</t>
  </si>
  <si>
    <t>MD FU-5486SC</t>
  </si>
  <si>
    <t>VC-03-MO-77</t>
  </si>
  <si>
    <t xml:space="preserve"> INCUBADORA 30°C ±1</t>
  </si>
  <si>
    <t>KB-115-UL</t>
  </si>
  <si>
    <t>30°C</t>
  </si>
  <si>
    <t>VC-03-MO-33</t>
  </si>
  <si>
    <t>INCUBADORA 41.5 |°C</t>
  </si>
  <si>
    <t xml:space="preserve">LAB LINE </t>
  </si>
  <si>
    <t>IMPERIAL III</t>
  </si>
  <si>
    <t>41.5 Y 44°C</t>
  </si>
  <si>
    <t>VC-03-MO-81</t>
  </si>
  <si>
    <t>BAÑO SEROLOGICO</t>
  </si>
  <si>
    <t>LAUDA</t>
  </si>
  <si>
    <t>AGUA LINE AL 12</t>
  </si>
  <si>
    <t>LCB4-725-12-00-13</t>
  </si>
  <si>
    <t>44, 45.5  Y 80°C</t>
  </si>
  <si>
    <t>VC-03-MO-41</t>
  </si>
  <si>
    <t xml:space="preserve">BAÑO SEROLOGICO </t>
  </si>
  <si>
    <t>GFL</t>
  </si>
  <si>
    <t>VC-03-MO-75</t>
  </si>
  <si>
    <t>BAÑO SECO</t>
  </si>
  <si>
    <t>BIOMERIEUX</t>
  </si>
  <si>
    <t>OB-3D</t>
  </si>
  <si>
    <t>R000100120</t>
  </si>
  <si>
    <t>100 Y 120°C</t>
  </si>
  <si>
    <t>VC-03-MO-74</t>
  </si>
  <si>
    <t>R000100104</t>
  </si>
  <si>
    <t>100, 110 Y 120°C</t>
  </si>
  <si>
    <t>VP-06-MC-75</t>
  </si>
  <si>
    <t>FRGL5004A24</t>
  </si>
  <si>
    <t>EQU-171</t>
  </si>
  <si>
    <t xml:space="preserve">BE0GYPE1T00QGLCV0017 </t>
  </si>
  <si>
    <t>EQU-172</t>
  </si>
  <si>
    <t>BE0GYPE1T00QGM130004</t>
  </si>
  <si>
    <t>EQU-169</t>
  </si>
  <si>
    <t>BE0GYPE1T00QGM130003</t>
  </si>
  <si>
    <t>VP-010-BM-25</t>
  </si>
  <si>
    <t xml:space="preserve">TRANSFERPETTE 10 UL </t>
  </si>
  <si>
    <t>08C5149</t>
  </si>
  <si>
    <t>EQU-41</t>
  </si>
  <si>
    <t>12N99962</t>
  </si>
  <si>
    <t>EQU-49</t>
  </si>
  <si>
    <t>TRANSFERPETTE 10-1000</t>
  </si>
  <si>
    <t>17B13852</t>
  </si>
  <si>
    <t>EQU-105</t>
  </si>
  <si>
    <t>FISHER SCIENTIFIC</t>
  </si>
  <si>
    <t>VP-09-MCR-32</t>
  </si>
  <si>
    <t>NICHIRYO</t>
  </si>
  <si>
    <t>NICHIPET EX 10-100UL</t>
  </si>
  <si>
    <t>H63000942</t>
  </si>
  <si>
    <t>VP-09-MCR-33</t>
  </si>
  <si>
    <t>NICHIPET EX 100-1000UL</t>
  </si>
  <si>
    <t>H59000212</t>
  </si>
  <si>
    <t>VP-05-LCV-21</t>
  </si>
  <si>
    <t>01X5665</t>
  </si>
  <si>
    <t xml:space="preserve">EQU-204 </t>
  </si>
  <si>
    <t>RU18208</t>
  </si>
  <si>
    <t>EQU-43</t>
  </si>
  <si>
    <t xml:space="preserve">5-50 UL </t>
  </si>
  <si>
    <t>LE624769</t>
  </si>
  <si>
    <t>EQU-239</t>
  </si>
  <si>
    <t>BE03LWE0N00QJMC30002</t>
  </si>
  <si>
    <t>EQU-240</t>
  </si>
  <si>
    <t>BE05T4EAV00QJN2J0011</t>
  </si>
  <si>
    <t>EQU-111</t>
  </si>
  <si>
    <t xml:space="preserve">BALANZA DILUMAT </t>
  </si>
  <si>
    <t>EXPERT</t>
  </si>
  <si>
    <t>6A-00-14648</t>
  </si>
  <si>
    <t>0, 1, 2, 5, 10, 20, 30, 50, 60, 70, 90, 100</t>
  </si>
  <si>
    <t>EQU-352</t>
  </si>
  <si>
    <t>PRO INSTRUMENTS</t>
  </si>
  <si>
    <t>HTC-2</t>
  </si>
  <si>
    <t>15, 25, 30℃ y 40, 60, 80% HR</t>
  </si>
  <si>
    <t>CODIGO 
INTERNO</t>
  </si>
  <si>
    <t>MAGNITUDES ASOCIADAS</t>
  </si>
  <si>
    <t>NUMERO DE 
PUNTOS A
 CALIBRAR</t>
  </si>
  <si>
    <t>EQU-242</t>
  </si>
  <si>
    <t>BODEGA DE MEDICAMENTOS TUBERCULOSIS</t>
  </si>
  <si>
    <t>15-20-30 ° C Y 40-60-80%</t>
  </si>
  <si>
    <t>EQU-262</t>
  </si>
  <si>
    <t>BODEGA DE MEDICAMENTOS</t>
  </si>
  <si>
    <t>6</t>
  </si>
  <si>
    <t>EQU-263</t>
  </si>
  <si>
    <t>NUMERO DE 
PUNTOS A 
CALIBRAR</t>
  </si>
  <si>
    <t>ESPECIFICACIONES 
DE PUNTOS A CALIBRAR</t>
  </si>
  <si>
    <t>EQU-206</t>
  </si>
  <si>
    <t>HBC-260</t>
  </si>
  <si>
    <t>BE0G95EA500QEM8B0025</t>
  </si>
  <si>
    <t>PROGRAMA AMPLIADO DE INMUNIZACION(PAI)</t>
  </si>
  <si>
    <t>EQU-159</t>
  </si>
  <si>
    <t>ACROSS INTERNATIONAL</t>
  </si>
  <si>
    <t>G20H</t>
  </si>
  <si>
    <t>BE0H1KE1T00QM1J0005</t>
  </si>
  <si>
    <t>EQU-154</t>
  </si>
  <si>
    <t>VESTFROST</t>
  </si>
  <si>
    <t>MK 304</t>
  </si>
  <si>
    <t>EQU-153</t>
  </si>
  <si>
    <t>ULTRALAB</t>
  </si>
  <si>
    <t>ULTRALAB XX1-01-H/02</t>
  </si>
  <si>
    <t>020318HR</t>
  </si>
  <si>
    <t>EQU-156</t>
  </si>
  <si>
    <t xml:space="preserve">VLS350A </t>
  </si>
  <si>
    <t>EQU-155</t>
  </si>
  <si>
    <t>EQU-306</t>
  </si>
  <si>
    <t>CUARTO FRIO</t>
  </si>
  <si>
    <t>ROJAS HERMANOS SA</t>
  </si>
  <si>
    <t>MODULAR</t>
  </si>
  <si>
    <t>1300230121000329</t>
  </si>
  <si>
    <t>2, 5 y 8°C(3 Controladores)</t>
  </si>
  <si>
    <t>EQU-158</t>
  </si>
  <si>
    <t>INDUFRIAL</t>
  </si>
  <si>
    <t>ICH-11</t>
  </si>
  <si>
    <t>EQU-307</t>
  </si>
  <si>
    <t>COOLCLOUD</t>
  </si>
  <si>
    <t>4°C(4 Sensores)</t>
  </si>
  <si>
    <t>RT-803E</t>
  </si>
  <si>
    <t>EQU-248</t>
  </si>
  <si>
    <t>EQU-247</t>
  </si>
  <si>
    <t>EQU-246</t>
  </si>
  <si>
    <t>EQU-351</t>
  </si>
  <si>
    <t>15, 20, 30°C / 40, 60, 80% HR</t>
  </si>
  <si>
    <t>EQU-269</t>
  </si>
  <si>
    <t>MEDIDOR DE CLORO</t>
  </si>
  <si>
    <t>HANNA</t>
  </si>
  <si>
    <t>HI97710</t>
  </si>
  <si>
    <t>AREA TECNICA SALUD AMBIENTAL</t>
  </si>
  <si>
    <t>0,20, 1 Y 2 (mg/L)</t>
  </si>
  <si>
    <t>EQU-268</t>
  </si>
  <si>
    <t>EQU-293</t>
  </si>
  <si>
    <t>EQU-297</t>
  </si>
  <si>
    <t>TERMOMETRO INFRARROJO</t>
  </si>
  <si>
    <t>(-15), 20, 60°C</t>
  </si>
  <si>
    <t>EQU-298</t>
  </si>
  <si>
    <t>EQU-308</t>
  </si>
  <si>
    <t>COLORIMETRO COLOR DE AGUA</t>
  </si>
  <si>
    <t>HI 727</t>
  </si>
  <si>
    <t>0, 10, 20 (PCU)</t>
  </si>
  <si>
    <t>EQU-309</t>
  </si>
  <si>
    <t>TERMOMETRO DE INMERSION</t>
  </si>
  <si>
    <t>HI 985394</t>
  </si>
  <si>
    <t>(-20),15, 40°C</t>
  </si>
  <si>
    <t>EQU-312</t>
  </si>
  <si>
    <t>EQU-313</t>
  </si>
  <si>
    <t>EQU-314</t>
  </si>
  <si>
    <t xml:space="preserve">TESTER DE TEMPERATURA </t>
  </si>
  <si>
    <t>HI98311</t>
  </si>
  <si>
    <t xml:space="preserve">CALIBRACION </t>
  </si>
  <si>
    <t>100, 1000, 1413 (µs/cm)</t>
  </si>
  <si>
    <t>EQU-315</t>
  </si>
  <si>
    <t>EQU-317</t>
  </si>
  <si>
    <t>TURBIDIMETRO PORTATIL</t>
  </si>
  <si>
    <t>HI 98703</t>
  </si>
  <si>
    <t>0, 15, 100 (NTU)</t>
  </si>
  <si>
    <t>EQU-318</t>
  </si>
  <si>
    <t>EQU-319</t>
  </si>
  <si>
    <t>EQU-324</t>
  </si>
  <si>
    <t>ALLA FRANCE</t>
  </si>
  <si>
    <t>DIGITAL</t>
  </si>
  <si>
    <t>-25, 10 Y 40°C</t>
  </si>
  <si>
    <t>EQU-325</t>
  </si>
  <si>
    <t>PROMEDIO VALORES TOTALES</t>
  </si>
  <si>
    <t>LDSP</t>
  </si>
  <si>
    <t>Medicamentos</t>
  </si>
  <si>
    <t>PAI</t>
  </si>
  <si>
    <t>Salud Ambiental</t>
  </si>
  <si>
    <t>PRESUPUESTO OFICIAL</t>
  </si>
  <si>
    <t>2. LDSP</t>
  </si>
  <si>
    <t>3. MEDICAMENTOS</t>
  </si>
  <si>
    <t>4. PAI</t>
  </si>
  <si>
    <t>5. SALUD AMBIENTAL</t>
  </si>
  <si>
    <t>COTIZACIÓN 1.        RPM SUMINISTROS Y ASESORIAS S.A.S</t>
  </si>
  <si>
    <t>COTIZACIÓN 2. DICOING</t>
  </si>
  <si>
    <t>COTIZACIÓN 4. CONAMET S.A.S</t>
  </si>
  <si>
    <t>COTIZACIÓN 3. METROLOGICAL</t>
  </si>
  <si>
    <t>PROMEDIO VALORES UNITARIOS TOTALES</t>
  </si>
  <si>
    <t>VALOR TOTAL</t>
  </si>
  <si>
    <t>VALOR UNITARIO</t>
  </si>
  <si>
    <t xml:space="preserve">ANEXO </t>
  </si>
  <si>
    <t>ANEXO. CUADRO RESUMEN PRESUPUESTO OFICIAL - CALIBRACIÓN 2026</t>
  </si>
  <si>
    <t>ANEXO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</si>
</sst>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4"/>
      <color rgb="FF222222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44" fontId="6" fillId="0" borderId="1" xfId="2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9" fillId="3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11" fontId="6" fillId="3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1" fontId="4" fillId="4" borderId="15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42" fontId="6" fillId="0" borderId="1" xfId="3" applyFont="1" applyBorder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/>
      <protection locked="0"/>
    </xf>
    <xf numFmtId="49" fontId="9" fillId="0" borderId="5" xfId="0" applyNumberFormat="1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9" fillId="3" borderId="7" xfId="0" applyNumberFormat="1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164" fontId="6" fillId="0" borderId="1" xfId="2" applyNumberFormat="1" applyFont="1" applyBorder="1"/>
    <xf numFmtId="164" fontId="6" fillId="0" borderId="0" xfId="0" applyNumberFormat="1" applyFont="1"/>
    <xf numFmtId="44" fontId="6" fillId="0" borderId="0" xfId="0" applyNumberFormat="1" applyFont="1"/>
    <xf numFmtId="164" fontId="6" fillId="0" borderId="1" xfId="0" applyNumberFormat="1" applyFont="1" applyBorder="1"/>
    <xf numFmtId="164" fontId="6" fillId="0" borderId="1" xfId="1" applyNumberFormat="1" applyFont="1" applyBorder="1"/>
    <xf numFmtId="0" fontId="11" fillId="9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11" fillId="0" borderId="1" xfId="0" applyNumberFormat="1" applyFont="1" applyBorder="1"/>
    <xf numFmtId="164" fontId="11" fillId="0" borderId="0" xfId="0" applyNumberFormat="1" applyFont="1"/>
    <xf numFmtId="44" fontId="11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1" fillId="9" borderId="1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39EFC"/>
      <color rgb="FFF6B5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758461</xdr:colOff>
      <xdr:row>170</xdr:row>
      <xdr:rowOff>20978</xdr:rowOff>
    </xdr:from>
    <xdr:to>
      <xdr:col>13</xdr:col>
      <xdr:colOff>890221</xdr:colOff>
      <xdr:row>171</xdr:row>
      <xdr:rowOff>176431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CBA6EF45-DF55-413B-BB63-6D573132B696}"/>
                </a:ext>
              </a:extLst>
            </xdr14:cNvPr>
            <xdr14:cNvContentPartPr/>
          </xdr14:nvContentPartPr>
          <xdr14:nvPr macro=""/>
          <xdr14:xfrm>
            <a:off x="34527435" y="9106363"/>
            <a:ext cx="131760" cy="3834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6757E76F-6C9E-D914-1C4B-43E91D6243D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523115" y="9102043"/>
              <a:ext cx="140400" cy="3920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3-14T02:24:52.283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366 1 9040 0 0,'-11'8'0'0'0,"-31"55"0"0"0,8-5 32 0 0,-5 12 8 0 0,-3 9-8 0 0,2 11 8 0 0,9 3 24 0 0,0 15 8 0 0,15-11 0 0 0,-4-5 0 0 0,0-20 32 0 0,1 2 0 0 0,5-18 0 0 0,8-7 0 0 0,12-14-104 0 0,2-13 0 0 0</inkml:trace>
</inkml: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A9B1B-DFD9-4B72-B73C-3CBDA8BF3265}">
  <dimension ref="A1:H9"/>
  <sheetViews>
    <sheetView tabSelected="1" zoomScale="90" zoomScaleNormal="90" workbookViewId="0">
      <selection activeCell="H10" sqref="H10"/>
    </sheetView>
  </sheetViews>
  <sheetFormatPr baseColWidth="10" defaultColWidth="11.453125" defaultRowHeight="17.5" x14ac:dyDescent="0.35"/>
  <cols>
    <col min="1" max="1" width="7.6328125" style="71" customWidth="1"/>
    <col min="2" max="2" width="37.453125" style="71" customWidth="1"/>
    <col min="3" max="3" width="27.453125" style="71" customWidth="1"/>
    <col min="4" max="4" width="25.81640625" style="71" customWidth="1"/>
    <col min="5" max="6" width="28.6328125" style="71" customWidth="1"/>
    <col min="7" max="7" width="7.453125" style="71" customWidth="1"/>
    <col min="8" max="8" width="28.453125" style="71" customWidth="1"/>
    <col min="9" max="16384" width="11.453125" style="71"/>
  </cols>
  <sheetData>
    <row r="1" spans="1:8" ht="18" x14ac:dyDescent="0.4">
      <c r="A1" s="84" t="s">
        <v>620</v>
      </c>
      <c r="B1" s="84"/>
      <c r="C1" s="84"/>
      <c r="D1" s="84"/>
      <c r="E1" s="84"/>
      <c r="F1" s="84"/>
    </row>
    <row r="3" spans="1:8" ht="72" customHeight="1" x14ac:dyDescent="0.35">
      <c r="C3" s="65" t="s">
        <v>612</v>
      </c>
      <c r="D3" s="69" t="s">
        <v>613</v>
      </c>
      <c r="E3" s="70" t="s">
        <v>615</v>
      </c>
      <c r="F3" s="80" t="s">
        <v>614</v>
      </c>
      <c r="H3" s="79" t="s">
        <v>616</v>
      </c>
    </row>
    <row r="4" spans="1:8" ht="18.75" customHeight="1" x14ac:dyDescent="0.4">
      <c r="A4" s="72">
        <v>1</v>
      </c>
      <c r="B4" s="73" t="s">
        <v>603</v>
      </c>
      <c r="C4" s="74">
        <f>+'1. LDSP'!O149</f>
        <v>170613248</v>
      </c>
      <c r="D4" s="74">
        <f>+'1. LDSP'!P149</f>
        <v>163761400</v>
      </c>
      <c r="E4" s="74">
        <f>+'1. LDSP'!Q149</f>
        <v>256496170</v>
      </c>
      <c r="F4" s="74">
        <f>+'1. LDSP'!R149</f>
        <v>155176357</v>
      </c>
      <c r="G4" s="75"/>
      <c r="H4" s="77">
        <f>+'1. LDSP'!S149</f>
        <v>186511793.75</v>
      </c>
    </row>
    <row r="5" spans="1:8" ht="18" x14ac:dyDescent="0.4">
      <c r="A5" s="72">
        <v>2</v>
      </c>
      <c r="B5" s="73" t="s">
        <v>604</v>
      </c>
      <c r="C5" s="74">
        <f>+'2. Medicamentos'!N13</f>
        <v>2028600</v>
      </c>
      <c r="D5" s="74">
        <f>+'2. Medicamentos'!O13</f>
        <v>2028600</v>
      </c>
      <c r="E5" s="74">
        <f>+'2. Medicamentos'!P13</f>
        <v>2238390</v>
      </c>
      <c r="F5" s="74">
        <f>+'2. Medicamentos'!Q13</f>
        <v>2461515</v>
      </c>
      <c r="G5" s="76"/>
      <c r="H5" s="77">
        <f>+'2. Medicamentos'!R13</f>
        <v>2189276.25</v>
      </c>
    </row>
    <row r="6" spans="1:8" ht="18" x14ac:dyDescent="0.4">
      <c r="A6" s="72">
        <v>3</v>
      </c>
      <c r="B6" s="73" t="s">
        <v>605</v>
      </c>
      <c r="C6" s="74">
        <f>+'3. PAI'!N25</f>
        <v>18901200</v>
      </c>
      <c r="D6" s="74">
        <f>+'3. PAI'!O25</f>
        <v>18001200</v>
      </c>
      <c r="E6" s="74">
        <f>+'3. PAI'!P25</f>
        <v>29243655</v>
      </c>
      <c r="F6" s="74">
        <f>+'3. PAI'!Q25</f>
        <v>38536246</v>
      </c>
      <c r="G6" s="76"/>
      <c r="H6" s="77">
        <f>+'3. PAI'!R25</f>
        <v>26170575.25</v>
      </c>
    </row>
    <row r="7" spans="1:8" ht="18" x14ac:dyDescent="0.4">
      <c r="A7" s="72">
        <v>4</v>
      </c>
      <c r="B7" s="73" t="s">
        <v>606</v>
      </c>
      <c r="C7" s="74">
        <f>+'4. Salud Ambiental'!N26</f>
        <v>21745200</v>
      </c>
      <c r="D7" s="74">
        <f>+'4. Salud Ambiental'!O26</f>
        <v>20245200</v>
      </c>
      <c r="E7" s="74">
        <f>+'4. Salud Ambiental'!P26</f>
        <v>33540150</v>
      </c>
      <c r="F7" s="74">
        <f>+'4. Salud Ambiental'!Q26</f>
        <v>27339298</v>
      </c>
      <c r="H7" s="78">
        <f>+'4. Salud Ambiental'!R26</f>
        <v>25717462</v>
      </c>
    </row>
    <row r="9" spans="1:8" ht="18" x14ac:dyDescent="0.4">
      <c r="B9" s="73" t="s">
        <v>617</v>
      </c>
      <c r="C9" s="81">
        <f>SUM(C4:C7)</f>
        <v>213288248</v>
      </c>
      <c r="D9" s="81">
        <f t="shared" ref="D9:F9" si="0">SUM(D4:D7)</f>
        <v>204036400</v>
      </c>
      <c r="E9" s="81">
        <f t="shared" si="0"/>
        <v>321518365</v>
      </c>
      <c r="F9" s="81">
        <f t="shared" si="0"/>
        <v>223513416</v>
      </c>
      <c r="G9" s="82"/>
      <c r="H9" s="81">
        <f>SUM(H4:H8)</f>
        <v>240589107.25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EC020-CBDD-4BB0-9E50-CAE3CD84869A}">
  <sheetPr>
    <tabColor rgb="FF00B050"/>
  </sheetPr>
  <dimension ref="A1:S157"/>
  <sheetViews>
    <sheetView showGridLines="0" zoomScale="80" zoomScaleNormal="80" zoomScaleSheetLayoutView="80" workbookViewId="0">
      <pane xSplit="1" ySplit="8" topLeftCell="M144" activePane="bottomRight" state="frozen"/>
      <selection activeCell="F35" sqref="F35"/>
      <selection pane="topRight" activeCell="F35" sqref="F35"/>
      <selection pane="bottomLeft" activeCell="F35" sqref="F35"/>
      <selection pane="bottomRight" activeCell="S144" sqref="S143:S147"/>
    </sheetView>
  </sheetViews>
  <sheetFormatPr baseColWidth="10" defaultColWidth="11.453125" defaultRowHeight="17.5" x14ac:dyDescent="0.35"/>
  <cols>
    <col min="1" max="1" width="1.1796875" style="3" customWidth="1"/>
    <col min="2" max="3" width="9.81640625" style="3" customWidth="1"/>
    <col min="4" max="4" width="24" style="4" bestFit="1" customWidth="1"/>
    <col min="5" max="5" width="47.6328125" style="3" customWidth="1"/>
    <col min="6" max="6" width="41.36328125" style="3" bestFit="1" customWidth="1"/>
    <col min="7" max="7" width="47.36328125" style="3" bestFit="1" customWidth="1"/>
    <col min="8" max="8" width="38" style="3" bestFit="1" customWidth="1"/>
    <col min="9" max="9" width="60" style="3" bestFit="1" customWidth="1"/>
    <col min="10" max="10" width="22.1796875" style="4" customWidth="1"/>
    <col min="11" max="11" width="47.36328125" style="4" bestFit="1" customWidth="1"/>
    <col min="12" max="12" width="26.453125" style="3" customWidth="1"/>
    <col min="13" max="13" width="71.453125" style="3" bestFit="1" customWidth="1"/>
    <col min="14" max="14" width="15.453125" style="3" bestFit="1" customWidth="1"/>
    <col min="15" max="15" width="28" style="3" customWidth="1"/>
    <col min="16" max="16" width="28.1796875" style="3" customWidth="1"/>
    <col min="17" max="18" width="27.81640625" style="3" customWidth="1"/>
    <col min="19" max="19" width="24" style="3" customWidth="1"/>
    <col min="20" max="20" width="22.453125" style="3" customWidth="1"/>
    <col min="21" max="16384" width="11.453125" style="3"/>
  </cols>
  <sheetData>
    <row r="1" spans="1:19" ht="7.5" customHeight="1" x14ac:dyDescent="0.35"/>
    <row r="2" spans="1:19" ht="27" customHeight="1" x14ac:dyDescent="0.35">
      <c r="B2" s="91" t="s">
        <v>619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19" ht="27" customHeight="1" x14ac:dyDescent="0.35">
      <c r="B3" s="92" t="s">
        <v>607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4"/>
    </row>
    <row r="4" spans="1:19" ht="27" customHeight="1" x14ac:dyDescent="0.3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</row>
    <row r="5" spans="1:19" ht="27" customHeight="1" x14ac:dyDescent="0.35">
      <c r="B5" s="106" t="s">
        <v>608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8"/>
      <c r="O5" s="104" t="s">
        <v>618</v>
      </c>
      <c r="P5" s="105"/>
      <c r="Q5" s="105"/>
      <c r="R5" s="105"/>
      <c r="S5" s="105"/>
    </row>
    <row r="6" spans="1:19" s="7" customFormat="1" ht="30" customHeight="1" x14ac:dyDescent="0.35">
      <c r="A6" s="5"/>
      <c r="B6" s="85" t="s">
        <v>0</v>
      </c>
      <c r="C6" s="6"/>
      <c r="D6" s="85" t="s">
        <v>4</v>
      </c>
      <c r="E6" s="85" t="s">
        <v>5</v>
      </c>
      <c r="F6" s="85" t="s">
        <v>6</v>
      </c>
      <c r="G6" s="85" t="s">
        <v>7</v>
      </c>
      <c r="H6" s="85" t="s">
        <v>8</v>
      </c>
      <c r="I6" s="85" t="s">
        <v>1</v>
      </c>
      <c r="J6" s="85" t="s">
        <v>9</v>
      </c>
      <c r="K6" s="86" t="s">
        <v>10</v>
      </c>
      <c r="L6" s="86" t="s">
        <v>11</v>
      </c>
      <c r="M6" s="86" t="s">
        <v>12</v>
      </c>
      <c r="N6" s="85" t="s">
        <v>13</v>
      </c>
      <c r="O6" s="95" t="s">
        <v>612</v>
      </c>
      <c r="P6" s="98" t="s">
        <v>613</v>
      </c>
      <c r="Q6" s="101" t="s">
        <v>615</v>
      </c>
      <c r="R6" s="110" t="s">
        <v>614</v>
      </c>
      <c r="S6" s="109" t="s">
        <v>602</v>
      </c>
    </row>
    <row r="7" spans="1:19" s="7" customFormat="1" ht="30" customHeight="1" x14ac:dyDescent="0.35">
      <c r="A7" s="5"/>
      <c r="B7" s="85"/>
      <c r="C7" s="6"/>
      <c r="D7" s="85"/>
      <c r="E7" s="85"/>
      <c r="F7" s="85"/>
      <c r="G7" s="85"/>
      <c r="H7" s="85"/>
      <c r="I7" s="85"/>
      <c r="J7" s="85"/>
      <c r="K7" s="87"/>
      <c r="L7" s="87"/>
      <c r="M7" s="87"/>
      <c r="N7" s="85"/>
      <c r="O7" s="96"/>
      <c r="P7" s="99"/>
      <c r="Q7" s="102"/>
      <c r="R7" s="111"/>
      <c r="S7" s="109"/>
    </row>
    <row r="8" spans="1:19" s="7" customFormat="1" ht="31.5" customHeight="1" x14ac:dyDescent="0.35">
      <c r="A8" s="5"/>
      <c r="B8" s="85"/>
      <c r="C8" s="6"/>
      <c r="D8" s="85"/>
      <c r="E8" s="85"/>
      <c r="F8" s="85"/>
      <c r="G8" s="85"/>
      <c r="H8" s="85"/>
      <c r="I8" s="85"/>
      <c r="J8" s="85"/>
      <c r="K8" s="88"/>
      <c r="L8" s="88"/>
      <c r="M8" s="88"/>
      <c r="N8" s="85"/>
      <c r="O8" s="97"/>
      <c r="P8" s="100"/>
      <c r="Q8" s="103"/>
      <c r="R8" s="112"/>
      <c r="S8" s="109"/>
    </row>
    <row r="9" spans="1:19" s="4" customFormat="1" ht="19.5" customHeight="1" x14ac:dyDescent="0.35">
      <c r="B9" s="8">
        <v>1</v>
      </c>
      <c r="C9" s="8"/>
      <c r="D9" s="9" t="s">
        <v>17</v>
      </c>
      <c r="E9" s="10" t="s">
        <v>18</v>
      </c>
      <c r="F9" s="17" t="s">
        <v>19</v>
      </c>
      <c r="G9" s="17">
        <v>711</v>
      </c>
      <c r="H9" s="18">
        <v>13678</v>
      </c>
      <c r="I9" s="12" t="s">
        <v>14</v>
      </c>
      <c r="J9" s="13" t="s">
        <v>3</v>
      </c>
      <c r="K9" s="13" t="s">
        <v>20</v>
      </c>
      <c r="L9" s="14" t="s">
        <v>16</v>
      </c>
      <c r="M9" s="14" t="s">
        <v>21</v>
      </c>
      <c r="N9" s="15">
        <v>1</v>
      </c>
      <c r="O9" s="16">
        <v>2080000</v>
      </c>
      <c r="P9" s="16">
        <v>2000000</v>
      </c>
      <c r="Q9" s="16">
        <v>2454375</v>
      </c>
      <c r="R9" s="16">
        <v>1694084</v>
      </c>
      <c r="S9" s="16">
        <f t="shared" ref="S9:S42" si="0">AVERAGE(O9:R9)</f>
        <v>2057114.75</v>
      </c>
    </row>
    <row r="10" spans="1:19" ht="18.75" customHeight="1" x14ac:dyDescent="0.35">
      <c r="A10" s="4"/>
      <c r="B10" s="8">
        <v>2</v>
      </c>
      <c r="C10" s="8"/>
      <c r="D10" s="9" t="s">
        <v>22</v>
      </c>
      <c r="E10" s="10" t="s">
        <v>23</v>
      </c>
      <c r="F10" s="9" t="s">
        <v>24</v>
      </c>
      <c r="G10" s="9" t="s">
        <v>25</v>
      </c>
      <c r="H10" s="11" t="s">
        <v>26</v>
      </c>
      <c r="I10" s="12" t="s">
        <v>14</v>
      </c>
      <c r="J10" s="13" t="s">
        <v>3</v>
      </c>
      <c r="K10" s="13" t="s">
        <v>27</v>
      </c>
      <c r="L10" s="14" t="s">
        <v>16</v>
      </c>
      <c r="M10" s="19" t="s">
        <v>28</v>
      </c>
      <c r="N10" s="15">
        <v>1</v>
      </c>
      <c r="O10" s="16">
        <v>757120</v>
      </c>
      <c r="P10" s="16">
        <v>728000</v>
      </c>
      <c r="Q10" s="16">
        <v>610470</v>
      </c>
      <c r="R10" s="16">
        <v>546091</v>
      </c>
      <c r="S10" s="16">
        <f t="shared" si="0"/>
        <v>660420.25</v>
      </c>
    </row>
    <row r="11" spans="1:19" ht="18.75" customHeight="1" x14ac:dyDescent="0.35">
      <c r="A11" s="4"/>
      <c r="B11" s="8">
        <v>3</v>
      </c>
      <c r="C11" s="8"/>
      <c r="D11" s="9" t="s">
        <v>29</v>
      </c>
      <c r="E11" s="10" t="s">
        <v>30</v>
      </c>
      <c r="F11" s="17" t="s">
        <v>31</v>
      </c>
      <c r="G11" s="17" t="s">
        <v>32</v>
      </c>
      <c r="H11" s="18">
        <v>104637</v>
      </c>
      <c r="I11" s="12" t="s">
        <v>14</v>
      </c>
      <c r="J11" s="13" t="s">
        <v>3</v>
      </c>
      <c r="K11" s="13" t="s">
        <v>20</v>
      </c>
      <c r="L11" s="14" t="s">
        <v>16</v>
      </c>
      <c r="M11" s="14" t="s">
        <v>33</v>
      </c>
      <c r="N11" s="15">
        <v>1</v>
      </c>
      <c r="O11" s="16">
        <v>2184000</v>
      </c>
      <c r="P11" s="16">
        <v>2100000</v>
      </c>
      <c r="Q11" s="16">
        <v>2748900</v>
      </c>
      <c r="R11" s="16">
        <v>2364530</v>
      </c>
      <c r="S11" s="16">
        <f t="shared" si="0"/>
        <v>2349357.5</v>
      </c>
    </row>
    <row r="12" spans="1:19" ht="18.75" customHeight="1" x14ac:dyDescent="0.35">
      <c r="A12" s="4"/>
      <c r="B12" s="8">
        <v>4</v>
      </c>
      <c r="C12" s="8"/>
      <c r="D12" s="9" t="s">
        <v>34</v>
      </c>
      <c r="E12" s="10" t="s">
        <v>35</v>
      </c>
      <c r="F12" s="9" t="s">
        <v>36</v>
      </c>
      <c r="G12" s="9" t="s">
        <v>37</v>
      </c>
      <c r="H12" s="11">
        <v>1884080943442</v>
      </c>
      <c r="I12" s="12" t="s">
        <v>14</v>
      </c>
      <c r="J12" s="13" t="s">
        <v>3</v>
      </c>
      <c r="K12" s="13" t="s">
        <v>38</v>
      </c>
      <c r="L12" s="14" t="s">
        <v>16</v>
      </c>
      <c r="M12" s="14" t="s">
        <v>39</v>
      </c>
      <c r="N12" s="15">
        <v>1</v>
      </c>
      <c r="O12" s="16">
        <v>1697696</v>
      </c>
      <c r="P12" s="16">
        <v>1632400</v>
      </c>
      <c r="Q12" s="16">
        <v>2231250</v>
      </c>
      <c r="R12" s="16">
        <v>1244264</v>
      </c>
      <c r="S12" s="16">
        <f t="shared" si="0"/>
        <v>1701402.5</v>
      </c>
    </row>
    <row r="13" spans="1:19" s="4" customFormat="1" ht="18" customHeight="1" x14ac:dyDescent="0.35">
      <c r="B13" s="8">
        <v>5</v>
      </c>
      <c r="C13" s="8"/>
      <c r="D13" s="9" t="s">
        <v>40</v>
      </c>
      <c r="E13" s="10" t="s">
        <v>41</v>
      </c>
      <c r="F13" s="17" t="s">
        <v>42</v>
      </c>
      <c r="G13" s="17" t="s">
        <v>43</v>
      </c>
      <c r="H13" s="18">
        <v>10100272</v>
      </c>
      <c r="I13" s="12" t="s">
        <v>14</v>
      </c>
      <c r="J13" s="13" t="s">
        <v>3</v>
      </c>
      <c r="K13" s="20" t="s">
        <v>38</v>
      </c>
      <c r="L13" s="21">
        <v>3</v>
      </c>
      <c r="M13" s="21" t="s">
        <v>44</v>
      </c>
      <c r="N13" s="15">
        <v>1</v>
      </c>
      <c r="O13" s="16">
        <v>1664000</v>
      </c>
      <c r="P13" s="16">
        <v>1600000</v>
      </c>
      <c r="Q13" s="16">
        <v>2159850</v>
      </c>
      <c r="R13" s="16">
        <v>1244264</v>
      </c>
      <c r="S13" s="16">
        <f t="shared" si="0"/>
        <v>1667028.5</v>
      </c>
    </row>
    <row r="14" spans="1:19" s="4" customFormat="1" ht="18.75" customHeight="1" x14ac:dyDescent="0.35">
      <c r="B14" s="8">
        <v>6</v>
      </c>
      <c r="C14" s="8"/>
      <c r="D14" s="22" t="s">
        <v>45</v>
      </c>
      <c r="E14" s="10" t="s">
        <v>46</v>
      </c>
      <c r="F14" s="9" t="s">
        <v>47</v>
      </c>
      <c r="G14" s="9" t="s">
        <v>48</v>
      </c>
      <c r="H14" s="11" t="s">
        <v>49</v>
      </c>
      <c r="I14" s="12" t="s">
        <v>14</v>
      </c>
      <c r="J14" s="13" t="s">
        <v>3</v>
      </c>
      <c r="K14" s="13" t="s">
        <v>50</v>
      </c>
      <c r="L14" s="14" t="s">
        <v>51</v>
      </c>
      <c r="M14" s="14" t="s">
        <v>52</v>
      </c>
      <c r="N14" s="15">
        <v>1</v>
      </c>
      <c r="O14" s="16">
        <v>1062880</v>
      </c>
      <c r="P14" s="16">
        <v>1022000</v>
      </c>
      <c r="Q14" s="16">
        <v>1374450</v>
      </c>
      <c r="R14" s="16">
        <v>1244264</v>
      </c>
      <c r="S14" s="16">
        <f t="shared" si="0"/>
        <v>1175898.5</v>
      </c>
    </row>
    <row r="15" spans="1:19" ht="18.75" customHeight="1" x14ac:dyDescent="0.35">
      <c r="A15" s="4"/>
      <c r="B15" s="8">
        <v>7</v>
      </c>
      <c r="C15" s="8"/>
      <c r="D15" s="22" t="s">
        <v>53</v>
      </c>
      <c r="E15" s="10" t="s">
        <v>54</v>
      </c>
      <c r="F15" s="9" t="s">
        <v>55</v>
      </c>
      <c r="G15" s="9" t="s">
        <v>56</v>
      </c>
      <c r="H15" s="11">
        <v>3180043</v>
      </c>
      <c r="I15" s="12" t="s">
        <v>14</v>
      </c>
      <c r="J15" s="13" t="s">
        <v>3</v>
      </c>
      <c r="K15" s="13" t="s">
        <v>15</v>
      </c>
      <c r="L15" s="14" t="s">
        <v>16</v>
      </c>
      <c r="M15" s="14" t="s">
        <v>57</v>
      </c>
      <c r="N15" s="15">
        <v>1</v>
      </c>
      <c r="O15" s="16">
        <v>1019200</v>
      </c>
      <c r="P15" s="16">
        <v>980000</v>
      </c>
      <c r="Q15" s="16">
        <v>3534300</v>
      </c>
      <c r="R15" s="16">
        <v>2196621</v>
      </c>
      <c r="S15" s="16">
        <f t="shared" si="0"/>
        <v>1932530.25</v>
      </c>
    </row>
    <row r="16" spans="1:19" ht="18.75" customHeight="1" x14ac:dyDescent="0.35">
      <c r="A16" s="4"/>
      <c r="B16" s="8">
        <v>8</v>
      </c>
      <c r="C16" s="8"/>
      <c r="D16" s="22" t="s">
        <v>58</v>
      </c>
      <c r="E16" s="10" t="s">
        <v>59</v>
      </c>
      <c r="F16" s="17" t="s">
        <v>60</v>
      </c>
      <c r="G16" s="17" t="s">
        <v>61</v>
      </c>
      <c r="H16" s="18" t="s">
        <v>62</v>
      </c>
      <c r="I16" s="12" t="s">
        <v>14</v>
      </c>
      <c r="J16" s="13" t="s">
        <v>3</v>
      </c>
      <c r="K16" s="13" t="s">
        <v>27</v>
      </c>
      <c r="L16" s="14" t="s">
        <v>16</v>
      </c>
      <c r="M16" s="14" t="s">
        <v>63</v>
      </c>
      <c r="N16" s="15">
        <v>1</v>
      </c>
      <c r="O16" s="16">
        <v>707616</v>
      </c>
      <c r="P16" s="16">
        <v>680400</v>
      </c>
      <c r="Q16" s="16">
        <v>571200</v>
      </c>
      <c r="R16" s="16">
        <v>546091</v>
      </c>
      <c r="S16" s="16">
        <f t="shared" si="0"/>
        <v>626326.75</v>
      </c>
    </row>
    <row r="17" spans="1:19" x14ac:dyDescent="0.35">
      <c r="A17" s="4"/>
      <c r="B17" s="8">
        <v>9</v>
      </c>
      <c r="C17" s="8"/>
      <c r="D17" s="22" t="s">
        <v>64</v>
      </c>
      <c r="E17" s="10" t="s">
        <v>59</v>
      </c>
      <c r="F17" s="17" t="s">
        <v>60</v>
      </c>
      <c r="G17" s="17" t="s">
        <v>61</v>
      </c>
      <c r="H17" s="18" t="s">
        <v>65</v>
      </c>
      <c r="I17" s="12" t="s">
        <v>14</v>
      </c>
      <c r="J17" s="13" t="s">
        <v>3</v>
      </c>
      <c r="K17" s="13" t="s">
        <v>27</v>
      </c>
      <c r="L17" s="14" t="s">
        <v>16</v>
      </c>
      <c r="M17" s="14" t="s">
        <v>63</v>
      </c>
      <c r="N17" s="15">
        <v>1</v>
      </c>
      <c r="O17" s="16">
        <v>707616</v>
      </c>
      <c r="P17" s="16">
        <v>680400</v>
      </c>
      <c r="Q17" s="16">
        <v>571200</v>
      </c>
      <c r="R17" s="16">
        <v>546091</v>
      </c>
      <c r="S17" s="16">
        <f t="shared" si="0"/>
        <v>626326.75</v>
      </c>
    </row>
    <row r="18" spans="1:19" x14ac:dyDescent="0.35">
      <c r="A18" s="4"/>
      <c r="B18" s="8">
        <v>10</v>
      </c>
      <c r="C18" s="8"/>
      <c r="D18" s="22" t="s">
        <v>66</v>
      </c>
      <c r="E18" s="10" t="s">
        <v>59</v>
      </c>
      <c r="F18" s="17" t="s">
        <v>24</v>
      </c>
      <c r="G18" s="17" t="s">
        <v>67</v>
      </c>
      <c r="H18" s="18" t="s">
        <v>68</v>
      </c>
      <c r="I18" s="12" t="s">
        <v>14</v>
      </c>
      <c r="J18" s="13" t="s">
        <v>3</v>
      </c>
      <c r="K18" s="13" t="s">
        <v>27</v>
      </c>
      <c r="L18" s="14" t="s">
        <v>16</v>
      </c>
      <c r="M18" s="14" t="s">
        <v>63</v>
      </c>
      <c r="N18" s="15">
        <v>1</v>
      </c>
      <c r="O18" s="16">
        <v>707616</v>
      </c>
      <c r="P18" s="16">
        <v>680400</v>
      </c>
      <c r="Q18" s="16">
        <v>571200</v>
      </c>
      <c r="R18" s="16">
        <v>546091</v>
      </c>
      <c r="S18" s="16">
        <f t="shared" si="0"/>
        <v>626326.75</v>
      </c>
    </row>
    <row r="19" spans="1:19" x14ac:dyDescent="0.35">
      <c r="A19" s="4"/>
      <c r="B19" s="8">
        <v>11</v>
      </c>
      <c r="C19" s="8"/>
      <c r="D19" s="22" t="s">
        <v>69</v>
      </c>
      <c r="E19" s="10" t="s">
        <v>59</v>
      </c>
      <c r="F19" s="17" t="s">
        <v>24</v>
      </c>
      <c r="G19" s="17" t="s">
        <v>70</v>
      </c>
      <c r="H19" s="18" t="s">
        <v>71</v>
      </c>
      <c r="I19" s="12" t="s">
        <v>14</v>
      </c>
      <c r="J19" s="13" t="s">
        <v>3</v>
      </c>
      <c r="K19" s="13" t="s">
        <v>27</v>
      </c>
      <c r="L19" s="14" t="s">
        <v>16</v>
      </c>
      <c r="M19" s="14" t="s">
        <v>63</v>
      </c>
      <c r="N19" s="15">
        <v>1</v>
      </c>
      <c r="O19" s="16">
        <v>707616</v>
      </c>
      <c r="P19" s="16">
        <v>680400</v>
      </c>
      <c r="Q19" s="16">
        <v>571200</v>
      </c>
      <c r="R19" s="16">
        <v>546091</v>
      </c>
      <c r="S19" s="16">
        <f t="shared" si="0"/>
        <v>626326.75</v>
      </c>
    </row>
    <row r="20" spans="1:19" x14ac:dyDescent="0.35">
      <c r="A20" s="4"/>
      <c r="B20" s="8">
        <v>12</v>
      </c>
      <c r="C20" s="8"/>
      <c r="D20" s="10" t="s">
        <v>72</v>
      </c>
      <c r="E20" s="10" t="s">
        <v>73</v>
      </c>
      <c r="F20" s="10" t="s">
        <v>60</v>
      </c>
      <c r="G20" s="10" t="s">
        <v>74</v>
      </c>
      <c r="H20" s="23" t="s">
        <v>75</v>
      </c>
      <c r="I20" s="10" t="s">
        <v>14</v>
      </c>
      <c r="J20" s="13" t="s">
        <v>3</v>
      </c>
      <c r="K20" s="13" t="s">
        <v>27</v>
      </c>
      <c r="L20" s="14" t="s">
        <v>16</v>
      </c>
      <c r="M20" s="14" t="s">
        <v>63</v>
      </c>
      <c r="N20" s="15">
        <v>1</v>
      </c>
      <c r="O20" s="16">
        <v>707616</v>
      </c>
      <c r="P20" s="16">
        <v>680400</v>
      </c>
      <c r="Q20" s="16">
        <v>571200</v>
      </c>
      <c r="R20" s="16">
        <v>546091</v>
      </c>
      <c r="S20" s="16">
        <f t="shared" si="0"/>
        <v>626326.75</v>
      </c>
    </row>
    <row r="21" spans="1:19" x14ac:dyDescent="0.35">
      <c r="A21" s="4"/>
      <c r="B21" s="8">
        <v>13</v>
      </c>
      <c r="C21" s="8"/>
      <c r="D21" s="10" t="s">
        <v>76</v>
      </c>
      <c r="E21" s="10" t="s">
        <v>73</v>
      </c>
      <c r="F21" s="10" t="s">
        <v>60</v>
      </c>
      <c r="G21" s="10" t="s">
        <v>74</v>
      </c>
      <c r="H21" s="10" t="s">
        <v>77</v>
      </c>
      <c r="I21" s="10" t="s">
        <v>14</v>
      </c>
      <c r="J21" s="13" t="s">
        <v>3</v>
      </c>
      <c r="K21" s="13" t="s">
        <v>27</v>
      </c>
      <c r="L21" s="13" t="s">
        <v>16</v>
      </c>
      <c r="M21" s="13" t="s">
        <v>63</v>
      </c>
      <c r="N21" s="15">
        <v>1</v>
      </c>
      <c r="O21" s="16">
        <v>707616</v>
      </c>
      <c r="P21" s="16">
        <v>680400</v>
      </c>
      <c r="Q21" s="16">
        <v>571200</v>
      </c>
      <c r="R21" s="16">
        <v>546091</v>
      </c>
      <c r="S21" s="16">
        <f t="shared" si="0"/>
        <v>626326.75</v>
      </c>
    </row>
    <row r="22" spans="1:19" x14ac:dyDescent="0.35">
      <c r="A22" s="4"/>
      <c r="B22" s="8">
        <v>14</v>
      </c>
      <c r="C22" s="8"/>
      <c r="D22" s="10" t="s">
        <v>78</v>
      </c>
      <c r="E22" s="10" t="s">
        <v>73</v>
      </c>
      <c r="F22" s="10" t="s">
        <v>60</v>
      </c>
      <c r="G22" s="10" t="s">
        <v>74</v>
      </c>
      <c r="H22" s="23" t="s">
        <v>79</v>
      </c>
      <c r="I22" s="10" t="s">
        <v>14</v>
      </c>
      <c r="J22" s="13" t="s">
        <v>3</v>
      </c>
      <c r="K22" s="13" t="s">
        <v>27</v>
      </c>
      <c r="L22" s="13" t="s">
        <v>16</v>
      </c>
      <c r="M22" s="13" t="s">
        <v>63</v>
      </c>
      <c r="N22" s="15">
        <v>1</v>
      </c>
      <c r="O22" s="16">
        <v>707616</v>
      </c>
      <c r="P22" s="16">
        <v>680400</v>
      </c>
      <c r="Q22" s="16">
        <v>571200</v>
      </c>
      <c r="R22" s="16">
        <v>546091</v>
      </c>
      <c r="S22" s="16">
        <f t="shared" si="0"/>
        <v>626326.75</v>
      </c>
    </row>
    <row r="23" spans="1:19" x14ac:dyDescent="0.35">
      <c r="A23" s="4"/>
      <c r="B23" s="8">
        <v>15</v>
      </c>
      <c r="C23" s="8"/>
      <c r="D23" s="10" t="s">
        <v>80</v>
      </c>
      <c r="E23" s="10" t="s">
        <v>41</v>
      </c>
      <c r="F23" s="10" t="s">
        <v>81</v>
      </c>
      <c r="G23" s="10" t="s">
        <v>82</v>
      </c>
      <c r="H23" s="23" t="s">
        <v>83</v>
      </c>
      <c r="I23" s="12" t="s">
        <v>84</v>
      </c>
      <c r="J23" s="13" t="s">
        <v>3</v>
      </c>
      <c r="K23" s="20" t="s">
        <v>38</v>
      </c>
      <c r="L23" s="13" t="s">
        <v>16</v>
      </c>
      <c r="M23" s="26" t="s">
        <v>44</v>
      </c>
      <c r="N23" s="15">
        <v>1</v>
      </c>
      <c r="O23" s="16">
        <v>1664000</v>
      </c>
      <c r="P23" s="16">
        <v>1600000</v>
      </c>
      <c r="Q23" s="16">
        <v>2159850</v>
      </c>
      <c r="R23" s="16">
        <v>1244264</v>
      </c>
      <c r="S23" s="16">
        <f t="shared" si="0"/>
        <v>1667028.5</v>
      </c>
    </row>
    <row r="24" spans="1:19" x14ac:dyDescent="0.35">
      <c r="A24" s="4"/>
      <c r="B24" s="8">
        <v>16</v>
      </c>
      <c r="C24" s="8"/>
      <c r="D24" s="10" t="s">
        <v>86</v>
      </c>
      <c r="E24" s="10" t="s">
        <v>87</v>
      </c>
      <c r="F24" s="10" t="s">
        <v>88</v>
      </c>
      <c r="G24" s="10" t="s">
        <v>89</v>
      </c>
      <c r="H24" s="23">
        <v>16202</v>
      </c>
      <c r="I24" s="12" t="s">
        <v>84</v>
      </c>
      <c r="J24" s="13" t="s">
        <v>3</v>
      </c>
      <c r="K24" s="13" t="s">
        <v>38</v>
      </c>
      <c r="L24" s="13" t="s">
        <v>90</v>
      </c>
      <c r="M24" s="13" t="s">
        <v>91</v>
      </c>
      <c r="N24" s="15">
        <v>1</v>
      </c>
      <c r="O24" s="16">
        <v>1664000</v>
      </c>
      <c r="P24" s="16">
        <v>1600000</v>
      </c>
      <c r="Q24" s="16">
        <v>2103325</v>
      </c>
      <c r="R24" s="16">
        <v>1244264</v>
      </c>
      <c r="S24" s="16">
        <f t="shared" si="0"/>
        <v>1652897.25</v>
      </c>
    </row>
    <row r="25" spans="1:19" x14ac:dyDescent="0.35">
      <c r="A25" s="4"/>
      <c r="B25" s="8">
        <v>17</v>
      </c>
      <c r="C25" s="8"/>
      <c r="D25" s="10" t="s">
        <v>92</v>
      </c>
      <c r="E25" s="10" t="s">
        <v>93</v>
      </c>
      <c r="F25" s="10" t="s">
        <v>94</v>
      </c>
      <c r="G25" s="10" t="s">
        <v>95</v>
      </c>
      <c r="H25" s="23">
        <v>1465071077566</v>
      </c>
      <c r="I25" s="12" t="s">
        <v>84</v>
      </c>
      <c r="J25" s="13" t="s">
        <v>3</v>
      </c>
      <c r="K25" s="13" t="s">
        <v>38</v>
      </c>
      <c r="L25" s="13" t="s">
        <v>16</v>
      </c>
      <c r="M25" s="13" t="s">
        <v>96</v>
      </c>
      <c r="N25" s="15">
        <v>1</v>
      </c>
      <c r="O25" s="16">
        <v>1664000</v>
      </c>
      <c r="P25" s="16">
        <v>1600000</v>
      </c>
      <c r="Q25" s="16">
        <v>4712400</v>
      </c>
      <c r="R25" s="16">
        <v>1504160</v>
      </c>
      <c r="S25" s="16">
        <f t="shared" si="0"/>
        <v>2370140</v>
      </c>
    </row>
    <row r="26" spans="1:19" x14ac:dyDescent="0.35">
      <c r="A26" s="4"/>
      <c r="B26" s="8">
        <v>18</v>
      </c>
      <c r="C26" s="8"/>
      <c r="D26" s="10" t="s">
        <v>97</v>
      </c>
      <c r="E26" s="10" t="s">
        <v>98</v>
      </c>
      <c r="F26" s="10" t="s">
        <v>99</v>
      </c>
      <c r="G26" s="10" t="s">
        <v>100</v>
      </c>
      <c r="H26" s="23">
        <v>8329331545</v>
      </c>
      <c r="I26" s="12" t="s">
        <v>84</v>
      </c>
      <c r="J26" s="13" t="s">
        <v>3</v>
      </c>
      <c r="K26" s="13" t="s">
        <v>50</v>
      </c>
      <c r="L26" s="13" t="s">
        <v>51</v>
      </c>
      <c r="M26" s="13" t="s">
        <v>101</v>
      </c>
      <c r="N26" s="15">
        <v>1</v>
      </c>
      <c r="O26" s="16">
        <v>1062880</v>
      </c>
      <c r="P26" s="16">
        <v>1022000</v>
      </c>
      <c r="Q26" s="16">
        <v>1374450</v>
      </c>
      <c r="R26" s="16">
        <v>1244264</v>
      </c>
      <c r="S26" s="16">
        <f t="shared" si="0"/>
        <v>1175898.5</v>
      </c>
    </row>
    <row r="27" spans="1:19" x14ac:dyDescent="0.35">
      <c r="A27" s="4"/>
      <c r="B27" s="8">
        <v>19</v>
      </c>
      <c r="C27" s="8"/>
      <c r="D27" s="10" t="s">
        <v>102</v>
      </c>
      <c r="E27" s="10" t="s">
        <v>59</v>
      </c>
      <c r="F27" s="24" t="s">
        <v>24</v>
      </c>
      <c r="G27" s="24" t="s">
        <v>103</v>
      </c>
      <c r="H27" s="25" t="s">
        <v>104</v>
      </c>
      <c r="I27" s="15" t="s">
        <v>105</v>
      </c>
      <c r="J27" s="13" t="s">
        <v>3</v>
      </c>
      <c r="K27" s="13" t="s">
        <v>27</v>
      </c>
      <c r="L27" s="13" t="s">
        <v>16</v>
      </c>
      <c r="M27" s="13" t="s">
        <v>63</v>
      </c>
      <c r="N27" s="15">
        <v>1</v>
      </c>
      <c r="O27" s="16">
        <v>707616</v>
      </c>
      <c r="P27" s="16">
        <v>680400</v>
      </c>
      <c r="Q27" s="16">
        <v>571200</v>
      </c>
      <c r="R27" s="16">
        <v>546091</v>
      </c>
      <c r="S27" s="16">
        <f t="shared" si="0"/>
        <v>626326.75</v>
      </c>
    </row>
    <row r="28" spans="1:19" x14ac:dyDescent="0.35">
      <c r="A28" s="4"/>
      <c r="B28" s="8">
        <v>20</v>
      </c>
      <c r="C28" s="8"/>
      <c r="D28" s="10" t="s">
        <v>106</v>
      </c>
      <c r="E28" s="10" t="s">
        <v>59</v>
      </c>
      <c r="F28" s="10" t="s">
        <v>24</v>
      </c>
      <c r="G28" s="10" t="s">
        <v>74</v>
      </c>
      <c r="H28" s="23" t="s">
        <v>107</v>
      </c>
      <c r="I28" s="10" t="s">
        <v>105</v>
      </c>
      <c r="J28" s="13" t="s">
        <v>3</v>
      </c>
      <c r="K28" s="13" t="s">
        <v>27</v>
      </c>
      <c r="L28" s="14" t="s">
        <v>16</v>
      </c>
      <c r="M28" s="14" t="s">
        <v>63</v>
      </c>
      <c r="N28" s="15">
        <v>1</v>
      </c>
      <c r="O28" s="16">
        <v>707616</v>
      </c>
      <c r="P28" s="16">
        <v>680400</v>
      </c>
      <c r="Q28" s="16">
        <v>571200</v>
      </c>
      <c r="R28" s="16">
        <v>546091</v>
      </c>
      <c r="S28" s="16">
        <f t="shared" si="0"/>
        <v>626326.75</v>
      </c>
    </row>
    <row r="29" spans="1:19" ht="18" customHeight="1" x14ac:dyDescent="0.35">
      <c r="A29" s="4"/>
      <c r="B29" s="8">
        <v>21</v>
      </c>
      <c r="C29" s="8"/>
      <c r="D29" s="10" t="s">
        <v>108</v>
      </c>
      <c r="E29" s="10" t="s">
        <v>109</v>
      </c>
      <c r="F29" s="10" t="s">
        <v>88</v>
      </c>
      <c r="G29" s="10" t="s">
        <v>110</v>
      </c>
      <c r="H29" s="23" t="s">
        <v>111</v>
      </c>
      <c r="I29" s="10" t="s">
        <v>112</v>
      </c>
      <c r="J29" s="13" t="s">
        <v>3</v>
      </c>
      <c r="K29" s="13" t="s">
        <v>38</v>
      </c>
      <c r="L29" s="14" t="s">
        <v>90</v>
      </c>
      <c r="M29" s="14" t="s">
        <v>113</v>
      </c>
      <c r="N29" s="15">
        <v>1</v>
      </c>
      <c r="O29" s="16">
        <v>1560000</v>
      </c>
      <c r="P29" s="16">
        <v>1500000</v>
      </c>
      <c r="Q29" s="16">
        <v>1335180</v>
      </c>
      <c r="R29" s="16">
        <v>1601383</v>
      </c>
      <c r="S29" s="16">
        <f t="shared" si="0"/>
        <v>1499140.75</v>
      </c>
    </row>
    <row r="30" spans="1:19" ht="18" customHeight="1" x14ac:dyDescent="0.35">
      <c r="A30" s="4"/>
      <c r="B30" s="8">
        <v>22</v>
      </c>
      <c r="C30" s="8"/>
      <c r="D30" s="10" t="s">
        <v>118</v>
      </c>
      <c r="E30" s="10" t="s">
        <v>114</v>
      </c>
      <c r="F30" s="10" t="s">
        <v>119</v>
      </c>
      <c r="G30" s="10" t="s">
        <v>120</v>
      </c>
      <c r="H30" s="23">
        <v>60812873</v>
      </c>
      <c r="I30" s="10" t="s">
        <v>115</v>
      </c>
      <c r="J30" s="13" t="s">
        <v>3</v>
      </c>
      <c r="K30" s="13" t="s">
        <v>38</v>
      </c>
      <c r="L30" s="15">
        <v>2</v>
      </c>
      <c r="M30" s="19" t="s">
        <v>117</v>
      </c>
      <c r="N30" s="15">
        <v>1</v>
      </c>
      <c r="O30" s="16">
        <v>2210208</v>
      </c>
      <c r="P30" s="16">
        <v>2125200</v>
      </c>
      <c r="Q30" s="16">
        <v>2909550</v>
      </c>
      <c r="R30" s="16">
        <v>1663620</v>
      </c>
      <c r="S30" s="16">
        <f t="shared" si="0"/>
        <v>2227144.5</v>
      </c>
    </row>
    <row r="31" spans="1:19" ht="18" customHeight="1" x14ac:dyDescent="0.35">
      <c r="A31" s="4"/>
      <c r="B31" s="8">
        <v>23</v>
      </c>
      <c r="C31" s="8"/>
      <c r="D31" s="10" t="s">
        <v>121</v>
      </c>
      <c r="E31" s="10" t="s">
        <v>114</v>
      </c>
      <c r="F31" s="10" t="s">
        <v>122</v>
      </c>
      <c r="G31" s="10" t="s">
        <v>123</v>
      </c>
      <c r="H31" s="10" t="s">
        <v>124</v>
      </c>
      <c r="I31" s="10" t="s">
        <v>115</v>
      </c>
      <c r="J31" s="13" t="s">
        <v>3</v>
      </c>
      <c r="K31" s="13" t="s">
        <v>38</v>
      </c>
      <c r="L31" s="15">
        <v>2</v>
      </c>
      <c r="M31" s="19" t="s">
        <v>117</v>
      </c>
      <c r="N31" s="15">
        <v>1</v>
      </c>
      <c r="O31" s="16">
        <v>2210208</v>
      </c>
      <c r="P31" s="16">
        <v>2125200</v>
      </c>
      <c r="Q31" s="16">
        <v>2909550</v>
      </c>
      <c r="R31" s="16">
        <v>1663620</v>
      </c>
      <c r="S31" s="16">
        <f t="shared" si="0"/>
        <v>2227144.5</v>
      </c>
    </row>
    <row r="32" spans="1:19" ht="18" customHeight="1" x14ac:dyDescent="0.35">
      <c r="A32" s="4"/>
      <c r="B32" s="8">
        <v>24</v>
      </c>
      <c r="C32" s="8"/>
      <c r="D32" s="10" t="s">
        <v>126</v>
      </c>
      <c r="E32" s="10" t="s">
        <v>127</v>
      </c>
      <c r="F32" s="10" t="s">
        <v>128</v>
      </c>
      <c r="G32" s="10" t="s">
        <v>129</v>
      </c>
      <c r="H32" s="23">
        <v>90100067</v>
      </c>
      <c r="I32" s="10" t="s">
        <v>125</v>
      </c>
      <c r="J32" s="13" t="s">
        <v>3</v>
      </c>
      <c r="K32" s="13" t="s">
        <v>38</v>
      </c>
      <c r="L32" s="15">
        <v>1</v>
      </c>
      <c r="M32" s="15" t="s">
        <v>130</v>
      </c>
      <c r="N32" s="15">
        <v>1</v>
      </c>
      <c r="O32" s="16">
        <v>1664000</v>
      </c>
      <c r="P32" s="16">
        <v>1600000</v>
      </c>
      <c r="Q32" s="16">
        <v>2103325</v>
      </c>
      <c r="R32" s="16">
        <v>1244264</v>
      </c>
      <c r="S32" s="16">
        <f t="shared" si="0"/>
        <v>1652897.25</v>
      </c>
    </row>
    <row r="33" spans="1:19" x14ac:dyDescent="0.35">
      <c r="A33" s="4"/>
      <c r="B33" s="8">
        <v>25</v>
      </c>
      <c r="C33" s="8"/>
      <c r="D33" s="10" t="s">
        <v>131</v>
      </c>
      <c r="E33" s="10" t="s">
        <v>73</v>
      </c>
      <c r="F33" s="10" t="s">
        <v>132</v>
      </c>
      <c r="G33" s="10" t="s">
        <v>133</v>
      </c>
      <c r="H33" s="10">
        <v>19013988</v>
      </c>
      <c r="I33" s="10" t="s">
        <v>125</v>
      </c>
      <c r="J33" s="13" t="s">
        <v>3</v>
      </c>
      <c r="K33" s="13" t="s">
        <v>27</v>
      </c>
      <c r="L33" s="14" t="s">
        <v>16</v>
      </c>
      <c r="M33" s="14" t="s">
        <v>63</v>
      </c>
      <c r="N33" s="15">
        <v>1</v>
      </c>
      <c r="O33" s="16">
        <v>707616</v>
      </c>
      <c r="P33" s="16">
        <v>680400</v>
      </c>
      <c r="Q33" s="16">
        <v>571200</v>
      </c>
      <c r="R33" s="16">
        <v>546091</v>
      </c>
      <c r="S33" s="16">
        <f t="shared" si="0"/>
        <v>626326.75</v>
      </c>
    </row>
    <row r="34" spans="1:19" x14ac:dyDescent="0.35">
      <c r="A34" s="4"/>
      <c r="B34" s="8">
        <v>26</v>
      </c>
      <c r="C34" s="8"/>
      <c r="D34" s="10" t="s">
        <v>134</v>
      </c>
      <c r="E34" s="10" t="s">
        <v>73</v>
      </c>
      <c r="F34" s="10" t="s">
        <v>135</v>
      </c>
      <c r="G34" s="10" t="s">
        <v>136</v>
      </c>
      <c r="H34" s="23" t="s">
        <v>137</v>
      </c>
      <c r="I34" s="10" t="s">
        <v>125</v>
      </c>
      <c r="J34" s="13" t="s">
        <v>3</v>
      </c>
      <c r="K34" s="13" t="s">
        <v>27</v>
      </c>
      <c r="L34" s="14" t="s">
        <v>16</v>
      </c>
      <c r="M34" s="14" t="s">
        <v>63</v>
      </c>
      <c r="N34" s="15">
        <v>1</v>
      </c>
      <c r="O34" s="16">
        <v>707616</v>
      </c>
      <c r="P34" s="16">
        <v>680400</v>
      </c>
      <c r="Q34" s="16">
        <v>571200</v>
      </c>
      <c r="R34" s="16">
        <v>546091</v>
      </c>
      <c r="S34" s="16">
        <f t="shared" si="0"/>
        <v>626326.75</v>
      </c>
    </row>
    <row r="35" spans="1:19" x14ac:dyDescent="0.35">
      <c r="A35" s="4"/>
      <c r="B35" s="8">
        <v>27</v>
      </c>
      <c r="C35" s="8"/>
      <c r="D35" s="10" t="s">
        <v>138</v>
      </c>
      <c r="E35" s="10" t="s">
        <v>59</v>
      </c>
      <c r="F35" s="17" t="s">
        <v>24</v>
      </c>
      <c r="G35" s="10" t="s">
        <v>74</v>
      </c>
      <c r="H35" s="18" t="s">
        <v>139</v>
      </c>
      <c r="I35" s="10" t="s">
        <v>125</v>
      </c>
      <c r="J35" s="13" t="s">
        <v>3</v>
      </c>
      <c r="K35" s="13" t="s">
        <v>27</v>
      </c>
      <c r="L35" s="14" t="s">
        <v>16</v>
      </c>
      <c r="M35" s="14" t="s">
        <v>63</v>
      </c>
      <c r="N35" s="15">
        <v>1</v>
      </c>
      <c r="O35" s="16">
        <v>707616</v>
      </c>
      <c r="P35" s="16">
        <v>680400</v>
      </c>
      <c r="Q35" s="16">
        <v>571200</v>
      </c>
      <c r="R35" s="16">
        <v>546091</v>
      </c>
      <c r="S35" s="16">
        <f t="shared" si="0"/>
        <v>626326.75</v>
      </c>
    </row>
    <row r="36" spans="1:19" x14ac:dyDescent="0.35">
      <c r="A36" s="4"/>
      <c r="B36" s="8">
        <v>28</v>
      </c>
      <c r="C36" s="8"/>
      <c r="D36" s="10" t="s">
        <v>140</v>
      </c>
      <c r="E36" s="10" t="s">
        <v>73</v>
      </c>
      <c r="F36" s="10" t="s">
        <v>60</v>
      </c>
      <c r="G36" s="10" t="s">
        <v>74</v>
      </c>
      <c r="H36" s="23" t="s">
        <v>141</v>
      </c>
      <c r="I36" s="10" t="s">
        <v>125</v>
      </c>
      <c r="J36" s="13" t="s">
        <v>3</v>
      </c>
      <c r="K36" s="13" t="s">
        <v>27</v>
      </c>
      <c r="L36" s="14" t="s">
        <v>16</v>
      </c>
      <c r="M36" s="14" t="s">
        <v>63</v>
      </c>
      <c r="N36" s="15">
        <v>1</v>
      </c>
      <c r="O36" s="16">
        <v>707616</v>
      </c>
      <c r="P36" s="16">
        <v>680400</v>
      </c>
      <c r="Q36" s="16">
        <v>571200</v>
      </c>
      <c r="R36" s="16">
        <v>546091</v>
      </c>
      <c r="S36" s="16">
        <f t="shared" si="0"/>
        <v>626326.75</v>
      </c>
    </row>
    <row r="37" spans="1:19" x14ac:dyDescent="0.35">
      <c r="A37" s="4"/>
      <c r="B37" s="8">
        <v>29</v>
      </c>
      <c r="C37" s="8"/>
      <c r="D37" s="10" t="s">
        <v>142</v>
      </c>
      <c r="E37" s="10" t="s">
        <v>73</v>
      </c>
      <c r="F37" s="10" t="s">
        <v>60</v>
      </c>
      <c r="G37" s="10" t="s">
        <v>74</v>
      </c>
      <c r="H37" s="23" t="s">
        <v>143</v>
      </c>
      <c r="I37" s="10" t="s">
        <v>125</v>
      </c>
      <c r="J37" s="13" t="s">
        <v>3</v>
      </c>
      <c r="K37" s="13" t="s">
        <v>27</v>
      </c>
      <c r="L37" s="14" t="s">
        <v>16</v>
      </c>
      <c r="M37" s="14" t="s">
        <v>63</v>
      </c>
      <c r="N37" s="15">
        <v>1</v>
      </c>
      <c r="O37" s="16">
        <v>707616</v>
      </c>
      <c r="P37" s="16">
        <v>680400</v>
      </c>
      <c r="Q37" s="16">
        <v>571200</v>
      </c>
      <c r="R37" s="16">
        <v>546091</v>
      </c>
      <c r="S37" s="16">
        <f t="shared" si="0"/>
        <v>626326.75</v>
      </c>
    </row>
    <row r="38" spans="1:19" x14ac:dyDescent="0.35">
      <c r="A38" s="4"/>
      <c r="B38" s="8">
        <v>30</v>
      </c>
      <c r="C38" s="8"/>
      <c r="D38" s="10" t="s">
        <v>144</v>
      </c>
      <c r="E38" s="10" t="s">
        <v>59</v>
      </c>
      <c r="F38" s="10" t="s">
        <v>145</v>
      </c>
      <c r="G38" s="10" t="s">
        <v>146</v>
      </c>
      <c r="H38" s="10">
        <v>121268</v>
      </c>
      <c r="I38" s="10" t="s">
        <v>125</v>
      </c>
      <c r="J38" s="13" t="s">
        <v>3</v>
      </c>
      <c r="K38" s="13" t="s">
        <v>27</v>
      </c>
      <c r="L38" s="14" t="s">
        <v>16</v>
      </c>
      <c r="M38" s="14" t="s">
        <v>63</v>
      </c>
      <c r="N38" s="15">
        <v>1</v>
      </c>
      <c r="O38" s="16">
        <v>707616</v>
      </c>
      <c r="P38" s="16">
        <v>680400</v>
      </c>
      <c r="Q38" s="16">
        <v>571200</v>
      </c>
      <c r="R38" s="16">
        <v>546091</v>
      </c>
      <c r="S38" s="16">
        <f t="shared" si="0"/>
        <v>626326.75</v>
      </c>
    </row>
    <row r="39" spans="1:19" ht="16.25" customHeight="1" x14ac:dyDescent="0.35">
      <c r="A39" s="4"/>
      <c r="B39" s="8">
        <v>31</v>
      </c>
      <c r="C39" s="8"/>
      <c r="D39" s="10" t="s">
        <v>148</v>
      </c>
      <c r="E39" s="10" t="s">
        <v>149</v>
      </c>
      <c r="F39" s="10" t="s">
        <v>60</v>
      </c>
      <c r="G39" s="10" t="s">
        <v>150</v>
      </c>
      <c r="H39" s="10" t="s">
        <v>151</v>
      </c>
      <c r="I39" s="10" t="s">
        <v>125</v>
      </c>
      <c r="J39" s="13" t="s">
        <v>3</v>
      </c>
      <c r="K39" s="13" t="s">
        <v>27</v>
      </c>
      <c r="L39" s="14" t="s">
        <v>16</v>
      </c>
      <c r="M39" s="14" t="s">
        <v>63</v>
      </c>
      <c r="N39" s="15">
        <v>1</v>
      </c>
      <c r="O39" s="16">
        <v>707616</v>
      </c>
      <c r="P39" s="16">
        <v>680400</v>
      </c>
      <c r="Q39" s="16">
        <v>571200</v>
      </c>
      <c r="R39" s="16">
        <v>4508910</v>
      </c>
      <c r="S39" s="16">
        <f t="shared" si="0"/>
        <v>1617031.5</v>
      </c>
    </row>
    <row r="40" spans="1:19" x14ac:dyDescent="0.35">
      <c r="B40" s="8">
        <v>32</v>
      </c>
      <c r="C40" s="8"/>
      <c r="D40" s="10" t="s">
        <v>158</v>
      </c>
      <c r="E40" s="10" t="s">
        <v>152</v>
      </c>
      <c r="F40" s="10" t="s">
        <v>159</v>
      </c>
      <c r="G40" s="10" t="s">
        <v>160</v>
      </c>
      <c r="H40" s="23">
        <v>12120466</v>
      </c>
      <c r="I40" s="10" t="s">
        <v>157</v>
      </c>
      <c r="J40" s="13" t="s">
        <v>3</v>
      </c>
      <c r="K40" s="13" t="s">
        <v>38</v>
      </c>
      <c r="L40" s="15">
        <v>3</v>
      </c>
      <c r="M40" s="21" t="s">
        <v>44</v>
      </c>
      <c r="N40" s="15">
        <v>1</v>
      </c>
      <c r="O40" s="16">
        <v>1664000</v>
      </c>
      <c r="P40" s="16">
        <v>1600000</v>
      </c>
      <c r="Q40" s="16">
        <v>2159850</v>
      </c>
      <c r="R40" s="16">
        <v>1244264</v>
      </c>
      <c r="S40" s="16">
        <f t="shared" si="0"/>
        <v>1667028.5</v>
      </c>
    </row>
    <row r="41" spans="1:19" x14ac:dyDescent="0.35">
      <c r="B41" s="8">
        <v>33</v>
      </c>
      <c r="C41" s="8"/>
      <c r="D41" s="10" t="s">
        <v>161</v>
      </c>
      <c r="E41" s="10" t="s">
        <v>152</v>
      </c>
      <c r="F41" s="10" t="s">
        <v>122</v>
      </c>
      <c r="G41" s="10" t="s">
        <v>162</v>
      </c>
      <c r="H41" s="10" t="s">
        <v>163</v>
      </c>
      <c r="I41" s="10" t="s">
        <v>164</v>
      </c>
      <c r="J41" s="13" t="s">
        <v>3</v>
      </c>
      <c r="K41" s="13" t="s">
        <v>38</v>
      </c>
      <c r="L41" s="10">
        <v>3</v>
      </c>
      <c r="M41" s="26" t="s">
        <v>44</v>
      </c>
      <c r="N41" s="15">
        <v>1</v>
      </c>
      <c r="O41" s="16">
        <v>1664000</v>
      </c>
      <c r="P41" s="16">
        <v>1600000</v>
      </c>
      <c r="Q41" s="16">
        <v>2159850</v>
      </c>
      <c r="R41" s="16">
        <v>1244264</v>
      </c>
      <c r="S41" s="16">
        <f t="shared" si="0"/>
        <v>1667028.5</v>
      </c>
    </row>
    <row r="42" spans="1:19" x14ac:dyDescent="0.35">
      <c r="B42" s="8">
        <v>34</v>
      </c>
      <c r="C42" s="8"/>
      <c r="D42" s="10" t="s">
        <v>165</v>
      </c>
      <c r="E42" s="10" t="s">
        <v>166</v>
      </c>
      <c r="F42" s="10" t="s">
        <v>167</v>
      </c>
      <c r="G42" s="10" t="s">
        <v>168</v>
      </c>
      <c r="H42" s="23">
        <v>110936</v>
      </c>
      <c r="I42" s="10" t="s">
        <v>169</v>
      </c>
      <c r="J42" s="13" t="s">
        <v>3</v>
      </c>
      <c r="K42" s="13" t="s">
        <v>38</v>
      </c>
      <c r="L42" s="10">
        <v>3</v>
      </c>
      <c r="M42" s="26" t="s">
        <v>44</v>
      </c>
      <c r="N42" s="15">
        <v>1</v>
      </c>
      <c r="O42" s="16">
        <v>1768000</v>
      </c>
      <c r="P42" s="16">
        <v>1700000</v>
      </c>
      <c r="Q42" s="16">
        <v>3602725</v>
      </c>
      <c r="R42" s="16">
        <v>1244264</v>
      </c>
      <c r="S42" s="16">
        <f t="shared" si="0"/>
        <v>2078747.25</v>
      </c>
    </row>
    <row r="43" spans="1:19" x14ac:dyDescent="0.35">
      <c r="B43" s="8">
        <v>35</v>
      </c>
      <c r="C43" s="8"/>
      <c r="D43" s="10" t="s">
        <v>170</v>
      </c>
      <c r="E43" s="10" t="s">
        <v>171</v>
      </c>
      <c r="F43" s="27" t="s">
        <v>135</v>
      </c>
      <c r="G43" s="27" t="s">
        <v>172</v>
      </c>
      <c r="H43" s="28">
        <v>12322112003952</v>
      </c>
      <c r="I43" s="10" t="s">
        <v>169</v>
      </c>
      <c r="J43" s="13" t="s">
        <v>3</v>
      </c>
      <c r="K43" s="13" t="s">
        <v>85</v>
      </c>
      <c r="L43" s="10">
        <v>5</v>
      </c>
      <c r="M43" s="13" t="s">
        <v>173</v>
      </c>
      <c r="N43" s="15">
        <v>1</v>
      </c>
      <c r="O43" s="16">
        <v>2080000</v>
      </c>
      <c r="P43" s="16">
        <v>2000000</v>
      </c>
      <c r="Q43" s="16">
        <v>4069800</v>
      </c>
      <c r="R43" s="16">
        <v>1445850</v>
      </c>
      <c r="S43" s="16">
        <f t="shared" ref="S43:S64" si="1">AVERAGE(O43:R43)</f>
        <v>2398912.5</v>
      </c>
    </row>
    <row r="44" spans="1:19" x14ac:dyDescent="0.35">
      <c r="B44" s="8">
        <v>36</v>
      </c>
      <c r="C44" s="8"/>
      <c r="D44" s="10" t="s">
        <v>174</v>
      </c>
      <c r="E44" s="10" t="s">
        <v>152</v>
      </c>
      <c r="F44" s="10" t="s">
        <v>159</v>
      </c>
      <c r="G44" s="10" t="s">
        <v>175</v>
      </c>
      <c r="H44" s="23">
        <v>12120467</v>
      </c>
      <c r="I44" s="10" t="s">
        <v>176</v>
      </c>
      <c r="J44" s="13" t="s">
        <v>3</v>
      </c>
      <c r="K44" s="13" t="s">
        <v>38</v>
      </c>
      <c r="L44" s="10">
        <v>3</v>
      </c>
      <c r="M44" s="26" t="s">
        <v>44</v>
      </c>
      <c r="N44" s="15">
        <v>1</v>
      </c>
      <c r="O44" s="16">
        <v>1664000</v>
      </c>
      <c r="P44" s="16">
        <v>1600000</v>
      </c>
      <c r="Q44" s="16">
        <v>2159850</v>
      </c>
      <c r="R44" s="16">
        <v>1244264</v>
      </c>
      <c r="S44" s="16">
        <f t="shared" si="1"/>
        <v>1667028.5</v>
      </c>
    </row>
    <row r="45" spans="1:19" x14ac:dyDescent="0.35">
      <c r="B45" s="8">
        <v>37</v>
      </c>
      <c r="C45" s="8"/>
      <c r="D45" s="10" t="s">
        <v>177</v>
      </c>
      <c r="E45" s="10" t="s">
        <v>152</v>
      </c>
      <c r="F45" s="10" t="s">
        <v>122</v>
      </c>
      <c r="G45" s="10" t="s">
        <v>162</v>
      </c>
      <c r="H45" s="23" t="s">
        <v>178</v>
      </c>
      <c r="I45" s="10" t="s">
        <v>176</v>
      </c>
      <c r="J45" s="13" t="s">
        <v>3</v>
      </c>
      <c r="K45" s="13" t="s">
        <v>38</v>
      </c>
      <c r="L45" s="15">
        <v>3</v>
      </c>
      <c r="M45" s="21" t="s">
        <v>44</v>
      </c>
      <c r="N45" s="15">
        <v>1</v>
      </c>
      <c r="O45" s="16">
        <v>1664000</v>
      </c>
      <c r="P45" s="16">
        <v>1600000</v>
      </c>
      <c r="Q45" s="16">
        <v>2159850</v>
      </c>
      <c r="R45" s="16">
        <v>1244264</v>
      </c>
      <c r="S45" s="16">
        <f t="shared" si="1"/>
        <v>1667028.5</v>
      </c>
    </row>
    <row r="46" spans="1:19" x14ac:dyDescent="0.35">
      <c r="B46" s="8">
        <v>38</v>
      </c>
      <c r="C46" s="8"/>
      <c r="D46" s="10" t="s">
        <v>179</v>
      </c>
      <c r="E46" s="10" t="s">
        <v>152</v>
      </c>
      <c r="F46" s="10" t="s">
        <v>122</v>
      </c>
      <c r="G46" s="10" t="s">
        <v>180</v>
      </c>
      <c r="H46" s="23" t="s">
        <v>181</v>
      </c>
      <c r="I46" s="10" t="s">
        <v>176</v>
      </c>
      <c r="J46" s="13" t="s">
        <v>3</v>
      </c>
      <c r="K46" s="13" t="s">
        <v>38</v>
      </c>
      <c r="L46" s="15">
        <v>3</v>
      </c>
      <c r="M46" s="21" t="s">
        <v>44</v>
      </c>
      <c r="N46" s="15">
        <v>1</v>
      </c>
      <c r="O46" s="16">
        <v>1664000</v>
      </c>
      <c r="P46" s="16">
        <v>1600000</v>
      </c>
      <c r="Q46" s="16">
        <v>2159850</v>
      </c>
      <c r="R46" s="16">
        <v>1244264</v>
      </c>
      <c r="S46" s="16">
        <f t="shared" si="1"/>
        <v>1667028.5</v>
      </c>
    </row>
    <row r="47" spans="1:19" x14ac:dyDescent="0.35">
      <c r="B47" s="8">
        <v>39</v>
      </c>
      <c r="C47" s="8"/>
      <c r="D47" s="10" t="s">
        <v>182</v>
      </c>
      <c r="E47" s="10" t="s">
        <v>73</v>
      </c>
      <c r="F47" s="10" t="s">
        <v>60</v>
      </c>
      <c r="G47" s="10" t="s">
        <v>74</v>
      </c>
      <c r="H47" s="23" t="s">
        <v>183</v>
      </c>
      <c r="I47" s="10" t="s">
        <v>176</v>
      </c>
      <c r="J47" s="13" t="s">
        <v>3</v>
      </c>
      <c r="K47" s="13" t="s">
        <v>27</v>
      </c>
      <c r="L47" s="14" t="s">
        <v>16</v>
      </c>
      <c r="M47" s="14" t="s">
        <v>63</v>
      </c>
      <c r="N47" s="15">
        <v>1</v>
      </c>
      <c r="O47" s="16">
        <v>707616</v>
      </c>
      <c r="P47" s="16">
        <v>680400</v>
      </c>
      <c r="Q47" s="16">
        <v>571200</v>
      </c>
      <c r="R47" s="16">
        <v>546091</v>
      </c>
      <c r="S47" s="16">
        <f t="shared" si="1"/>
        <v>626326.75</v>
      </c>
    </row>
    <row r="48" spans="1:19" x14ac:dyDescent="0.35">
      <c r="B48" s="8">
        <v>40</v>
      </c>
      <c r="C48" s="8"/>
      <c r="D48" s="10" t="s">
        <v>184</v>
      </c>
      <c r="E48" s="10" t="s">
        <v>59</v>
      </c>
      <c r="F48" s="10" t="s">
        <v>24</v>
      </c>
      <c r="G48" s="10" t="s">
        <v>185</v>
      </c>
      <c r="H48" s="10" t="s">
        <v>186</v>
      </c>
      <c r="I48" s="10" t="s">
        <v>176</v>
      </c>
      <c r="J48" s="13" t="s">
        <v>3</v>
      </c>
      <c r="K48" s="13" t="s">
        <v>27</v>
      </c>
      <c r="L48" s="14" t="s">
        <v>16</v>
      </c>
      <c r="M48" s="14" t="s">
        <v>63</v>
      </c>
      <c r="N48" s="15">
        <v>1</v>
      </c>
      <c r="O48" s="16">
        <v>707616</v>
      </c>
      <c r="P48" s="16">
        <v>680400</v>
      </c>
      <c r="Q48" s="16">
        <v>571200</v>
      </c>
      <c r="R48" s="16">
        <v>546091</v>
      </c>
      <c r="S48" s="16">
        <f t="shared" si="1"/>
        <v>626326.75</v>
      </c>
    </row>
    <row r="49" spans="2:19" x14ac:dyDescent="0.35">
      <c r="B49" s="8">
        <v>41</v>
      </c>
      <c r="C49" s="8"/>
      <c r="D49" s="10" t="s">
        <v>191</v>
      </c>
      <c r="E49" s="10" t="s">
        <v>192</v>
      </c>
      <c r="F49" s="10" t="s">
        <v>135</v>
      </c>
      <c r="G49" s="10" t="s">
        <v>136</v>
      </c>
      <c r="H49" s="23" t="s">
        <v>193</v>
      </c>
      <c r="I49" s="10" t="s">
        <v>176</v>
      </c>
      <c r="J49" s="13" t="s">
        <v>3</v>
      </c>
      <c r="K49" s="13" t="s">
        <v>27</v>
      </c>
      <c r="L49" s="14" t="s">
        <v>16</v>
      </c>
      <c r="M49" s="14" t="s">
        <v>63</v>
      </c>
      <c r="N49" s="15">
        <v>1</v>
      </c>
      <c r="O49" s="16">
        <v>707616</v>
      </c>
      <c r="P49" s="16">
        <v>680400</v>
      </c>
      <c r="Q49" s="16">
        <v>571200</v>
      </c>
      <c r="R49" s="16">
        <v>546091</v>
      </c>
      <c r="S49" s="16">
        <f t="shared" si="1"/>
        <v>626326.75</v>
      </c>
    </row>
    <row r="50" spans="2:19" x14ac:dyDescent="0.35">
      <c r="B50" s="8">
        <v>42</v>
      </c>
      <c r="C50" s="8"/>
      <c r="D50" s="10" t="s">
        <v>199</v>
      </c>
      <c r="E50" s="10" t="s">
        <v>73</v>
      </c>
      <c r="F50" s="10" t="s">
        <v>200</v>
      </c>
      <c r="G50" s="10" t="s">
        <v>201</v>
      </c>
      <c r="H50" s="10" t="s">
        <v>202</v>
      </c>
      <c r="I50" s="10" t="s">
        <v>198</v>
      </c>
      <c r="J50" s="13" t="s">
        <v>3</v>
      </c>
      <c r="K50" s="13" t="s">
        <v>27</v>
      </c>
      <c r="L50" s="14" t="s">
        <v>16</v>
      </c>
      <c r="M50" s="14" t="s">
        <v>63</v>
      </c>
      <c r="N50" s="15">
        <v>1</v>
      </c>
      <c r="O50" s="16">
        <v>707616</v>
      </c>
      <c r="P50" s="16">
        <v>680400</v>
      </c>
      <c r="Q50" s="16">
        <v>571200</v>
      </c>
      <c r="R50" s="16">
        <v>546091</v>
      </c>
      <c r="S50" s="16">
        <f t="shared" si="1"/>
        <v>626326.75</v>
      </c>
    </row>
    <row r="51" spans="2:19" x14ac:dyDescent="0.35">
      <c r="B51" s="8">
        <v>43</v>
      </c>
      <c r="C51" s="8"/>
      <c r="D51" s="10" t="s">
        <v>203</v>
      </c>
      <c r="E51" s="10" t="s">
        <v>73</v>
      </c>
      <c r="F51" s="10" t="s">
        <v>200</v>
      </c>
      <c r="G51" s="10" t="s">
        <v>201</v>
      </c>
      <c r="H51" s="10" t="s">
        <v>204</v>
      </c>
      <c r="I51" s="10" t="s">
        <v>198</v>
      </c>
      <c r="J51" s="13" t="s">
        <v>3</v>
      </c>
      <c r="K51" s="13" t="s">
        <v>27</v>
      </c>
      <c r="L51" s="14" t="s">
        <v>16</v>
      </c>
      <c r="M51" s="14" t="s">
        <v>63</v>
      </c>
      <c r="N51" s="15">
        <v>1</v>
      </c>
      <c r="O51" s="16">
        <v>707616</v>
      </c>
      <c r="P51" s="16">
        <v>680400</v>
      </c>
      <c r="Q51" s="16">
        <v>571200</v>
      </c>
      <c r="R51" s="16">
        <v>546091</v>
      </c>
      <c r="S51" s="16">
        <f t="shared" si="1"/>
        <v>626326.75</v>
      </c>
    </row>
    <row r="52" spans="2:19" x14ac:dyDescent="0.35">
      <c r="B52" s="8">
        <v>44</v>
      </c>
      <c r="C52" s="8"/>
      <c r="D52" s="10" t="s">
        <v>205</v>
      </c>
      <c r="E52" s="10" t="s">
        <v>73</v>
      </c>
      <c r="F52" s="10" t="s">
        <v>200</v>
      </c>
      <c r="G52" s="10" t="s">
        <v>206</v>
      </c>
      <c r="H52" s="10" t="s">
        <v>207</v>
      </c>
      <c r="I52" s="10" t="s">
        <v>198</v>
      </c>
      <c r="J52" s="13" t="s">
        <v>3</v>
      </c>
      <c r="K52" s="13" t="s">
        <v>27</v>
      </c>
      <c r="L52" s="14" t="s">
        <v>16</v>
      </c>
      <c r="M52" s="14" t="s">
        <v>63</v>
      </c>
      <c r="N52" s="15">
        <v>1</v>
      </c>
      <c r="O52" s="16">
        <v>707616</v>
      </c>
      <c r="P52" s="16">
        <v>680400</v>
      </c>
      <c r="Q52" s="16">
        <v>571200</v>
      </c>
      <c r="R52" s="16">
        <v>546091</v>
      </c>
      <c r="S52" s="16">
        <f t="shared" si="1"/>
        <v>626326.75</v>
      </c>
    </row>
    <row r="53" spans="2:19" x14ac:dyDescent="0.35">
      <c r="B53" s="8">
        <v>45</v>
      </c>
      <c r="C53" s="8"/>
      <c r="D53" s="10" t="s">
        <v>208</v>
      </c>
      <c r="E53" s="10" t="s">
        <v>59</v>
      </c>
      <c r="F53" s="10" t="s">
        <v>200</v>
      </c>
      <c r="G53" s="10" t="s">
        <v>206</v>
      </c>
      <c r="H53" s="10" t="s">
        <v>209</v>
      </c>
      <c r="I53" s="10" t="s">
        <v>198</v>
      </c>
      <c r="J53" s="13" t="s">
        <v>3</v>
      </c>
      <c r="K53" s="13" t="s">
        <v>27</v>
      </c>
      <c r="L53" s="14" t="s">
        <v>16</v>
      </c>
      <c r="M53" s="14" t="s">
        <v>63</v>
      </c>
      <c r="N53" s="15">
        <v>1</v>
      </c>
      <c r="O53" s="16">
        <v>707616</v>
      </c>
      <c r="P53" s="16">
        <v>680400</v>
      </c>
      <c r="Q53" s="16">
        <v>571200</v>
      </c>
      <c r="R53" s="16">
        <v>546091</v>
      </c>
      <c r="S53" s="16">
        <f t="shared" si="1"/>
        <v>626326.75</v>
      </c>
    </row>
    <row r="54" spans="2:19" x14ac:dyDescent="0.35">
      <c r="B54" s="8">
        <v>46</v>
      </c>
      <c r="C54" s="8"/>
      <c r="D54" s="10" t="s">
        <v>210</v>
      </c>
      <c r="E54" s="10" t="s">
        <v>59</v>
      </c>
      <c r="F54" s="10" t="s">
        <v>200</v>
      </c>
      <c r="G54" s="10" t="s">
        <v>206</v>
      </c>
      <c r="H54" s="10" t="s">
        <v>211</v>
      </c>
      <c r="I54" s="10" t="s">
        <v>198</v>
      </c>
      <c r="J54" s="13" t="s">
        <v>3</v>
      </c>
      <c r="K54" s="13" t="s">
        <v>27</v>
      </c>
      <c r="L54" s="14" t="s">
        <v>16</v>
      </c>
      <c r="M54" s="14" t="s">
        <v>63</v>
      </c>
      <c r="N54" s="15">
        <v>1</v>
      </c>
      <c r="O54" s="16">
        <v>707616</v>
      </c>
      <c r="P54" s="16">
        <v>680400</v>
      </c>
      <c r="Q54" s="16">
        <v>571200</v>
      </c>
      <c r="R54" s="16">
        <v>546091</v>
      </c>
      <c r="S54" s="16">
        <f t="shared" si="1"/>
        <v>626326.75</v>
      </c>
    </row>
    <row r="55" spans="2:19" x14ac:dyDescent="0.35">
      <c r="B55" s="8">
        <v>47</v>
      </c>
      <c r="C55" s="8"/>
      <c r="D55" s="10" t="s">
        <v>212</v>
      </c>
      <c r="E55" s="10" t="s">
        <v>59</v>
      </c>
      <c r="F55" s="10" t="s">
        <v>200</v>
      </c>
      <c r="G55" s="10" t="s">
        <v>201</v>
      </c>
      <c r="H55" s="10" t="s">
        <v>213</v>
      </c>
      <c r="I55" s="10" t="s">
        <v>198</v>
      </c>
      <c r="J55" s="13" t="s">
        <v>3</v>
      </c>
      <c r="K55" s="13" t="s">
        <v>27</v>
      </c>
      <c r="L55" s="14" t="s">
        <v>16</v>
      </c>
      <c r="M55" s="14" t="s">
        <v>63</v>
      </c>
      <c r="N55" s="15">
        <v>1</v>
      </c>
      <c r="O55" s="16">
        <v>707616</v>
      </c>
      <c r="P55" s="16">
        <v>680400</v>
      </c>
      <c r="Q55" s="16">
        <v>571200</v>
      </c>
      <c r="R55" s="16">
        <v>546091</v>
      </c>
      <c r="S55" s="16">
        <f t="shared" si="1"/>
        <v>626326.75</v>
      </c>
    </row>
    <row r="56" spans="2:19" x14ac:dyDescent="0.35">
      <c r="B56" s="8">
        <v>48</v>
      </c>
      <c r="C56" s="8"/>
      <c r="D56" s="10" t="s">
        <v>214</v>
      </c>
      <c r="E56" s="10" t="s">
        <v>73</v>
      </c>
      <c r="F56" s="10" t="s">
        <v>60</v>
      </c>
      <c r="G56" s="10" t="s">
        <v>197</v>
      </c>
      <c r="H56" s="10" t="s">
        <v>215</v>
      </c>
      <c r="I56" s="10" t="s">
        <v>198</v>
      </c>
      <c r="J56" s="13" t="s">
        <v>3</v>
      </c>
      <c r="K56" s="13" t="s">
        <v>27</v>
      </c>
      <c r="L56" s="14" t="s">
        <v>16</v>
      </c>
      <c r="M56" s="14" t="s">
        <v>63</v>
      </c>
      <c r="N56" s="15">
        <v>1</v>
      </c>
      <c r="O56" s="16">
        <v>707616</v>
      </c>
      <c r="P56" s="16">
        <v>680400</v>
      </c>
      <c r="Q56" s="16">
        <v>571200</v>
      </c>
      <c r="R56" s="16">
        <v>546091</v>
      </c>
      <c r="S56" s="16">
        <f t="shared" si="1"/>
        <v>626326.75</v>
      </c>
    </row>
    <row r="57" spans="2:19" x14ac:dyDescent="0.35">
      <c r="B57" s="8">
        <v>49</v>
      </c>
      <c r="C57" s="8"/>
      <c r="D57" s="10" t="s">
        <v>216</v>
      </c>
      <c r="E57" s="10" t="s">
        <v>217</v>
      </c>
      <c r="F57" s="10" t="s">
        <v>60</v>
      </c>
      <c r="G57" s="10" t="s">
        <v>197</v>
      </c>
      <c r="H57" s="10" t="s">
        <v>218</v>
      </c>
      <c r="I57" s="10" t="s">
        <v>198</v>
      </c>
      <c r="J57" s="13" t="s">
        <v>3</v>
      </c>
      <c r="K57" s="13" t="s">
        <v>27</v>
      </c>
      <c r="L57" s="14" t="s">
        <v>16</v>
      </c>
      <c r="M57" s="14" t="s">
        <v>63</v>
      </c>
      <c r="N57" s="15">
        <v>1</v>
      </c>
      <c r="O57" s="16">
        <v>707616</v>
      </c>
      <c r="P57" s="16">
        <v>680400</v>
      </c>
      <c r="Q57" s="16">
        <v>571200</v>
      </c>
      <c r="R57" s="16">
        <v>4508910</v>
      </c>
      <c r="S57" s="16">
        <f t="shared" si="1"/>
        <v>1617031.5</v>
      </c>
    </row>
    <row r="58" spans="2:19" x14ac:dyDescent="0.35">
      <c r="B58" s="8">
        <v>50</v>
      </c>
      <c r="C58" s="8"/>
      <c r="D58" s="10" t="s">
        <v>219</v>
      </c>
      <c r="E58" s="10" t="s">
        <v>73</v>
      </c>
      <c r="F58" s="10" t="s">
        <v>200</v>
      </c>
      <c r="G58" s="10" t="s">
        <v>206</v>
      </c>
      <c r="H58" s="29" t="s">
        <v>220</v>
      </c>
      <c r="I58" s="10" t="s">
        <v>198</v>
      </c>
      <c r="J58" s="13" t="s">
        <v>3</v>
      </c>
      <c r="K58" s="13" t="s">
        <v>27</v>
      </c>
      <c r="L58" s="14" t="s">
        <v>16</v>
      </c>
      <c r="M58" s="14" t="s">
        <v>63</v>
      </c>
      <c r="N58" s="15">
        <v>1</v>
      </c>
      <c r="O58" s="16">
        <v>707616</v>
      </c>
      <c r="P58" s="16">
        <v>680400</v>
      </c>
      <c r="Q58" s="16">
        <v>571200</v>
      </c>
      <c r="R58" s="16">
        <v>546091</v>
      </c>
      <c r="S58" s="16">
        <f t="shared" si="1"/>
        <v>626326.75</v>
      </c>
    </row>
    <row r="59" spans="2:19" x14ac:dyDescent="0.35">
      <c r="B59" s="8">
        <v>51</v>
      </c>
      <c r="C59" s="8"/>
      <c r="D59" s="10" t="s">
        <v>221</v>
      </c>
      <c r="E59" s="10" t="s">
        <v>41</v>
      </c>
      <c r="F59" s="10" t="s">
        <v>122</v>
      </c>
      <c r="G59" s="10" t="s">
        <v>222</v>
      </c>
      <c r="H59" s="10" t="s">
        <v>223</v>
      </c>
      <c r="I59" s="10" t="s">
        <v>198</v>
      </c>
      <c r="J59" s="13" t="s">
        <v>3</v>
      </c>
      <c r="K59" s="13" t="s">
        <v>38</v>
      </c>
      <c r="L59" s="15">
        <v>3</v>
      </c>
      <c r="M59" s="15" t="s">
        <v>224</v>
      </c>
      <c r="N59" s="15">
        <v>1</v>
      </c>
      <c r="O59" s="16">
        <v>1664000</v>
      </c>
      <c r="P59" s="16">
        <v>1600000</v>
      </c>
      <c r="Q59" s="16">
        <v>2159850</v>
      </c>
      <c r="R59" s="16">
        <v>1244264</v>
      </c>
      <c r="S59" s="16">
        <f t="shared" si="1"/>
        <v>1667028.5</v>
      </c>
    </row>
    <row r="60" spans="2:19" x14ac:dyDescent="0.35">
      <c r="B60" s="8">
        <v>52</v>
      </c>
      <c r="C60" s="8"/>
      <c r="D60" s="10" t="s">
        <v>227</v>
      </c>
      <c r="E60" s="10" t="s">
        <v>228</v>
      </c>
      <c r="F60" s="10" t="s">
        <v>122</v>
      </c>
      <c r="G60" s="10" t="s">
        <v>229</v>
      </c>
      <c r="H60" s="10" t="s">
        <v>230</v>
      </c>
      <c r="I60" s="23" t="s">
        <v>231</v>
      </c>
      <c r="J60" s="13" t="s">
        <v>3</v>
      </c>
      <c r="K60" s="13" t="s">
        <v>38</v>
      </c>
      <c r="L60" s="15">
        <v>2</v>
      </c>
      <c r="M60" s="14" t="s">
        <v>232</v>
      </c>
      <c r="N60" s="15">
        <v>1</v>
      </c>
      <c r="O60" s="16">
        <v>1426880</v>
      </c>
      <c r="P60" s="16">
        <v>1372000</v>
      </c>
      <c r="Q60" s="16">
        <v>2909550</v>
      </c>
      <c r="R60" s="16">
        <v>1476790</v>
      </c>
      <c r="S60" s="16">
        <f t="shared" si="1"/>
        <v>1796305</v>
      </c>
    </row>
    <row r="61" spans="2:19" ht="35" x14ac:dyDescent="0.35">
      <c r="B61" s="8">
        <v>53</v>
      </c>
      <c r="C61" s="8"/>
      <c r="D61" s="10" t="s">
        <v>234</v>
      </c>
      <c r="E61" s="10" t="s">
        <v>41</v>
      </c>
      <c r="F61" s="10" t="s">
        <v>235</v>
      </c>
      <c r="G61" s="10" t="s">
        <v>236</v>
      </c>
      <c r="H61" s="10">
        <v>12120449</v>
      </c>
      <c r="I61" s="22" t="s">
        <v>233</v>
      </c>
      <c r="J61" s="13" t="s">
        <v>3</v>
      </c>
      <c r="K61" s="13" t="s">
        <v>38</v>
      </c>
      <c r="L61" s="15">
        <v>3</v>
      </c>
      <c r="M61" s="21" t="s">
        <v>44</v>
      </c>
      <c r="N61" s="15">
        <v>1</v>
      </c>
      <c r="O61" s="16">
        <v>1664000</v>
      </c>
      <c r="P61" s="16">
        <v>1600000</v>
      </c>
      <c r="Q61" s="16">
        <v>2159850</v>
      </c>
      <c r="R61" s="16">
        <v>1244264</v>
      </c>
      <c r="S61" s="16">
        <f t="shared" si="1"/>
        <v>1667028.5</v>
      </c>
    </row>
    <row r="62" spans="2:19" x14ac:dyDescent="0.35">
      <c r="B62" s="8">
        <v>54</v>
      </c>
      <c r="C62" s="8"/>
      <c r="D62" s="10" t="s">
        <v>237</v>
      </c>
      <c r="E62" s="10" t="s">
        <v>238</v>
      </c>
      <c r="F62" s="10" t="s">
        <v>239</v>
      </c>
      <c r="G62" s="10" t="s">
        <v>240</v>
      </c>
      <c r="H62" s="10">
        <v>8028470085</v>
      </c>
      <c r="I62" s="10" t="s">
        <v>241</v>
      </c>
      <c r="J62" s="13" t="s">
        <v>3</v>
      </c>
      <c r="K62" s="13" t="s">
        <v>50</v>
      </c>
      <c r="L62" s="15">
        <v>10</v>
      </c>
      <c r="M62" s="14" t="s">
        <v>242</v>
      </c>
      <c r="N62" s="15">
        <v>1</v>
      </c>
      <c r="O62" s="16">
        <v>1019200</v>
      </c>
      <c r="P62" s="16">
        <v>980000</v>
      </c>
      <c r="Q62" s="16">
        <v>2356200</v>
      </c>
      <c r="R62" s="16">
        <v>1244264</v>
      </c>
      <c r="S62" s="16">
        <f t="shared" si="1"/>
        <v>1399916</v>
      </c>
    </row>
    <row r="63" spans="2:19" x14ac:dyDescent="0.35">
      <c r="B63" s="8">
        <v>55</v>
      </c>
      <c r="C63" s="8"/>
      <c r="D63" s="10" t="s">
        <v>243</v>
      </c>
      <c r="E63" s="10" t="s">
        <v>59</v>
      </c>
      <c r="F63" s="10" t="s">
        <v>244</v>
      </c>
      <c r="G63" s="10" t="s">
        <v>245</v>
      </c>
      <c r="H63" s="23">
        <v>17111309</v>
      </c>
      <c r="I63" s="10" t="s">
        <v>246</v>
      </c>
      <c r="J63" s="13" t="s">
        <v>3</v>
      </c>
      <c r="K63" s="13" t="s">
        <v>27</v>
      </c>
      <c r="L63" s="14" t="s">
        <v>16</v>
      </c>
      <c r="M63" s="14" t="s">
        <v>63</v>
      </c>
      <c r="N63" s="15">
        <v>1</v>
      </c>
      <c r="O63" s="16">
        <v>707616</v>
      </c>
      <c r="P63" s="16">
        <v>680400</v>
      </c>
      <c r="Q63" s="16">
        <v>571200</v>
      </c>
      <c r="R63" s="16">
        <v>546091</v>
      </c>
      <c r="S63" s="16">
        <f t="shared" si="1"/>
        <v>626326.75</v>
      </c>
    </row>
    <row r="64" spans="2:19" x14ac:dyDescent="0.35">
      <c r="B64" s="8">
        <v>56</v>
      </c>
      <c r="C64" s="8"/>
      <c r="D64" s="10" t="s">
        <v>247</v>
      </c>
      <c r="E64" s="10" t="s">
        <v>59</v>
      </c>
      <c r="F64" s="17" t="s">
        <v>153</v>
      </c>
      <c r="G64" s="17" t="s">
        <v>154</v>
      </c>
      <c r="H64" s="18">
        <v>148667</v>
      </c>
      <c r="I64" s="10" t="s">
        <v>246</v>
      </c>
      <c r="J64" s="13" t="s">
        <v>3</v>
      </c>
      <c r="K64" s="13" t="s">
        <v>27</v>
      </c>
      <c r="L64" s="14" t="s">
        <v>16</v>
      </c>
      <c r="M64" s="14" t="s">
        <v>63</v>
      </c>
      <c r="N64" s="15">
        <v>1</v>
      </c>
      <c r="O64" s="16">
        <v>707616</v>
      </c>
      <c r="P64" s="16">
        <v>680400</v>
      </c>
      <c r="Q64" s="16">
        <v>571200</v>
      </c>
      <c r="R64" s="16">
        <v>546091</v>
      </c>
      <c r="S64" s="16">
        <f t="shared" si="1"/>
        <v>626326.75</v>
      </c>
    </row>
    <row r="65" spans="2:19" x14ac:dyDescent="0.35">
      <c r="B65" s="8">
        <v>57</v>
      </c>
      <c r="C65" s="8"/>
      <c r="D65" s="10" t="s">
        <v>248</v>
      </c>
      <c r="E65" s="10" t="s">
        <v>249</v>
      </c>
      <c r="F65" s="10" t="s">
        <v>250</v>
      </c>
      <c r="G65" s="10" t="s">
        <v>251</v>
      </c>
      <c r="H65" s="23" t="s">
        <v>252</v>
      </c>
      <c r="I65" s="10" t="s">
        <v>198</v>
      </c>
      <c r="J65" s="13" t="s">
        <v>3</v>
      </c>
      <c r="K65" s="13" t="s">
        <v>253</v>
      </c>
      <c r="L65" s="15">
        <v>6</v>
      </c>
      <c r="M65" s="14" t="s">
        <v>254</v>
      </c>
      <c r="N65" s="15">
        <v>1</v>
      </c>
      <c r="O65" s="16">
        <v>703248</v>
      </c>
      <c r="P65" s="16">
        <v>676200</v>
      </c>
      <c r="Q65" s="16">
        <v>746130</v>
      </c>
      <c r="R65" s="16">
        <v>820505</v>
      </c>
      <c r="S65" s="16">
        <f t="shared" ref="S65:S98" si="2">AVERAGE(O65:R65)</f>
        <v>736520.75</v>
      </c>
    </row>
    <row r="66" spans="2:19" x14ac:dyDescent="0.35">
      <c r="B66" s="8">
        <v>58</v>
      </c>
      <c r="C66" s="8"/>
      <c r="D66" s="10" t="s">
        <v>255</v>
      </c>
      <c r="E66" s="10" t="s">
        <v>114</v>
      </c>
      <c r="F66" s="10" t="s">
        <v>122</v>
      </c>
      <c r="G66" s="10" t="s">
        <v>256</v>
      </c>
      <c r="H66" s="10" t="s">
        <v>257</v>
      </c>
      <c r="I66" s="10" t="s">
        <v>115</v>
      </c>
      <c r="J66" s="13" t="s">
        <v>3</v>
      </c>
      <c r="K66" s="13" t="s">
        <v>38</v>
      </c>
      <c r="L66" s="15">
        <v>2</v>
      </c>
      <c r="M66" s="19" t="s">
        <v>117</v>
      </c>
      <c r="N66" s="15">
        <v>1</v>
      </c>
      <c r="O66" s="16">
        <v>2210208</v>
      </c>
      <c r="P66" s="16">
        <v>2125200</v>
      </c>
      <c r="Q66" s="16">
        <v>2909550</v>
      </c>
      <c r="R66" s="16">
        <v>1663620</v>
      </c>
      <c r="S66" s="16">
        <f t="shared" si="2"/>
        <v>2227144.5</v>
      </c>
    </row>
    <row r="67" spans="2:19" x14ac:dyDescent="0.35">
      <c r="B67" s="8">
        <v>59</v>
      </c>
      <c r="C67" s="8"/>
      <c r="D67" s="9" t="s">
        <v>262</v>
      </c>
      <c r="E67" s="10" t="s">
        <v>187</v>
      </c>
      <c r="F67" s="17" t="s">
        <v>263</v>
      </c>
      <c r="G67" s="17" t="s">
        <v>264</v>
      </c>
      <c r="H67" s="18">
        <v>1781001011183</v>
      </c>
      <c r="I67" s="12" t="s">
        <v>14</v>
      </c>
      <c r="J67" s="13" t="s">
        <v>3</v>
      </c>
      <c r="K67" s="13" t="s">
        <v>188</v>
      </c>
      <c r="L67" s="15">
        <v>3</v>
      </c>
      <c r="M67" s="15" t="s">
        <v>265</v>
      </c>
      <c r="N67" s="15">
        <v>1</v>
      </c>
      <c r="O67" s="16">
        <v>707616</v>
      </c>
      <c r="P67" s="16">
        <v>680400</v>
      </c>
      <c r="Q67" s="16">
        <v>1535100</v>
      </c>
      <c r="R67" s="16">
        <v>1220226</v>
      </c>
      <c r="S67" s="16">
        <f t="shared" si="2"/>
        <v>1035835.5</v>
      </c>
    </row>
    <row r="68" spans="2:19" x14ac:dyDescent="0.35">
      <c r="B68" s="8">
        <v>60</v>
      </c>
      <c r="C68" s="8"/>
      <c r="D68" s="10" t="s">
        <v>268</v>
      </c>
      <c r="E68" s="10" t="s">
        <v>266</v>
      </c>
      <c r="F68" s="31" t="s">
        <v>200</v>
      </c>
      <c r="G68" s="10" t="s">
        <v>269</v>
      </c>
      <c r="H68" s="10">
        <v>272524035</v>
      </c>
      <c r="I68" s="10" t="s">
        <v>198</v>
      </c>
      <c r="J68" s="13" t="s">
        <v>3</v>
      </c>
      <c r="K68" s="13" t="s">
        <v>38</v>
      </c>
      <c r="L68" s="15">
        <v>3</v>
      </c>
      <c r="M68" s="14" t="s">
        <v>267</v>
      </c>
      <c r="N68" s="15">
        <v>1</v>
      </c>
      <c r="O68" s="16">
        <v>1664000</v>
      </c>
      <c r="P68" s="16">
        <v>1600000</v>
      </c>
      <c r="Q68" s="16">
        <v>2788170</v>
      </c>
      <c r="R68" s="16">
        <v>1601502</v>
      </c>
      <c r="S68" s="16">
        <f t="shared" si="2"/>
        <v>1913418</v>
      </c>
    </row>
    <row r="69" spans="2:19" x14ac:dyDescent="0.35">
      <c r="B69" s="8">
        <v>61</v>
      </c>
      <c r="C69" s="8"/>
      <c r="D69" s="9" t="s">
        <v>270</v>
      </c>
      <c r="E69" s="10" t="s">
        <v>152</v>
      </c>
      <c r="F69" s="32" t="s">
        <v>81</v>
      </c>
      <c r="G69" s="17" t="s">
        <v>271</v>
      </c>
      <c r="H69" s="18" t="s">
        <v>272</v>
      </c>
      <c r="I69" s="12" t="s">
        <v>259</v>
      </c>
      <c r="J69" s="13" t="s">
        <v>3</v>
      </c>
      <c r="K69" s="13" t="s">
        <v>38</v>
      </c>
      <c r="L69" s="15">
        <v>3</v>
      </c>
      <c r="M69" s="15" t="s">
        <v>224</v>
      </c>
      <c r="N69" s="15">
        <v>1</v>
      </c>
      <c r="O69" s="16">
        <v>1664000</v>
      </c>
      <c r="P69" s="16">
        <v>1600000</v>
      </c>
      <c r="Q69" s="16">
        <v>2159850</v>
      </c>
      <c r="R69" s="16">
        <v>1244264</v>
      </c>
      <c r="S69" s="16">
        <f t="shared" si="2"/>
        <v>1667028.5</v>
      </c>
    </row>
    <row r="70" spans="2:19" x14ac:dyDescent="0.35">
      <c r="B70" s="8">
        <v>62</v>
      </c>
      <c r="C70" s="8"/>
      <c r="D70" s="10" t="s">
        <v>273</v>
      </c>
      <c r="E70" s="10" t="s">
        <v>228</v>
      </c>
      <c r="F70" s="32" t="s">
        <v>42</v>
      </c>
      <c r="G70" s="17" t="s">
        <v>274</v>
      </c>
      <c r="H70" s="18">
        <v>10120194</v>
      </c>
      <c r="I70" s="12" t="s">
        <v>259</v>
      </c>
      <c r="J70" s="13" t="s">
        <v>3</v>
      </c>
      <c r="K70" s="13" t="s">
        <v>38</v>
      </c>
      <c r="L70" s="14" t="s">
        <v>116</v>
      </c>
      <c r="M70" s="14" t="s">
        <v>275</v>
      </c>
      <c r="N70" s="15">
        <v>1</v>
      </c>
      <c r="O70" s="16">
        <v>1426880</v>
      </c>
      <c r="P70" s="16">
        <v>1372000</v>
      </c>
      <c r="Q70" s="16">
        <v>2159850</v>
      </c>
      <c r="R70" s="16">
        <v>1476790</v>
      </c>
      <c r="S70" s="16">
        <f t="shared" si="2"/>
        <v>1608880</v>
      </c>
    </row>
    <row r="71" spans="2:19" x14ac:dyDescent="0.35">
      <c r="B71" s="8">
        <v>63</v>
      </c>
      <c r="C71" s="8"/>
      <c r="D71" s="10" t="s">
        <v>276</v>
      </c>
      <c r="E71" s="10" t="s">
        <v>258</v>
      </c>
      <c r="F71" s="33" t="s">
        <v>277</v>
      </c>
      <c r="G71" s="10" t="s">
        <v>278</v>
      </c>
      <c r="H71" s="23" t="s">
        <v>279</v>
      </c>
      <c r="I71" s="12" t="s">
        <v>259</v>
      </c>
      <c r="J71" s="13" t="s">
        <v>3</v>
      </c>
      <c r="K71" s="13" t="s">
        <v>253</v>
      </c>
      <c r="L71" s="15">
        <v>6</v>
      </c>
      <c r="M71" s="14" t="s">
        <v>280</v>
      </c>
      <c r="N71" s="15">
        <v>1</v>
      </c>
      <c r="O71" s="16">
        <v>703248</v>
      </c>
      <c r="P71" s="16">
        <v>676200</v>
      </c>
      <c r="Q71" s="16">
        <v>746130</v>
      </c>
      <c r="R71" s="16">
        <v>820505</v>
      </c>
      <c r="S71" s="16">
        <f t="shared" si="2"/>
        <v>736520.75</v>
      </c>
    </row>
    <row r="72" spans="2:19" x14ac:dyDescent="0.35">
      <c r="B72" s="8">
        <v>64</v>
      </c>
      <c r="C72" s="8"/>
      <c r="D72" s="10" t="s">
        <v>281</v>
      </c>
      <c r="E72" s="10" t="s">
        <v>249</v>
      </c>
      <c r="F72" s="33" t="s">
        <v>277</v>
      </c>
      <c r="G72" s="10" t="s">
        <v>278</v>
      </c>
      <c r="H72" s="23" t="s">
        <v>282</v>
      </c>
      <c r="I72" s="12" t="s">
        <v>283</v>
      </c>
      <c r="J72" s="13" t="s">
        <v>3</v>
      </c>
      <c r="K72" s="13" t="s">
        <v>253</v>
      </c>
      <c r="L72" s="15">
        <v>6</v>
      </c>
      <c r="M72" s="14" t="s">
        <v>280</v>
      </c>
      <c r="N72" s="15">
        <v>1</v>
      </c>
      <c r="O72" s="16">
        <v>703248</v>
      </c>
      <c r="P72" s="16">
        <v>676200</v>
      </c>
      <c r="Q72" s="16">
        <v>746130</v>
      </c>
      <c r="R72" s="16">
        <v>820505</v>
      </c>
      <c r="S72" s="16">
        <f t="shared" si="2"/>
        <v>736520.75</v>
      </c>
    </row>
    <row r="73" spans="2:19" x14ac:dyDescent="0.35">
      <c r="B73" s="8">
        <v>65</v>
      </c>
      <c r="C73" s="8"/>
      <c r="D73" s="9" t="s">
        <v>284</v>
      </c>
      <c r="E73" s="10" t="s">
        <v>258</v>
      </c>
      <c r="F73" s="34" t="s">
        <v>285</v>
      </c>
      <c r="G73" s="9" t="s">
        <v>226</v>
      </c>
      <c r="H73" s="11">
        <v>101794918</v>
      </c>
      <c r="I73" s="12" t="s">
        <v>14</v>
      </c>
      <c r="J73" s="13" t="s">
        <v>3</v>
      </c>
      <c r="K73" s="13" t="s">
        <v>253</v>
      </c>
      <c r="L73" s="15">
        <v>6</v>
      </c>
      <c r="M73" s="14" t="s">
        <v>280</v>
      </c>
      <c r="N73" s="15">
        <v>1</v>
      </c>
      <c r="O73" s="16">
        <v>703248</v>
      </c>
      <c r="P73" s="16">
        <v>676200</v>
      </c>
      <c r="Q73" s="16">
        <v>746130</v>
      </c>
      <c r="R73" s="16">
        <v>820505</v>
      </c>
      <c r="S73" s="16">
        <f t="shared" si="2"/>
        <v>736520.75</v>
      </c>
    </row>
    <row r="74" spans="2:19" x14ac:dyDescent="0.35">
      <c r="B74" s="8">
        <v>66</v>
      </c>
      <c r="C74" s="8"/>
      <c r="D74" s="9" t="s">
        <v>286</v>
      </c>
      <c r="E74" s="10" t="s">
        <v>287</v>
      </c>
      <c r="F74" s="34" t="s">
        <v>288</v>
      </c>
      <c r="G74" s="9" t="s">
        <v>289</v>
      </c>
      <c r="H74" s="11">
        <v>914082</v>
      </c>
      <c r="I74" s="12" t="s">
        <v>14</v>
      </c>
      <c r="J74" s="13" t="s">
        <v>3</v>
      </c>
      <c r="K74" s="13" t="s">
        <v>38</v>
      </c>
      <c r="L74" s="14" t="s">
        <v>16</v>
      </c>
      <c r="M74" s="14" t="s">
        <v>290</v>
      </c>
      <c r="N74" s="15">
        <v>1</v>
      </c>
      <c r="O74" s="16">
        <v>1164800</v>
      </c>
      <c r="P74" s="16">
        <v>1120000</v>
      </c>
      <c r="Q74" s="16">
        <v>5268725</v>
      </c>
      <c r="R74" s="16">
        <v>1601502</v>
      </c>
      <c r="S74" s="16">
        <f t="shared" si="2"/>
        <v>2288756.75</v>
      </c>
    </row>
    <row r="75" spans="2:19" x14ac:dyDescent="0.35">
      <c r="B75" s="8">
        <v>67</v>
      </c>
      <c r="C75" s="8"/>
      <c r="D75" s="22" t="s">
        <v>291</v>
      </c>
      <c r="E75" s="10" t="s">
        <v>292</v>
      </c>
      <c r="F75" s="34" t="s">
        <v>293</v>
      </c>
      <c r="G75" s="9" t="s">
        <v>294</v>
      </c>
      <c r="H75" s="11" t="s">
        <v>295</v>
      </c>
      <c r="I75" s="12" t="s">
        <v>14</v>
      </c>
      <c r="J75" s="13" t="s">
        <v>3</v>
      </c>
      <c r="K75" s="13" t="s">
        <v>38</v>
      </c>
      <c r="L75" s="14" t="s">
        <v>116</v>
      </c>
      <c r="M75" s="14" t="s">
        <v>296</v>
      </c>
      <c r="N75" s="15">
        <v>1</v>
      </c>
      <c r="O75" s="16">
        <v>936000</v>
      </c>
      <c r="P75" s="16">
        <v>900000</v>
      </c>
      <c r="Q75" s="16">
        <v>2238390</v>
      </c>
      <c r="R75" s="16">
        <v>1704080</v>
      </c>
      <c r="S75" s="16">
        <f t="shared" si="2"/>
        <v>1444617.5</v>
      </c>
    </row>
    <row r="76" spans="2:19" x14ac:dyDescent="0.35">
      <c r="B76" s="8">
        <v>68</v>
      </c>
      <c r="C76" s="8"/>
      <c r="D76" s="17" t="s">
        <v>297</v>
      </c>
      <c r="E76" s="10" t="s">
        <v>228</v>
      </c>
      <c r="F76" s="32" t="s">
        <v>81</v>
      </c>
      <c r="G76" s="17" t="s">
        <v>298</v>
      </c>
      <c r="H76" s="10" t="s">
        <v>299</v>
      </c>
      <c r="I76" s="12" t="s">
        <v>14</v>
      </c>
      <c r="J76" s="13" t="s">
        <v>3</v>
      </c>
      <c r="K76" s="13" t="s">
        <v>38</v>
      </c>
      <c r="L76" s="14" t="s">
        <v>116</v>
      </c>
      <c r="M76" s="14" t="s">
        <v>232</v>
      </c>
      <c r="N76" s="15">
        <v>1</v>
      </c>
      <c r="O76" s="16">
        <v>1426880</v>
      </c>
      <c r="P76" s="16">
        <v>1372000</v>
      </c>
      <c r="Q76" s="16">
        <v>2909550</v>
      </c>
      <c r="R76" s="16">
        <v>1476790</v>
      </c>
      <c r="S76" s="16">
        <f t="shared" si="2"/>
        <v>1796305</v>
      </c>
    </row>
    <row r="77" spans="2:19" x14ac:dyDescent="0.35">
      <c r="B77" s="8">
        <v>69</v>
      </c>
      <c r="C77" s="8"/>
      <c r="D77" s="9" t="s">
        <v>300</v>
      </c>
      <c r="E77" s="10" t="s">
        <v>249</v>
      </c>
      <c r="F77" s="33" t="s">
        <v>301</v>
      </c>
      <c r="G77" s="10" t="s">
        <v>302</v>
      </c>
      <c r="H77" s="23">
        <v>111242225</v>
      </c>
      <c r="I77" s="12" t="s">
        <v>14</v>
      </c>
      <c r="J77" s="13" t="s">
        <v>3</v>
      </c>
      <c r="K77" s="13" t="s">
        <v>253</v>
      </c>
      <c r="L77" s="15">
        <v>6</v>
      </c>
      <c r="M77" s="14" t="s">
        <v>280</v>
      </c>
      <c r="N77" s="15">
        <v>1</v>
      </c>
      <c r="O77" s="16">
        <v>703248</v>
      </c>
      <c r="P77" s="16">
        <v>676200</v>
      </c>
      <c r="Q77" s="16">
        <v>746130</v>
      </c>
      <c r="R77" s="16">
        <v>820505</v>
      </c>
      <c r="S77" s="16">
        <f t="shared" si="2"/>
        <v>736520.75</v>
      </c>
    </row>
    <row r="78" spans="2:19" x14ac:dyDescent="0.35">
      <c r="B78" s="8">
        <v>70</v>
      </c>
      <c r="C78" s="8"/>
      <c r="D78" s="10" t="s">
        <v>303</v>
      </c>
      <c r="E78" s="10" t="s">
        <v>258</v>
      </c>
      <c r="F78" s="33" t="s">
        <v>195</v>
      </c>
      <c r="G78" s="10" t="s">
        <v>260</v>
      </c>
      <c r="H78" s="10">
        <v>101809165</v>
      </c>
      <c r="I78" s="22" t="s">
        <v>14</v>
      </c>
      <c r="J78" s="13" t="s">
        <v>3</v>
      </c>
      <c r="K78" s="13" t="s">
        <v>253</v>
      </c>
      <c r="L78" s="15">
        <v>6</v>
      </c>
      <c r="M78" s="14" t="s">
        <v>280</v>
      </c>
      <c r="N78" s="15">
        <v>1</v>
      </c>
      <c r="O78" s="16">
        <v>703248</v>
      </c>
      <c r="P78" s="16">
        <v>676200</v>
      </c>
      <c r="Q78" s="16">
        <v>746130</v>
      </c>
      <c r="R78" s="16">
        <v>820505</v>
      </c>
      <c r="S78" s="16">
        <f t="shared" si="2"/>
        <v>736520.75</v>
      </c>
    </row>
    <row r="79" spans="2:19" x14ac:dyDescent="0.35">
      <c r="B79" s="8">
        <v>71</v>
      </c>
      <c r="C79" s="8"/>
      <c r="D79" s="10" t="s">
        <v>304</v>
      </c>
      <c r="E79" s="10" t="s">
        <v>258</v>
      </c>
      <c r="F79" s="33" t="s">
        <v>195</v>
      </c>
      <c r="G79" s="10" t="s">
        <v>260</v>
      </c>
      <c r="H79" s="10">
        <v>101812387</v>
      </c>
      <c r="I79" s="22" t="s">
        <v>14</v>
      </c>
      <c r="J79" s="13" t="s">
        <v>3</v>
      </c>
      <c r="K79" s="13" t="s">
        <v>253</v>
      </c>
      <c r="L79" s="15">
        <v>6</v>
      </c>
      <c r="M79" s="14" t="s">
        <v>280</v>
      </c>
      <c r="N79" s="15">
        <v>1</v>
      </c>
      <c r="O79" s="16">
        <v>703248</v>
      </c>
      <c r="P79" s="16">
        <v>676200</v>
      </c>
      <c r="Q79" s="16">
        <v>746130</v>
      </c>
      <c r="R79" s="16">
        <v>820505</v>
      </c>
      <c r="S79" s="16">
        <f t="shared" si="2"/>
        <v>736520.75</v>
      </c>
    </row>
    <row r="80" spans="2:19" x14ac:dyDescent="0.35">
      <c r="B80" s="8">
        <v>72</v>
      </c>
      <c r="C80" s="8"/>
      <c r="D80" s="10" t="s">
        <v>305</v>
      </c>
      <c r="E80" s="10" t="s">
        <v>306</v>
      </c>
      <c r="F80" s="33" t="s">
        <v>307</v>
      </c>
      <c r="G80" s="10"/>
      <c r="H80" s="10">
        <v>8345</v>
      </c>
      <c r="I80" s="10" t="s">
        <v>14</v>
      </c>
      <c r="J80" s="13" t="s">
        <v>3</v>
      </c>
      <c r="K80" s="13" t="s">
        <v>50</v>
      </c>
      <c r="L80" s="21">
        <v>7</v>
      </c>
      <c r="M80" s="21" t="s">
        <v>308</v>
      </c>
      <c r="N80" s="15">
        <v>1</v>
      </c>
      <c r="O80" s="16">
        <v>2038399.9999999998</v>
      </c>
      <c r="P80" s="16">
        <v>1959999.9999999998</v>
      </c>
      <c r="Q80" s="16">
        <v>1249500</v>
      </c>
      <c r="R80" s="16">
        <v>1244264</v>
      </c>
      <c r="S80" s="16">
        <f t="shared" si="2"/>
        <v>1623041</v>
      </c>
    </row>
    <row r="81" spans="2:19" x14ac:dyDescent="0.35">
      <c r="B81" s="8">
        <v>73</v>
      </c>
      <c r="C81" s="8"/>
      <c r="D81" s="10" t="s">
        <v>309</v>
      </c>
      <c r="E81" s="10" t="s">
        <v>152</v>
      </c>
      <c r="F81" s="33" t="s">
        <v>310</v>
      </c>
      <c r="G81" s="10" t="s">
        <v>271</v>
      </c>
      <c r="H81" s="23" t="s">
        <v>311</v>
      </c>
      <c r="I81" s="12" t="s">
        <v>84</v>
      </c>
      <c r="J81" s="13" t="s">
        <v>3</v>
      </c>
      <c r="K81" s="13" t="s">
        <v>38</v>
      </c>
      <c r="L81" s="15">
        <v>3</v>
      </c>
      <c r="M81" s="15" t="s">
        <v>224</v>
      </c>
      <c r="N81" s="15">
        <v>1</v>
      </c>
      <c r="O81" s="16">
        <v>1664000</v>
      </c>
      <c r="P81" s="16">
        <v>1600000</v>
      </c>
      <c r="Q81" s="16">
        <v>2159850</v>
      </c>
      <c r="R81" s="16">
        <v>1244264</v>
      </c>
      <c r="S81" s="16">
        <f t="shared" si="2"/>
        <v>1667028.5</v>
      </c>
    </row>
    <row r="82" spans="2:19" x14ac:dyDescent="0.35">
      <c r="B82" s="8">
        <v>74</v>
      </c>
      <c r="C82" s="8"/>
      <c r="D82" s="10" t="s">
        <v>312</v>
      </c>
      <c r="E82" s="10" t="s">
        <v>152</v>
      </c>
      <c r="F82" s="33" t="s">
        <v>310</v>
      </c>
      <c r="G82" s="10" t="s">
        <v>180</v>
      </c>
      <c r="H82" s="23" t="s">
        <v>313</v>
      </c>
      <c r="I82" s="12" t="s">
        <v>84</v>
      </c>
      <c r="J82" s="13" t="s">
        <v>3</v>
      </c>
      <c r="K82" s="13" t="s">
        <v>38</v>
      </c>
      <c r="L82" s="15">
        <v>3</v>
      </c>
      <c r="M82" s="15" t="s">
        <v>224</v>
      </c>
      <c r="N82" s="15">
        <v>1</v>
      </c>
      <c r="O82" s="16">
        <v>1664000</v>
      </c>
      <c r="P82" s="16">
        <v>1600000</v>
      </c>
      <c r="Q82" s="16">
        <v>2159850</v>
      </c>
      <c r="R82" s="16">
        <v>1244264</v>
      </c>
      <c r="S82" s="16">
        <f t="shared" si="2"/>
        <v>1667028.5</v>
      </c>
    </row>
    <row r="83" spans="2:19" x14ac:dyDescent="0.35">
      <c r="B83" s="8">
        <v>75</v>
      </c>
      <c r="C83" s="8"/>
      <c r="D83" s="10" t="s">
        <v>314</v>
      </c>
      <c r="E83" s="10" t="s">
        <v>41</v>
      </c>
      <c r="F83" s="33" t="s">
        <v>200</v>
      </c>
      <c r="G83" s="10" t="s">
        <v>315</v>
      </c>
      <c r="H83" s="23" t="s">
        <v>316</v>
      </c>
      <c r="I83" s="12" t="s">
        <v>84</v>
      </c>
      <c r="J83" s="13" t="s">
        <v>3</v>
      </c>
      <c r="K83" s="13" t="s">
        <v>38</v>
      </c>
      <c r="L83" s="15">
        <v>3</v>
      </c>
      <c r="M83" s="15" t="s">
        <v>224</v>
      </c>
      <c r="N83" s="15">
        <v>1</v>
      </c>
      <c r="O83" s="16">
        <v>1664000</v>
      </c>
      <c r="P83" s="16">
        <v>1600000</v>
      </c>
      <c r="Q83" s="16">
        <v>2159850</v>
      </c>
      <c r="R83" s="16">
        <v>1244264</v>
      </c>
      <c r="S83" s="16">
        <f t="shared" si="2"/>
        <v>1667028.5</v>
      </c>
    </row>
    <row r="84" spans="2:19" x14ac:dyDescent="0.35">
      <c r="B84" s="8">
        <v>76</v>
      </c>
      <c r="C84" s="8"/>
      <c r="D84" s="10" t="s">
        <v>317</v>
      </c>
      <c r="E84" s="10" t="s">
        <v>318</v>
      </c>
      <c r="F84" s="33" t="s">
        <v>88</v>
      </c>
      <c r="G84" s="10" t="s">
        <v>319</v>
      </c>
      <c r="H84" s="23" t="s">
        <v>320</v>
      </c>
      <c r="I84" s="12" t="s">
        <v>84</v>
      </c>
      <c r="J84" s="13" t="s">
        <v>3</v>
      </c>
      <c r="K84" s="13" t="s">
        <v>38</v>
      </c>
      <c r="L84" s="14" t="s">
        <v>90</v>
      </c>
      <c r="M84" s="14" t="s">
        <v>321</v>
      </c>
      <c r="N84" s="15">
        <v>1</v>
      </c>
      <c r="O84" s="16">
        <v>1560000</v>
      </c>
      <c r="P84" s="16">
        <v>1500000</v>
      </c>
      <c r="Q84" s="16">
        <v>1335180</v>
      </c>
      <c r="R84" s="16">
        <v>1220226</v>
      </c>
      <c r="S84" s="16">
        <f t="shared" si="2"/>
        <v>1403851.5</v>
      </c>
    </row>
    <row r="85" spans="2:19" x14ac:dyDescent="0.35">
      <c r="B85" s="8">
        <v>77</v>
      </c>
      <c r="C85" s="8"/>
      <c r="D85" s="10" t="s">
        <v>322</v>
      </c>
      <c r="E85" s="10" t="s">
        <v>323</v>
      </c>
      <c r="F85" s="33" t="s">
        <v>88</v>
      </c>
      <c r="G85" s="10" t="s">
        <v>324</v>
      </c>
      <c r="H85" s="23">
        <v>1017837</v>
      </c>
      <c r="I85" s="12" t="s">
        <v>84</v>
      </c>
      <c r="J85" s="13" t="s">
        <v>3</v>
      </c>
      <c r="K85" s="13" t="s">
        <v>38</v>
      </c>
      <c r="L85" s="14" t="s">
        <v>16</v>
      </c>
      <c r="M85" s="14" t="s">
        <v>325</v>
      </c>
      <c r="N85" s="15">
        <v>1</v>
      </c>
      <c r="O85" s="16">
        <v>1664000</v>
      </c>
      <c r="P85" s="16">
        <v>1600000</v>
      </c>
      <c r="Q85" s="16">
        <v>4712400</v>
      </c>
      <c r="R85" s="16">
        <v>1664334</v>
      </c>
      <c r="S85" s="16">
        <f t="shared" si="2"/>
        <v>2410183.5</v>
      </c>
    </row>
    <row r="86" spans="2:19" x14ac:dyDescent="0.35">
      <c r="B86" s="8">
        <v>78</v>
      </c>
      <c r="C86" s="8"/>
      <c r="D86" s="10" t="s">
        <v>326</v>
      </c>
      <c r="E86" s="10" t="s">
        <v>327</v>
      </c>
      <c r="F86" s="33" t="s">
        <v>88</v>
      </c>
      <c r="G86" s="10" t="s">
        <v>328</v>
      </c>
      <c r="H86" s="23">
        <v>16202</v>
      </c>
      <c r="I86" s="12" t="s">
        <v>84</v>
      </c>
      <c r="J86" s="13" t="s">
        <v>3</v>
      </c>
      <c r="K86" s="13" t="s">
        <v>38</v>
      </c>
      <c r="L86" s="14" t="s">
        <v>16</v>
      </c>
      <c r="M86" s="14" t="s">
        <v>329</v>
      </c>
      <c r="N86" s="15">
        <v>1</v>
      </c>
      <c r="O86" s="16">
        <v>1664000</v>
      </c>
      <c r="P86" s="16">
        <v>1600000</v>
      </c>
      <c r="Q86" s="16">
        <v>4712400</v>
      </c>
      <c r="R86" s="16">
        <v>1664334</v>
      </c>
      <c r="S86" s="16">
        <f t="shared" si="2"/>
        <v>2410183.5</v>
      </c>
    </row>
    <row r="87" spans="2:19" x14ac:dyDescent="0.35">
      <c r="B87" s="8">
        <v>79</v>
      </c>
      <c r="C87" s="8"/>
      <c r="D87" s="10" t="s">
        <v>330</v>
      </c>
      <c r="E87" s="10" t="s">
        <v>249</v>
      </c>
      <c r="F87" s="33" t="s">
        <v>331</v>
      </c>
      <c r="G87" s="10" t="s">
        <v>332</v>
      </c>
      <c r="H87" s="23" t="s">
        <v>333</v>
      </c>
      <c r="I87" s="12" t="s">
        <v>84</v>
      </c>
      <c r="J87" s="13" t="s">
        <v>3</v>
      </c>
      <c r="K87" s="13" t="s">
        <v>253</v>
      </c>
      <c r="L87" s="15">
        <v>6</v>
      </c>
      <c r="M87" s="14" t="s">
        <v>334</v>
      </c>
      <c r="N87" s="15">
        <v>1</v>
      </c>
      <c r="O87" s="16">
        <v>803712</v>
      </c>
      <c r="P87" s="16">
        <v>676200</v>
      </c>
      <c r="Q87" s="16">
        <v>746130</v>
      </c>
      <c r="R87" s="16">
        <v>820505</v>
      </c>
      <c r="S87" s="16">
        <f t="shared" si="2"/>
        <v>761636.75</v>
      </c>
    </row>
    <row r="88" spans="2:19" x14ac:dyDescent="0.35">
      <c r="B88" s="8">
        <v>80</v>
      </c>
      <c r="C88" s="8"/>
      <c r="D88" s="10" t="s">
        <v>335</v>
      </c>
      <c r="E88" s="10" t="s">
        <v>249</v>
      </c>
      <c r="F88" s="33" t="s">
        <v>250</v>
      </c>
      <c r="G88" s="35" t="s">
        <v>332</v>
      </c>
      <c r="H88" s="35" t="s">
        <v>336</v>
      </c>
      <c r="I88" s="12" t="s">
        <v>84</v>
      </c>
      <c r="J88" s="13" t="s">
        <v>3</v>
      </c>
      <c r="K88" s="13" t="s">
        <v>253</v>
      </c>
      <c r="L88" s="15">
        <v>6</v>
      </c>
      <c r="M88" s="14" t="s">
        <v>334</v>
      </c>
      <c r="N88" s="15">
        <v>1</v>
      </c>
      <c r="O88" s="16">
        <v>803712</v>
      </c>
      <c r="P88" s="16">
        <v>676200</v>
      </c>
      <c r="Q88" s="16">
        <v>746130</v>
      </c>
      <c r="R88" s="16">
        <v>820505</v>
      </c>
      <c r="S88" s="16">
        <f t="shared" si="2"/>
        <v>761636.75</v>
      </c>
    </row>
    <row r="89" spans="2:19" x14ac:dyDescent="0.35">
      <c r="B89" s="8">
        <v>81</v>
      </c>
      <c r="C89" s="8"/>
      <c r="D89" s="10" t="s">
        <v>337</v>
      </c>
      <c r="E89" s="10" t="s">
        <v>249</v>
      </c>
      <c r="F89" s="33" t="s">
        <v>338</v>
      </c>
      <c r="G89" s="10" t="s">
        <v>260</v>
      </c>
      <c r="H89" s="23" t="s">
        <v>110</v>
      </c>
      <c r="I89" s="12" t="s">
        <v>84</v>
      </c>
      <c r="J89" s="13" t="s">
        <v>3</v>
      </c>
      <c r="K89" s="13" t="s">
        <v>253</v>
      </c>
      <c r="L89" s="15">
        <v>6</v>
      </c>
      <c r="M89" s="14" t="s">
        <v>334</v>
      </c>
      <c r="N89" s="15">
        <v>1</v>
      </c>
      <c r="O89" s="16">
        <v>803712</v>
      </c>
      <c r="P89" s="16">
        <v>676200</v>
      </c>
      <c r="Q89" s="16">
        <v>746130</v>
      </c>
      <c r="R89" s="16">
        <v>820505</v>
      </c>
      <c r="S89" s="16">
        <f t="shared" si="2"/>
        <v>761636.75</v>
      </c>
    </row>
    <row r="90" spans="2:19" x14ac:dyDescent="0.35">
      <c r="B90" s="8">
        <v>82</v>
      </c>
      <c r="C90" s="8"/>
      <c r="D90" s="10" t="s">
        <v>339</v>
      </c>
      <c r="E90" s="10" t="s">
        <v>249</v>
      </c>
      <c r="F90" s="33" t="s">
        <v>195</v>
      </c>
      <c r="G90" s="10" t="s">
        <v>110</v>
      </c>
      <c r="H90" s="23">
        <v>61958031</v>
      </c>
      <c r="I90" s="12" t="s">
        <v>84</v>
      </c>
      <c r="J90" s="13" t="s">
        <v>3</v>
      </c>
      <c r="K90" s="13" t="s">
        <v>253</v>
      </c>
      <c r="L90" s="15">
        <v>6</v>
      </c>
      <c r="M90" s="14" t="s">
        <v>334</v>
      </c>
      <c r="N90" s="15">
        <v>1</v>
      </c>
      <c r="O90" s="16">
        <v>703248</v>
      </c>
      <c r="P90" s="16">
        <v>676200</v>
      </c>
      <c r="Q90" s="16">
        <v>746130</v>
      </c>
      <c r="R90" s="16">
        <v>820505</v>
      </c>
      <c r="S90" s="16">
        <f t="shared" si="2"/>
        <v>736520.75</v>
      </c>
    </row>
    <row r="91" spans="2:19" x14ac:dyDescent="0.35">
      <c r="B91" s="8">
        <v>83</v>
      </c>
      <c r="C91" s="8"/>
      <c r="D91" s="10" t="s">
        <v>340</v>
      </c>
      <c r="E91" s="10" t="s">
        <v>341</v>
      </c>
      <c r="F91" s="33" t="s">
        <v>235</v>
      </c>
      <c r="G91" s="10" t="s">
        <v>342</v>
      </c>
      <c r="H91" s="23">
        <v>12110284</v>
      </c>
      <c r="I91" s="10" t="s">
        <v>115</v>
      </c>
      <c r="J91" s="13" t="s">
        <v>3</v>
      </c>
      <c r="K91" s="13" t="s">
        <v>38</v>
      </c>
      <c r="L91" s="14" t="s">
        <v>116</v>
      </c>
      <c r="M91" s="14" t="s">
        <v>275</v>
      </c>
      <c r="N91" s="15">
        <v>1</v>
      </c>
      <c r="O91" s="16">
        <v>1426880</v>
      </c>
      <c r="P91" s="16">
        <v>1372000</v>
      </c>
      <c r="Q91" s="16">
        <v>2159850</v>
      </c>
      <c r="R91" s="16">
        <v>1476790</v>
      </c>
      <c r="S91" s="16">
        <f t="shared" si="2"/>
        <v>1608880</v>
      </c>
    </row>
    <row r="92" spans="2:19" x14ac:dyDescent="0.35">
      <c r="B92" s="8">
        <v>84</v>
      </c>
      <c r="C92" s="8"/>
      <c r="D92" s="10" t="s">
        <v>343</v>
      </c>
      <c r="E92" s="10" t="s">
        <v>152</v>
      </c>
      <c r="F92" s="33" t="s">
        <v>122</v>
      </c>
      <c r="G92" s="10" t="s">
        <v>120</v>
      </c>
      <c r="H92" s="23" t="s">
        <v>344</v>
      </c>
      <c r="I92" s="10" t="s">
        <v>125</v>
      </c>
      <c r="J92" s="13" t="s">
        <v>3</v>
      </c>
      <c r="K92" s="13" t="s">
        <v>38</v>
      </c>
      <c r="L92" s="14" t="s">
        <v>345</v>
      </c>
      <c r="M92" s="14" t="s">
        <v>346</v>
      </c>
      <c r="N92" s="15">
        <v>1</v>
      </c>
      <c r="O92" s="16">
        <v>1664000</v>
      </c>
      <c r="P92" s="16">
        <v>1600000</v>
      </c>
      <c r="Q92" s="16">
        <v>2159850</v>
      </c>
      <c r="R92" s="16">
        <v>1244264</v>
      </c>
      <c r="S92" s="16">
        <f t="shared" si="2"/>
        <v>1667028.5</v>
      </c>
    </row>
    <row r="93" spans="2:19" x14ac:dyDescent="0.35">
      <c r="B93" s="8">
        <v>85</v>
      </c>
      <c r="C93" s="8"/>
      <c r="D93" s="10" t="s">
        <v>347</v>
      </c>
      <c r="E93" s="10" t="s">
        <v>41</v>
      </c>
      <c r="F93" s="33" t="s">
        <v>122</v>
      </c>
      <c r="G93" s="10" t="s">
        <v>180</v>
      </c>
      <c r="H93" s="23" t="s">
        <v>348</v>
      </c>
      <c r="I93" s="10" t="s">
        <v>125</v>
      </c>
      <c r="J93" s="13" t="s">
        <v>3</v>
      </c>
      <c r="K93" s="13" t="s">
        <v>38</v>
      </c>
      <c r="L93" s="14" t="s">
        <v>345</v>
      </c>
      <c r="M93" s="14" t="s">
        <v>346</v>
      </c>
      <c r="N93" s="15">
        <v>1</v>
      </c>
      <c r="O93" s="16">
        <v>1664000</v>
      </c>
      <c r="P93" s="16">
        <v>1600000</v>
      </c>
      <c r="Q93" s="16">
        <v>2159850</v>
      </c>
      <c r="R93" s="16">
        <v>1244264</v>
      </c>
      <c r="S93" s="16">
        <f t="shared" si="2"/>
        <v>1667028.5</v>
      </c>
    </row>
    <row r="94" spans="2:19" x14ac:dyDescent="0.35">
      <c r="B94" s="8">
        <v>86</v>
      </c>
      <c r="C94" s="8"/>
      <c r="D94" s="10" t="s">
        <v>349</v>
      </c>
      <c r="E94" s="10" t="s">
        <v>341</v>
      </c>
      <c r="F94" s="33" t="s">
        <v>122</v>
      </c>
      <c r="G94" s="10" t="s">
        <v>350</v>
      </c>
      <c r="H94" s="23" t="s">
        <v>351</v>
      </c>
      <c r="I94" s="10" t="s">
        <v>125</v>
      </c>
      <c r="J94" s="13" t="s">
        <v>3</v>
      </c>
      <c r="K94" s="13" t="s">
        <v>38</v>
      </c>
      <c r="L94" s="14" t="s">
        <v>116</v>
      </c>
      <c r="M94" s="14" t="s">
        <v>275</v>
      </c>
      <c r="N94" s="15">
        <v>1</v>
      </c>
      <c r="O94" s="16">
        <v>1426880</v>
      </c>
      <c r="P94" s="16">
        <v>1372000</v>
      </c>
      <c r="Q94" s="16">
        <v>2159850</v>
      </c>
      <c r="R94" s="16">
        <v>1476790</v>
      </c>
      <c r="S94" s="16">
        <f t="shared" si="2"/>
        <v>1608880</v>
      </c>
    </row>
    <row r="95" spans="2:19" x14ac:dyDescent="0.35">
      <c r="B95" s="8">
        <v>87</v>
      </c>
      <c r="C95" s="8"/>
      <c r="D95" s="10" t="s">
        <v>352</v>
      </c>
      <c r="E95" s="10" t="s">
        <v>152</v>
      </c>
      <c r="F95" s="33" t="s">
        <v>135</v>
      </c>
      <c r="G95" s="10" t="s">
        <v>353</v>
      </c>
      <c r="H95" s="23" t="s">
        <v>354</v>
      </c>
      <c r="I95" s="10" t="s">
        <v>283</v>
      </c>
      <c r="J95" s="13" t="s">
        <v>3</v>
      </c>
      <c r="K95" s="13" t="s">
        <v>38</v>
      </c>
      <c r="L95" s="14" t="s">
        <v>345</v>
      </c>
      <c r="M95" s="14" t="s">
        <v>355</v>
      </c>
      <c r="N95" s="15">
        <v>1</v>
      </c>
      <c r="O95" s="16">
        <v>1664000</v>
      </c>
      <c r="P95" s="16">
        <v>1600000</v>
      </c>
      <c r="Q95" s="16">
        <v>2159850</v>
      </c>
      <c r="R95" s="16">
        <v>1244264</v>
      </c>
      <c r="S95" s="16">
        <f t="shared" si="2"/>
        <v>1667028.5</v>
      </c>
    </row>
    <row r="96" spans="2:19" x14ac:dyDescent="0.35">
      <c r="B96" s="8">
        <v>88</v>
      </c>
      <c r="C96" s="8"/>
      <c r="D96" s="10" t="s">
        <v>356</v>
      </c>
      <c r="E96" s="10" t="s">
        <v>127</v>
      </c>
      <c r="F96" s="33" t="s">
        <v>357</v>
      </c>
      <c r="G96" s="10" t="s">
        <v>358</v>
      </c>
      <c r="H96" s="23">
        <v>21894</v>
      </c>
      <c r="I96" s="10" t="s">
        <v>164</v>
      </c>
      <c r="J96" s="13" t="s">
        <v>3</v>
      </c>
      <c r="K96" s="13" t="s">
        <v>38</v>
      </c>
      <c r="L96" s="14" t="s">
        <v>90</v>
      </c>
      <c r="M96" s="14" t="s">
        <v>359</v>
      </c>
      <c r="N96" s="15">
        <v>1</v>
      </c>
      <c r="O96" s="16">
        <v>1664000</v>
      </c>
      <c r="P96" s="16">
        <v>1600000</v>
      </c>
      <c r="Q96" s="16">
        <v>2103325</v>
      </c>
      <c r="R96" s="16">
        <v>1244264</v>
      </c>
      <c r="S96" s="16">
        <f t="shared" si="2"/>
        <v>1652897.25</v>
      </c>
    </row>
    <row r="97" spans="2:19" x14ac:dyDescent="0.35">
      <c r="B97" s="8">
        <v>89</v>
      </c>
      <c r="C97" s="8"/>
      <c r="D97" s="10" t="s">
        <v>360</v>
      </c>
      <c r="E97" s="10" t="s">
        <v>127</v>
      </c>
      <c r="F97" s="33" t="s">
        <v>135</v>
      </c>
      <c r="G97" s="10" t="s">
        <v>361</v>
      </c>
      <c r="H97" s="23">
        <v>42206930</v>
      </c>
      <c r="I97" s="10" t="s">
        <v>164</v>
      </c>
      <c r="J97" s="13" t="s">
        <v>3</v>
      </c>
      <c r="K97" s="13" t="s">
        <v>38</v>
      </c>
      <c r="L97" s="14" t="s">
        <v>90</v>
      </c>
      <c r="M97" s="14" t="s">
        <v>362</v>
      </c>
      <c r="N97" s="15">
        <v>1</v>
      </c>
      <c r="O97" s="16">
        <v>1664000</v>
      </c>
      <c r="P97" s="16">
        <v>1600000</v>
      </c>
      <c r="Q97" s="16">
        <v>2103325</v>
      </c>
      <c r="R97" s="16">
        <v>1244264</v>
      </c>
      <c r="S97" s="16">
        <f t="shared" si="2"/>
        <v>1652897.25</v>
      </c>
    </row>
    <row r="98" spans="2:19" x14ac:dyDescent="0.35">
      <c r="B98" s="8">
        <v>90</v>
      </c>
      <c r="C98" s="8"/>
      <c r="D98" s="10" t="s">
        <v>364</v>
      </c>
      <c r="E98" s="10" t="s">
        <v>127</v>
      </c>
      <c r="F98" s="33" t="s">
        <v>128</v>
      </c>
      <c r="G98" s="10" t="s">
        <v>365</v>
      </c>
      <c r="H98" s="23">
        <v>20200000008311</v>
      </c>
      <c r="I98" s="10" t="s">
        <v>176</v>
      </c>
      <c r="J98" s="13" t="s">
        <v>3</v>
      </c>
      <c r="K98" s="13" t="s">
        <v>38</v>
      </c>
      <c r="L98" s="14" t="s">
        <v>116</v>
      </c>
      <c r="M98" s="14" t="s">
        <v>366</v>
      </c>
      <c r="N98" s="15">
        <v>1</v>
      </c>
      <c r="O98" s="16">
        <v>1664000</v>
      </c>
      <c r="P98" s="16">
        <v>1600000</v>
      </c>
      <c r="Q98" s="16">
        <v>4712400</v>
      </c>
      <c r="R98" s="16">
        <v>1504160</v>
      </c>
      <c r="S98" s="16">
        <f t="shared" si="2"/>
        <v>2370140</v>
      </c>
    </row>
    <row r="99" spans="2:19" ht="36.5" customHeight="1" x14ac:dyDescent="0.35">
      <c r="B99" s="8">
        <v>91</v>
      </c>
      <c r="C99" s="8"/>
      <c r="D99" s="10" t="s">
        <v>367</v>
      </c>
      <c r="E99" s="10" t="s">
        <v>368</v>
      </c>
      <c r="F99" s="33" t="s">
        <v>369</v>
      </c>
      <c r="G99" s="10" t="s">
        <v>370</v>
      </c>
      <c r="H99" s="10">
        <v>10056454</v>
      </c>
      <c r="I99" s="22" t="s">
        <v>233</v>
      </c>
      <c r="J99" s="13" t="s">
        <v>3</v>
      </c>
      <c r="K99" s="13" t="s">
        <v>38</v>
      </c>
      <c r="L99" s="15">
        <v>3</v>
      </c>
      <c r="M99" s="19" t="s">
        <v>371</v>
      </c>
      <c r="N99" s="15">
        <v>1</v>
      </c>
      <c r="O99" s="16">
        <v>934752</v>
      </c>
      <c r="P99" s="16">
        <v>898800</v>
      </c>
      <c r="Q99" s="16">
        <v>749700</v>
      </c>
      <c r="R99" s="16">
        <v>820505</v>
      </c>
      <c r="S99" s="16">
        <f t="shared" ref="S99:S147" si="3">AVERAGE(O99:R99)</f>
        <v>850939.25</v>
      </c>
    </row>
    <row r="100" spans="2:19" x14ac:dyDescent="0.35">
      <c r="B100" s="8">
        <v>92</v>
      </c>
      <c r="C100" s="8"/>
      <c r="D100" s="10" t="s">
        <v>372</v>
      </c>
      <c r="E100" s="10" t="s">
        <v>368</v>
      </c>
      <c r="F100" s="36" t="s">
        <v>373</v>
      </c>
      <c r="G100" s="15" t="s">
        <v>374</v>
      </c>
      <c r="H100" s="15" t="s">
        <v>375</v>
      </c>
      <c r="I100" s="12" t="s">
        <v>283</v>
      </c>
      <c r="J100" s="13" t="s">
        <v>3</v>
      </c>
      <c r="K100" s="13" t="s">
        <v>38</v>
      </c>
      <c r="L100" s="15">
        <v>3</v>
      </c>
      <c r="M100" s="15" t="s">
        <v>376</v>
      </c>
      <c r="N100" s="15">
        <v>1</v>
      </c>
      <c r="O100" s="16">
        <v>934752</v>
      </c>
      <c r="P100" s="16">
        <v>898800</v>
      </c>
      <c r="Q100" s="16">
        <v>749700</v>
      </c>
      <c r="R100" s="16">
        <v>820505</v>
      </c>
      <c r="S100" s="16">
        <f t="shared" si="3"/>
        <v>850939.25</v>
      </c>
    </row>
    <row r="101" spans="2:19" x14ac:dyDescent="0.35">
      <c r="B101" s="8">
        <v>93</v>
      </c>
      <c r="C101" s="8"/>
      <c r="D101" s="10" t="s">
        <v>377</v>
      </c>
      <c r="E101" s="10" t="s">
        <v>368</v>
      </c>
      <c r="F101" s="36" t="s">
        <v>373</v>
      </c>
      <c r="G101" s="15" t="s">
        <v>374</v>
      </c>
      <c r="H101" s="15" t="s">
        <v>375</v>
      </c>
      <c r="I101" s="12" t="s">
        <v>259</v>
      </c>
      <c r="J101" s="13" t="s">
        <v>3</v>
      </c>
      <c r="K101" s="13" t="s">
        <v>38</v>
      </c>
      <c r="L101" s="15">
        <v>3</v>
      </c>
      <c r="M101" s="19" t="s">
        <v>371</v>
      </c>
      <c r="N101" s="15">
        <v>1</v>
      </c>
      <c r="O101" s="16">
        <v>934752</v>
      </c>
      <c r="P101" s="16">
        <v>898800</v>
      </c>
      <c r="Q101" s="16">
        <v>749700</v>
      </c>
      <c r="R101" s="16">
        <v>820505</v>
      </c>
      <c r="S101" s="16">
        <f t="shared" si="3"/>
        <v>850939.25</v>
      </c>
    </row>
    <row r="102" spans="2:19" x14ac:dyDescent="0.35">
      <c r="B102" s="8">
        <v>94</v>
      </c>
      <c r="C102" s="8"/>
      <c r="D102" s="10" t="s">
        <v>378</v>
      </c>
      <c r="E102" s="10" t="s">
        <v>368</v>
      </c>
      <c r="F102" s="36" t="s">
        <v>373</v>
      </c>
      <c r="G102" s="15" t="s">
        <v>374</v>
      </c>
      <c r="H102" s="15" t="s">
        <v>375</v>
      </c>
      <c r="I102" s="12" t="s">
        <v>246</v>
      </c>
      <c r="J102" s="13" t="s">
        <v>3</v>
      </c>
      <c r="K102" s="13" t="s">
        <v>38</v>
      </c>
      <c r="L102" s="15">
        <v>3</v>
      </c>
      <c r="M102" s="19" t="s">
        <v>371</v>
      </c>
      <c r="N102" s="15">
        <v>1</v>
      </c>
      <c r="O102" s="16">
        <v>934752</v>
      </c>
      <c r="P102" s="16">
        <v>898800</v>
      </c>
      <c r="Q102" s="16">
        <v>749700</v>
      </c>
      <c r="R102" s="16">
        <v>820505</v>
      </c>
      <c r="S102" s="16">
        <f t="shared" si="3"/>
        <v>850939.25</v>
      </c>
    </row>
    <row r="103" spans="2:19" x14ac:dyDescent="0.35">
      <c r="B103" s="8">
        <v>95</v>
      </c>
      <c r="C103" s="8"/>
      <c r="D103" s="10" t="s">
        <v>379</v>
      </c>
      <c r="E103" s="10" t="s">
        <v>59</v>
      </c>
      <c r="F103" s="33" t="s">
        <v>380</v>
      </c>
      <c r="G103" s="10" t="s">
        <v>381</v>
      </c>
      <c r="H103" s="10">
        <v>15503607</v>
      </c>
      <c r="I103" s="10" t="s">
        <v>176</v>
      </c>
      <c r="J103" s="13" t="s">
        <v>3</v>
      </c>
      <c r="K103" s="13" t="s">
        <v>27</v>
      </c>
      <c r="L103" s="15">
        <v>1</v>
      </c>
      <c r="M103" s="14" t="s">
        <v>382</v>
      </c>
      <c r="N103" s="15">
        <v>1</v>
      </c>
      <c r="O103" s="16">
        <v>707616</v>
      </c>
      <c r="P103" s="16">
        <v>680400</v>
      </c>
      <c r="Q103" s="16">
        <v>571200</v>
      </c>
      <c r="R103" s="16">
        <v>546091</v>
      </c>
      <c r="S103" s="16">
        <f t="shared" si="3"/>
        <v>626326.75</v>
      </c>
    </row>
    <row r="104" spans="2:19" x14ac:dyDescent="0.35">
      <c r="B104" s="8">
        <v>96</v>
      </c>
      <c r="C104" s="8"/>
      <c r="D104" s="10" t="s">
        <v>383</v>
      </c>
      <c r="E104" s="10" t="s">
        <v>59</v>
      </c>
      <c r="F104" s="33" t="s">
        <v>380</v>
      </c>
      <c r="G104" s="10" t="s">
        <v>384</v>
      </c>
      <c r="H104" s="10">
        <v>14637504</v>
      </c>
      <c r="I104" s="10" t="s">
        <v>176</v>
      </c>
      <c r="J104" s="13" t="s">
        <v>3</v>
      </c>
      <c r="K104" s="13" t="s">
        <v>27</v>
      </c>
      <c r="L104" s="15">
        <v>1</v>
      </c>
      <c r="M104" s="14" t="s">
        <v>385</v>
      </c>
      <c r="N104" s="15">
        <v>1</v>
      </c>
      <c r="O104" s="16">
        <v>707616</v>
      </c>
      <c r="P104" s="16">
        <v>680400</v>
      </c>
      <c r="Q104" s="16">
        <v>571200</v>
      </c>
      <c r="R104" s="16">
        <v>546091</v>
      </c>
      <c r="S104" s="16">
        <f t="shared" si="3"/>
        <v>626326.75</v>
      </c>
    </row>
    <row r="105" spans="2:19" x14ac:dyDescent="0.35">
      <c r="B105" s="8">
        <v>97</v>
      </c>
      <c r="C105" s="8"/>
      <c r="D105" s="10" t="s">
        <v>386</v>
      </c>
      <c r="E105" s="10" t="s">
        <v>387</v>
      </c>
      <c r="F105" s="33" t="s">
        <v>24</v>
      </c>
      <c r="G105" s="10" t="s">
        <v>388</v>
      </c>
      <c r="H105" s="23" t="s">
        <v>375</v>
      </c>
      <c r="I105" s="10" t="s">
        <v>157</v>
      </c>
      <c r="J105" s="13" t="s">
        <v>3</v>
      </c>
      <c r="K105" s="13" t="s">
        <v>27</v>
      </c>
      <c r="L105" s="15">
        <v>3</v>
      </c>
      <c r="M105" s="14" t="s">
        <v>63</v>
      </c>
      <c r="N105" s="15">
        <v>1</v>
      </c>
      <c r="O105" s="16">
        <v>707616</v>
      </c>
      <c r="P105" s="16">
        <v>680400</v>
      </c>
      <c r="Q105" s="16">
        <v>571200</v>
      </c>
      <c r="R105" s="16">
        <v>546091</v>
      </c>
      <c r="S105" s="16">
        <f t="shared" si="3"/>
        <v>626326.75</v>
      </c>
    </row>
    <row r="106" spans="2:19" x14ac:dyDescent="0.35">
      <c r="B106" s="8">
        <v>98</v>
      </c>
      <c r="C106" s="8"/>
      <c r="D106" s="10" t="s">
        <v>390</v>
      </c>
      <c r="E106" s="10" t="s">
        <v>249</v>
      </c>
      <c r="F106" s="33" t="s">
        <v>195</v>
      </c>
      <c r="G106" s="10" t="s">
        <v>302</v>
      </c>
      <c r="H106" s="23">
        <v>130278920</v>
      </c>
      <c r="I106" s="10" t="s">
        <v>125</v>
      </c>
      <c r="J106" s="13" t="s">
        <v>3</v>
      </c>
      <c r="K106" s="13" t="s">
        <v>253</v>
      </c>
      <c r="L106" s="15">
        <v>6</v>
      </c>
      <c r="M106" s="14" t="s">
        <v>389</v>
      </c>
      <c r="N106" s="15">
        <v>1</v>
      </c>
      <c r="O106" s="16">
        <v>703248</v>
      </c>
      <c r="P106" s="16">
        <v>676200</v>
      </c>
      <c r="Q106" s="16">
        <v>746130</v>
      </c>
      <c r="R106" s="16">
        <v>820505</v>
      </c>
      <c r="S106" s="16">
        <f t="shared" si="3"/>
        <v>736520.75</v>
      </c>
    </row>
    <row r="107" spans="2:19" x14ac:dyDescent="0.35">
      <c r="B107" s="8">
        <v>99</v>
      </c>
      <c r="C107" s="8"/>
      <c r="D107" s="10" t="s">
        <v>391</v>
      </c>
      <c r="E107" s="10" t="s">
        <v>41</v>
      </c>
      <c r="F107" s="33" t="s">
        <v>135</v>
      </c>
      <c r="G107" s="10" t="s">
        <v>353</v>
      </c>
      <c r="H107" s="23">
        <v>116143901110727</v>
      </c>
      <c r="I107" s="10" t="s">
        <v>115</v>
      </c>
      <c r="J107" s="13" t="s">
        <v>3</v>
      </c>
      <c r="K107" s="13" t="s">
        <v>38</v>
      </c>
      <c r="L107" s="15">
        <v>3</v>
      </c>
      <c r="M107" s="14" t="s">
        <v>355</v>
      </c>
      <c r="N107" s="15">
        <v>1</v>
      </c>
      <c r="O107" s="16">
        <v>1664000</v>
      </c>
      <c r="P107" s="16">
        <v>1600000</v>
      </c>
      <c r="Q107" s="16">
        <v>2159850</v>
      </c>
      <c r="R107" s="16">
        <v>1244264</v>
      </c>
      <c r="S107" s="16">
        <f t="shared" si="3"/>
        <v>1667028.5</v>
      </c>
    </row>
    <row r="108" spans="2:19" x14ac:dyDescent="0.35">
      <c r="B108" s="8">
        <v>100</v>
      </c>
      <c r="C108" s="8"/>
      <c r="D108" s="9" t="s">
        <v>393</v>
      </c>
      <c r="E108" s="10" t="s">
        <v>23</v>
      </c>
      <c r="F108" s="34" t="s">
        <v>60</v>
      </c>
      <c r="G108" s="9" t="s">
        <v>394</v>
      </c>
      <c r="H108" s="11" t="s">
        <v>395</v>
      </c>
      <c r="I108" s="12" t="s">
        <v>14</v>
      </c>
      <c r="J108" s="13" t="s">
        <v>3</v>
      </c>
      <c r="K108" s="13" t="s">
        <v>27</v>
      </c>
      <c r="L108" s="15">
        <v>3</v>
      </c>
      <c r="M108" s="19" t="s">
        <v>28</v>
      </c>
      <c r="N108" s="15">
        <v>1</v>
      </c>
      <c r="O108" s="16">
        <v>757120</v>
      </c>
      <c r="P108" s="16">
        <v>728000</v>
      </c>
      <c r="Q108" s="16">
        <v>610470</v>
      </c>
      <c r="R108" s="16">
        <v>546091</v>
      </c>
      <c r="S108" s="16">
        <f t="shared" si="3"/>
        <v>660420.25</v>
      </c>
    </row>
    <row r="109" spans="2:19" x14ac:dyDescent="0.35">
      <c r="B109" s="8">
        <v>101</v>
      </c>
      <c r="C109" s="8"/>
      <c r="D109" s="10" t="s">
        <v>396</v>
      </c>
      <c r="E109" s="10" t="s">
        <v>397</v>
      </c>
      <c r="F109" s="33" t="s">
        <v>88</v>
      </c>
      <c r="G109" s="10" t="s">
        <v>398</v>
      </c>
      <c r="H109" s="23" t="s">
        <v>399</v>
      </c>
      <c r="I109" s="12" t="s">
        <v>84</v>
      </c>
      <c r="J109" s="13" t="s">
        <v>3</v>
      </c>
      <c r="K109" s="13" t="s">
        <v>38</v>
      </c>
      <c r="L109" s="15">
        <v>3</v>
      </c>
      <c r="M109" s="15" t="s">
        <v>400</v>
      </c>
      <c r="N109" s="15">
        <v>1</v>
      </c>
      <c r="O109" s="16">
        <v>1664000</v>
      </c>
      <c r="P109" s="16">
        <v>1600000</v>
      </c>
      <c r="Q109" s="16">
        <v>4712400</v>
      </c>
      <c r="R109" s="16">
        <v>1664334</v>
      </c>
      <c r="S109" s="16">
        <f t="shared" si="3"/>
        <v>2410183.5</v>
      </c>
    </row>
    <row r="110" spans="2:19" x14ac:dyDescent="0.35">
      <c r="B110" s="8">
        <v>102</v>
      </c>
      <c r="C110" s="8"/>
      <c r="D110" s="10" t="s">
        <v>401</v>
      </c>
      <c r="E110" s="10" t="s">
        <v>402</v>
      </c>
      <c r="F110" s="33" t="s">
        <v>200</v>
      </c>
      <c r="G110" s="10" t="s">
        <v>403</v>
      </c>
      <c r="H110" s="23">
        <v>42207691</v>
      </c>
      <c r="I110" s="12" t="s">
        <v>84</v>
      </c>
      <c r="J110" s="13" t="s">
        <v>3</v>
      </c>
      <c r="K110" s="13" t="s">
        <v>38</v>
      </c>
      <c r="L110" s="15">
        <v>3</v>
      </c>
      <c r="M110" s="15" t="s">
        <v>404</v>
      </c>
      <c r="N110" s="15">
        <v>1</v>
      </c>
      <c r="O110" s="16">
        <v>1664000</v>
      </c>
      <c r="P110" s="16">
        <v>1600000</v>
      </c>
      <c r="Q110" s="16">
        <v>4712400</v>
      </c>
      <c r="R110" s="16">
        <v>1664334</v>
      </c>
      <c r="S110" s="16">
        <f t="shared" si="3"/>
        <v>2410183.5</v>
      </c>
    </row>
    <row r="111" spans="2:19" x14ac:dyDescent="0.35">
      <c r="B111" s="8">
        <v>103</v>
      </c>
      <c r="C111" s="8"/>
      <c r="D111" s="10" t="s">
        <v>405</v>
      </c>
      <c r="E111" s="10" t="s">
        <v>127</v>
      </c>
      <c r="F111" s="33" t="s">
        <v>128</v>
      </c>
      <c r="G111" s="10" t="s">
        <v>406</v>
      </c>
      <c r="H111" s="23" t="s">
        <v>407</v>
      </c>
      <c r="I111" s="10" t="s">
        <v>157</v>
      </c>
      <c r="J111" s="13" t="s">
        <v>3</v>
      </c>
      <c r="K111" s="13" t="s">
        <v>38</v>
      </c>
      <c r="L111" s="37">
        <v>1</v>
      </c>
      <c r="M111" s="15" t="s">
        <v>408</v>
      </c>
      <c r="N111" s="15">
        <v>1</v>
      </c>
      <c r="O111" s="16">
        <v>1664000</v>
      </c>
      <c r="P111" s="16">
        <v>1600000</v>
      </c>
      <c r="Q111" s="16">
        <v>2103325</v>
      </c>
      <c r="R111" s="16">
        <v>1244264</v>
      </c>
      <c r="S111" s="16">
        <f t="shared" si="3"/>
        <v>1652897.25</v>
      </c>
    </row>
    <row r="112" spans="2:19" x14ac:dyDescent="0.35">
      <c r="B112" s="8">
        <v>104</v>
      </c>
      <c r="C112" s="8"/>
      <c r="D112" s="38" t="s">
        <v>409</v>
      </c>
      <c r="E112" s="10" t="s">
        <v>258</v>
      </c>
      <c r="F112" s="39" t="s">
        <v>195</v>
      </c>
      <c r="G112" s="38" t="s">
        <v>260</v>
      </c>
      <c r="H112" s="40">
        <v>160791630</v>
      </c>
      <c r="I112" s="41" t="s">
        <v>157</v>
      </c>
      <c r="J112" s="13" t="s">
        <v>3</v>
      </c>
      <c r="K112" s="13" t="s">
        <v>253</v>
      </c>
      <c r="L112" s="15">
        <v>6</v>
      </c>
      <c r="M112" s="14" t="s">
        <v>280</v>
      </c>
      <c r="N112" s="15">
        <v>1</v>
      </c>
      <c r="O112" s="16">
        <v>703248</v>
      </c>
      <c r="P112" s="16">
        <v>676200</v>
      </c>
      <c r="Q112" s="16">
        <v>746130</v>
      </c>
      <c r="R112" s="16">
        <v>820505</v>
      </c>
      <c r="S112" s="16">
        <f t="shared" si="3"/>
        <v>736520.75</v>
      </c>
    </row>
    <row r="113" spans="2:19" x14ac:dyDescent="0.35">
      <c r="B113" s="8">
        <v>105</v>
      </c>
      <c r="C113" s="8"/>
      <c r="D113" s="38" t="s">
        <v>410</v>
      </c>
      <c r="E113" s="10" t="s">
        <v>258</v>
      </c>
      <c r="F113" s="42" t="s">
        <v>195</v>
      </c>
      <c r="G113" s="43" t="s">
        <v>260</v>
      </c>
      <c r="H113" s="44">
        <v>160791701</v>
      </c>
      <c r="I113" s="41" t="s">
        <v>164</v>
      </c>
      <c r="J113" s="13" t="s">
        <v>3</v>
      </c>
      <c r="K113" s="13" t="s">
        <v>253</v>
      </c>
      <c r="L113" s="15">
        <v>6</v>
      </c>
      <c r="M113" s="14" t="s">
        <v>280</v>
      </c>
      <c r="N113" s="15">
        <v>1</v>
      </c>
      <c r="O113" s="16">
        <v>703248</v>
      </c>
      <c r="P113" s="16">
        <v>676200</v>
      </c>
      <c r="Q113" s="16">
        <v>746130</v>
      </c>
      <c r="R113" s="16">
        <v>820505</v>
      </c>
      <c r="S113" s="16">
        <f t="shared" si="3"/>
        <v>736520.75</v>
      </c>
    </row>
    <row r="114" spans="2:19" x14ac:dyDescent="0.35">
      <c r="B114" s="8">
        <v>106</v>
      </c>
      <c r="C114" s="8"/>
      <c r="D114" s="38" t="s">
        <v>411</v>
      </c>
      <c r="E114" s="10" t="s">
        <v>249</v>
      </c>
      <c r="F114" s="45" t="s">
        <v>195</v>
      </c>
      <c r="G114" s="46" t="s">
        <v>302</v>
      </c>
      <c r="H114" s="47">
        <v>160791777</v>
      </c>
      <c r="I114" s="41" t="s">
        <v>176</v>
      </c>
      <c r="J114" s="13" t="s">
        <v>3</v>
      </c>
      <c r="K114" s="13" t="s">
        <v>253</v>
      </c>
      <c r="L114" s="15">
        <v>6</v>
      </c>
      <c r="M114" s="14" t="s">
        <v>280</v>
      </c>
      <c r="N114" s="15">
        <v>1</v>
      </c>
      <c r="O114" s="16">
        <v>703248</v>
      </c>
      <c r="P114" s="16">
        <v>676200</v>
      </c>
      <c r="Q114" s="16">
        <v>746130</v>
      </c>
      <c r="R114" s="16">
        <v>820505</v>
      </c>
      <c r="S114" s="16">
        <f t="shared" si="3"/>
        <v>736520.75</v>
      </c>
    </row>
    <row r="115" spans="2:19" x14ac:dyDescent="0.35">
      <c r="B115" s="8">
        <v>107</v>
      </c>
      <c r="C115" s="8"/>
      <c r="D115" s="38" t="s">
        <v>412</v>
      </c>
      <c r="E115" s="10" t="s">
        <v>127</v>
      </c>
      <c r="F115" s="45" t="s">
        <v>128</v>
      </c>
      <c r="G115" s="46" t="s">
        <v>413</v>
      </c>
      <c r="H115" s="48">
        <v>607540</v>
      </c>
      <c r="I115" s="38" t="s">
        <v>176</v>
      </c>
      <c r="J115" s="13" t="s">
        <v>3</v>
      </c>
      <c r="K115" s="13" t="s">
        <v>38</v>
      </c>
      <c r="L115" s="15">
        <v>2</v>
      </c>
      <c r="M115" s="14" t="s">
        <v>414</v>
      </c>
      <c r="N115" s="15">
        <v>1</v>
      </c>
      <c r="O115" s="16">
        <v>1664000</v>
      </c>
      <c r="P115" s="16">
        <v>1600000</v>
      </c>
      <c r="Q115" s="16">
        <v>4712400</v>
      </c>
      <c r="R115" s="16">
        <v>1244264</v>
      </c>
      <c r="S115" s="16">
        <f t="shared" si="3"/>
        <v>2305166</v>
      </c>
    </row>
    <row r="116" spans="2:19" x14ac:dyDescent="0.35">
      <c r="B116" s="8">
        <v>108</v>
      </c>
      <c r="C116" s="8"/>
      <c r="D116" s="38" t="s">
        <v>415</v>
      </c>
      <c r="E116" s="10" t="s">
        <v>249</v>
      </c>
      <c r="F116" s="45" t="s">
        <v>250</v>
      </c>
      <c r="G116" s="46" t="s">
        <v>251</v>
      </c>
      <c r="H116" s="48" t="s">
        <v>375</v>
      </c>
      <c r="I116" s="38" t="s">
        <v>231</v>
      </c>
      <c r="J116" s="13" t="s">
        <v>3</v>
      </c>
      <c r="K116" s="13" t="s">
        <v>253</v>
      </c>
      <c r="L116" s="15">
        <v>6</v>
      </c>
      <c r="M116" s="13" t="s">
        <v>261</v>
      </c>
      <c r="N116" s="15">
        <v>1</v>
      </c>
      <c r="O116" s="16">
        <v>703248</v>
      </c>
      <c r="P116" s="16">
        <v>676200</v>
      </c>
      <c r="Q116" s="16">
        <v>746130</v>
      </c>
      <c r="R116" s="16">
        <v>820505</v>
      </c>
      <c r="S116" s="16">
        <f t="shared" si="3"/>
        <v>736520.75</v>
      </c>
    </row>
    <row r="117" spans="2:19" x14ac:dyDescent="0.35">
      <c r="B117" s="8">
        <v>109</v>
      </c>
      <c r="C117" s="8"/>
      <c r="D117" s="10" t="s">
        <v>416</v>
      </c>
      <c r="E117" s="10" t="s">
        <v>228</v>
      </c>
      <c r="F117" s="10" t="s">
        <v>417</v>
      </c>
      <c r="G117" s="10" t="s">
        <v>418</v>
      </c>
      <c r="H117" s="23" t="s">
        <v>419</v>
      </c>
      <c r="I117" s="12" t="s">
        <v>259</v>
      </c>
      <c r="J117" s="13" t="s">
        <v>3</v>
      </c>
      <c r="K117" s="13" t="s">
        <v>38</v>
      </c>
      <c r="L117" s="15">
        <v>2</v>
      </c>
      <c r="M117" s="19" t="s">
        <v>275</v>
      </c>
      <c r="N117" s="15">
        <v>1</v>
      </c>
      <c r="O117" s="16">
        <v>1426880</v>
      </c>
      <c r="P117" s="16">
        <v>1372000</v>
      </c>
      <c r="Q117" s="16">
        <v>2159850</v>
      </c>
      <c r="R117" s="16">
        <v>1476790</v>
      </c>
      <c r="S117" s="16">
        <f t="shared" si="3"/>
        <v>1608880</v>
      </c>
    </row>
    <row r="118" spans="2:19" x14ac:dyDescent="0.35">
      <c r="B118" s="8">
        <v>110</v>
      </c>
      <c r="C118" s="8"/>
      <c r="D118" s="9" t="s">
        <v>420</v>
      </c>
      <c r="E118" s="10" t="s">
        <v>421</v>
      </c>
      <c r="F118" s="9" t="s">
        <v>189</v>
      </c>
      <c r="G118" s="9" t="s">
        <v>422</v>
      </c>
      <c r="H118" s="11">
        <v>31100008821</v>
      </c>
      <c r="I118" s="12" t="s">
        <v>14</v>
      </c>
      <c r="J118" s="13" t="s">
        <v>3</v>
      </c>
      <c r="K118" s="13" t="s">
        <v>20</v>
      </c>
      <c r="L118" s="15">
        <v>5</v>
      </c>
      <c r="M118" s="19" t="s">
        <v>423</v>
      </c>
      <c r="N118" s="15">
        <v>1</v>
      </c>
      <c r="O118" s="16">
        <v>3040128</v>
      </c>
      <c r="P118" s="16">
        <v>2923200</v>
      </c>
      <c r="Q118" s="16">
        <v>2781625</v>
      </c>
      <c r="R118" s="16">
        <v>1639820</v>
      </c>
      <c r="S118" s="16">
        <f t="shared" si="3"/>
        <v>2596193.25</v>
      </c>
    </row>
    <row r="119" spans="2:19" x14ac:dyDescent="0.35">
      <c r="B119" s="8">
        <v>111</v>
      </c>
      <c r="C119" s="8"/>
      <c r="D119" s="9" t="s">
        <v>424</v>
      </c>
      <c r="E119" s="10" t="s">
        <v>41</v>
      </c>
      <c r="F119" s="9" t="s">
        <v>200</v>
      </c>
      <c r="G119" s="9" t="s">
        <v>425</v>
      </c>
      <c r="H119" s="11">
        <v>2018091246555</v>
      </c>
      <c r="I119" s="12" t="s">
        <v>14</v>
      </c>
      <c r="J119" s="13" t="s">
        <v>3</v>
      </c>
      <c r="K119" s="13" t="s">
        <v>38</v>
      </c>
      <c r="L119" s="15">
        <v>3</v>
      </c>
      <c r="M119" s="15" t="s">
        <v>224</v>
      </c>
      <c r="N119" s="15">
        <v>1</v>
      </c>
      <c r="O119" s="16">
        <v>1664000</v>
      </c>
      <c r="P119" s="16">
        <v>1600000</v>
      </c>
      <c r="Q119" s="16">
        <v>2159850</v>
      </c>
      <c r="R119" s="16">
        <v>1244264</v>
      </c>
      <c r="S119" s="16">
        <f t="shared" si="3"/>
        <v>1667028.5</v>
      </c>
    </row>
    <row r="120" spans="2:19" x14ac:dyDescent="0.35">
      <c r="B120" s="8">
        <v>112</v>
      </c>
      <c r="C120" s="8"/>
      <c r="D120" s="10" t="s">
        <v>426</v>
      </c>
      <c r="E120" s="10" t="s">
        <v>109</v>
      </c>
      <c r="F120" s="10" t="s">
        <v>195</v>
      </c>
      <c r="G120" s="10" t="s">
        <v>156</v>
      </c>
      <c r="H120" s="10" t="s">
        <v>156</v>
      </c>
      <c r="I120" s="22" t="s">
        <v>14</v>
      </c>
      <c r="J120" s="13" t="s">
        <v>3</v>
      </c>
      <c r="K120" s="13" t="s">
        <v>38</v>
      </c>
      <c r="L120" s="15">
        <v>3</v>
      </c>
      <c r="M120" s="19" t="s">
        <v>427</v>
      </c>
      <c r="N120" s="15">
        <v>1</v>
      </c>
      <c r="O120" s="16">
        <v>1560000</v>
      </c>
      <c r="P120" s="16">
        <v>1500000</v>
      </c>
      <c r="Q120" s="16">
        <v>2159850</v>
      </c>
      <c r="R120" s="16">
        <v>1339226</v>
      </c>
      <c r="S120" s="16">
        <f t="shared" si="3"/>
        <v>1639769</v>
      </c>
    </row>
    <row r="121" spans="2:19" x14ac:dyDescent="0.35">
      <c r="B121" s="8">
        <v>113</v>
      </c>
      <c r="C121" s="8"/>
      <c r="D121" s="9" t="s">
        <v>428</v>
      </c>
      <c r="E121" s="10" t="s">
        <v>429</v>
      </c>
      <c r="F121" s="9" t="s">
        <v>430</v>
      </c>
      <c r="G121" s="9" t="s">
        <v>431</v>
      </c>
      <c r="H121" s="11" t="s">
        <v>432</v>
      </c>
      <c r="I121" s="12" t="s">
        <v>14</v>
      </c>
      <c r="J121" s="13" t="s">
        <v>3</v>
      </c>
      <c r="K121" s="13" t="s">
        <v>38</v>
      </c>
      <c r="L121" s="15">
        <v>3</v>
      </c>
      <c r="M121" s="19" t="s">
        <v>433</v>
      </c>
      <c r="N121" s="15">
        <v>1</v>
      </c>
      <c r="O121" s="16">
        <v>2184000</v>
      </c>
      <c r="P121" s="16">
        <v>2100000</v>
      </c>
      <c r="Q121" s="16">
        <v>5268725</v>
      </c>
      <c r="R121" s="16">
        <v>1338155</v>
      </c>
      <c r="S121" s="16">
        <f t="shared" si="3"/>
        <v>2722720</v>
      </c>
    </row>
    <row r="122" spans="2:19" x14ac:dyDescent="0.35">
      <c r="B122" s="8">
        <v>114</v>
      </c>
      <c r="C122" s="8"/>
      <c r="D122" s="22" t="s">
        <v>434</v>
      </c>
      <c r="E122" s="10" t="s">
        <v>93</v>
      </c>
      <c r="F122" s="9" t="s">
        <v>435</v>
      </c>
      <c r="G122" s="9" t="s">
        <v>436</v>
      </c>
      <c r="H122" s="18" t="s">
        <v>437</v>
      </c>
      <c r="I122" s="12" t="s">
        <v>14</v>
      </c>
      <c r="J122" s="13" t="s">
        <v>3</v>
      </c>
      <c r="K122" s="13" t="s">
        <v>38</v>
      </c>
      <c r="L122" s="15">
        <v>3</v>
      </c>
      <c r="M122" s="19" t="s">
        <v>438</v>
      </c>
      <c r="N122" s="15">
        <v>1</v>
      </c>
      <c r="O122" s="16">
        <v>1664000</v>
      </c>
      <c r="P122" s="16">
        <v>1600000</v>
      </c>
      <c r="Q122" s="16">
        <v>4712400</v>
      </c>
      <c r="R122" s="16">
        <v>1504160</v>
      </c>
      <c r="S122" s="16">
        <f t="shared" si="3"/>
        <v>2370140</v>
      </c>
    </row>
    <row r="123" spans="2:19" x14ac:dyDescent="0.35">
      <c r="B123" s="8">
        <v>115</v>
      </c>
      <c r="C123" s="8"/>
      <c r="D123" s="22" t="s">
        <v>439</v>
      </c>
      <c r="E123" s="10" t="s">
        <v>194</v>
      </c>
      <c r="F123" s="9" t="s">
        <v>195</v>
      </c>
      <c r="G123" s="9">
        <v>1213</v>
      </c>
      <c r="H123" s="10">
        <v>1100202</v>
      </c>
      <c r="I123" s="12" t="s">
        <v>14</v>
      </c>
      <c r="J123" s="13" t="s">
        <v>3</v>
      </c>
      <c r="K123" s="13" t="s">
        <v>38</v>
      </c>
      <c r="L123" s="15">
        <v>2</v>
      </c>
      <c r="M123" s="19" t="s">
        <v>440</v>
      </c>
      <c r="N123" s="15">
        <v>1</v>
      </c>
      <c r="O123" s="16">
        <v>2184000</v>
      </c>
      <c r="P123" s="16">
        <v>2100000</v>
      </c>
      <c r="Q123" s="16">
        <v>5268725</v>
      </c>
      <c r="R123" s="16">
        <v>1244264</v>
      </c>
      <c r="S123" s="16">
        <f t="shared" si="3"/>
        <v>2699247.25</v>
      </c>
    </row>
    <row r="124" spans="2:19" x14ac:dyDescent="0.35">
      <c r="B124" s="8">
        <v>116</v>
      </c>
      <c r="C124" s="8"/>
      <c r="D124" s="10" t="s">
        <v>441</v>
      </c>
      <c r="E124" s="10" t="s">
        <v>225</v>
      </c>
      <c r="F124" s="10" t="s">
        <v>42</v>
      </c>
      <c r="G124" s="10" t="s">
        <v>442</v>
      </c>
      <c r="H124" s="23">
        <v>10127007</v>
      </c>
      <c r="I124" s="12" t="s">
        <v>84</v>
      </c>
      <c r="J124" s="13" t="s">
        <v>3</v>
      </c>
      <c r="K124" s="13" t="s">
        <v>38</v>
      </c>
      <c r="L124" s="15">
        <v>2</v>
      </c>
      <c r="M124" s="19" t="s">
        <v>117</v>
      </c>
      <c r="N124" s="15">
        <v>1</v>
      </c>
      <c r="O124" s="16">
        <v>2210208</v>
      </c>
      <c r="P124" s="16">
        <v>2125200</v>
      </c>
      <c r="Q124" s="16">
        <v>2909550</v>
      </c>
      <c r="R124" s="16">
        <v>1663620</v>
      </c>
      <c r="S124" s="16">
        <f t="shared" si="3"/>
        <v>2227144.5</v>
      </c>
    </row>
    <row r="125" spans="2:19" x14ac:dyDescent="0.35">
      <c r="B125" s="8">
        <v>117</v>
      </c>
      <c r="C125" s="8"/>
      <c r="D125" s="10" t="s">
        <v>443</v>
      </c>
      <c r="E125" s="10" t="s">
        <v>444</v>
      </c>
      <c r="F125" s="10" t="s">
        <v>88</v>
      </c>
      <c r="G125" s="10" t="s">
        <v>445</v>
      </c>
      <c r="H125" s="23">
        <v>1012573</v>
      </c>
      <c r="I125" s="12" t="s">
        <v>84</v>
      </c>
      <c r="J125" s="13" t="s">
        <v>3</v>
      </c>
      <c r="K125" s="13" t="s">
        <v>38</v>
      </c>
      <c r="L125" s="15">
        <v>1</v>
      </c>
      <c r="M125" s="19" t="s">
        <v>446</v>
      </c>
      <c r="N125" s="15">
        <v>1</v>
      </c>
      <c r="O125" s="16">
        <v>1664000</v>
      </c>
      <c r="P125" s="16">
        <v>1600000</v>
      </c>
      <c r="Q125" s="16">
        <v>2103325</v>
      </c>
      <c r="R125" s="16">
        <v>1244264</v>
      </c>
      <c r="S125" s="16">
        <f t="shared" si="3"/>
        <v>1652897.25</v>
      </c>
    </row>
    <row r="126" spans="2:19" x14ac:dyDescent="0.35">
      <c r="B126" s="8">
        <v>118</v>
      </c>
      <c r="C126" s="8"/>
      <c r="D126" s="10" t="s">
        <v>447</v>
      </c>
      <c r="E126" s="10" t="s">
        <v>448</v>
      </c>
      <c r="F126" s="10" t="s">
        <v>449</v>
      </c>
      <c r="G126" s="10" t="s">
        <v>450</v>
      </c>
      <c r="H126" s="23">
        <v>1463071077564</v>
      </c>
      <c r="I126" s="12" t="s">
        <v>84</v>
      </c>
      <c r="J126" s="13" t="s">
        <v>3</v>
      </c>
      <c r="K126" s="13" t="s">
        <v>38</v>
      </c>
      <c r="L126" s="15">
        <v>2</v>
      </c>
      <c r="M126" s="19" t="s">
        <v>451</v>
      </c>
      <c r="N126" s="15">
        <v>1</v>
      </c>
      <c r="O126" s="49">
        <v>1664000</v>
      </c>
      <c r="P126" s="16">
        <v>1600000</v>
      </c>
      <c r="Q126" s="16">
        <v>4712400</v>
      </c>
      <c r="R126" s="16">
        <v>1244264</v>
      </c>
      <c r="S126" s="16">
        <f t="shared" si="3"/>
        <v>2305166</v>
      </c>
    </row>
    <row r="127" spans="2:19" x14ac:dyDescent="0.35">
      <c r="B127" s="8">
        <v>119</v>
      </c>
      <c r="C127" s="8"/>
      <c r="D127" s="10" t="s">
        <v>452</v>
      </c>
      <c r="E127" s="10" t="s">
        <v>453</v>
      </c>
      <c r="F127" s="10" t="s">
        <v>454</v>
      </c>
      <c r="G127" s="10" t="s">
        <v>455</v>
      </c>
      <c r="H127" s="23" t="s">
        <v>456</v>
      </c>
      <c r="I127" s="12" t="s">
        <v>84</v>
      </c>
      <c r="J127" s="13" t="s">
        <v>3</v>
      </c>
      <c r="K127" s="13" t="s">
        <v>38</v>
      </c>
      <c r="L127" s="15">
        <v>3</v>
      </c>
      <c r="M127" s="19" t="s">
        <v>457</v>
      </c>
      <c r="N127" s="15">
        <v>1</v>
      </c>
      <c r="O127" s="16">
        <v>1164800</v>
      </c>
      <c r="P127" s="16">
        <v>1120000</v>
      </c>
      <c r="Q127" s="16">
        <v>5268725</v>
      </c>
      <c r="R127" s="16">
        <v>1339226</v>
      </c>
      <c r="S127" s="16">
        <f t="shared" si="3"/>
        <v>2223187.75</v>
      </c>
    </row>
    <row r="128" spans="2:19" x14ac:dyDescent="0.35">
      <c r="B128" s="8">
        <v>120</v>
      </c>
      <c r="C128" s="8"/>
      <c r="D128" s="10" t="s">
        <v>458</v>
      </c>
      <c r="E128" s="10" t="s">
        <v>459</v>
      </c>
      <c r="F128" s="10" t="s">
        <v>460</v>
      </c>
      <c r="G128" s="10">
        <v>1013</v>
      </c>
      <c r="H128" s="23">
        <v>106709081</v>
      </c>
      <c r="I128" s="12" t="s">
        <v>84</v>
      </c>
      <c r="J128" s="13" t="s">
        <v>3</v>
      </c>
      <c r="K128" s="13" t="s">
        <v>38</v>
      </c>
      <c r="L128" s="15">
        <v>3</v>
      </c>
      <c r="M128" s="19" t="s">
        <v>457</v>
      </c>
      <c r="N128" s="15">
        <v>1</v>
      </c>
      <c r="O128" s="16">
        <v>1164800</v>
      </c>
      <c r="P128" s="16">
        <v>1120000</v>
      </c>
      <c r="Q128" s="16">
        <v>5268725</v>
      </c>
      <c r="R128" s="16">
        <v>1339226</v>
      </c>
      <c r="S128" s="16">
        <f t="shared" si="3"/>
        <v>2223187.75</v>
      </c>
    </row>
    <row r="129" spans="2:19" x14ac:dyDescent="0.35">
      <c r="B129" s="8">
        <v>121</v>
      </c>
      <c r="C129" s="8"/>
      <c r="D129" s="10" t="s">
        <v>461</v>
      </c>
      <c r="E129" s="10" t="s">
        <v>462</v>
      </c>
      <c r="F129" s="10" t="s">
        <v>463</v>
      </c>
      <c r="G129" s="10" t="s">
        <v>464</v>
      </c>
      <c r="H129" s="23" t="s">
        <v>465</v>
      </c>
      <c r="I129" s="12" t="s">
        <v>84</v>
      </c>
      <c r="J129" s="13" t="s">
        <v>3</v>
      </c>
      <c r="K129" s="13" t="s">
        <v>38</v>
      </c>
      <c r="L129" s="15">
        <v>3</v>
      </c>
      <c r="M129" s="19" t="s">
        <v>466</v>
      </c>
      <c r="N129" s="15">
        <v>1</v>
      </c>
      <c r="O129" s="16">
        <v>1703520</v>
      </c>
      <c r="P129" s="16">
        <v>1638000</v>
      </c>
      <c r="Q129" s="16">
        <v>5268725</v>
      </c>
      <c r="R129" s="16">
        <v>1244264</v>
      </c>
      <c r="S129" s="16">
        <f t="shared" si="3"/>
        <v>2463627.25</v>
      </c>
    </row>
    <row r="130" spans="2:19" x14ac:dyDescent="0.35">
      <c r="B130" s="8">
        <v>122</v>
      </c>
      <c r="C130" s="8"/>
      <c r="D130" s="10" t="s">
        <v>467</v>
      </c>
      <c r="E130" s="10" t="s">
        <v>462</v>
      </c>
      <c r="F130" s="10" t="s">
        <v>463</v>
      </c>
      <c r="G130" s="10" t="s">
        <v>464</v>
      </c>
      <c r="H130" s="23" t="s">
        <v>468</v>
      </c>
      <c r="I130" s="12" t="s">
        <v>84</v>
      </c>
      <c r="J130" s="13" t="s">
        <v>3</v>
      </c>
      <c r="K130" s="13" t="s">
        <v>38</v>
      </c>
      <c r="L130" s="15">
        <v>3</v>
      </c>
      <c r="M130" s="19" t="s">
        <v>469</v>
      </c>
      <c r="N130" s="15">
        <v>1</v>
      </c>
      <c r="O130" s="16">
        <v>1703520</v>
      </c>
      <c r="P130" s="16">
        <v>1638000</v>
      </c>
      <c r="Q130" s="16">
        <v>5268725</v>
      </c>
      <c r="R130" s="16">
        <v>1339226</v>
      </c>
      <c r="S130" s="16">
        <f t="shared" si="3"/>
        <v>2487367.75</v>
      </c>
    </row>
    <row r="131" spans="2:19" x14ac:dyDescent="0.35">
      <c r="B131" s="8">
        <v>123</v>
      </c>
      <c r="C131" s="8"/>
      <c r="D131" s="10" t="s">
        <v>470</v>
      </c>
      <c r="E131" s="10" t="s">
        <v>152</v>
      </c>
      <c r="F131" s="10" t="s">
        <v>200</v>
      </c>
      <c r="G131" s="10" t="s">
        <v>471</v>
      </c>
      <c r="H131" s="23">
        <v>11619901110816</v>
      </c>
      <c r="I131" s="10" t="s">
        <v>115</v>
      </c>
      <c r="J131" s="13" t="s">
        <v>3</v>
      </c>
      <c r="K131" s="13" t="s">
        <v>38</v>
      </c>
      <c r="L131" s="15">
        <v>3</v>
      </c>
      <c r="M131" s="15" t="s">
        <v>224</v>
      </c>
      <c r="N131" s="15">
        <v>1</v>
      </c>
      <c r="O131" s="16">
        <v>1664000</v>
      </c>
      <c r="P131" s="16">
        <v>1600000</v>
      </c>
      <c r="Q131" s="16">
        <v>2159850</v>
      </c>
      <c r="R131" s="16">
        <v>1244264</v>
      </c>
      <c r="S131" s="16">
        <f t="shared" si="3"/>
        <v>1667028.5</v>
      </c>
    </row>
    <row r="132" spans="2:19" x14ac:dyDescent="0.35">
      <c r="B132" s="8">
        <v>124</v>
      </c>
      <c r="C132" s="8"/>
      <c r="D132" s="10" t="s">
        <v>472</v>
      </c>
      <c r="E132" s="10" t="s">
        <v>114</v>
      </c>
      <c r="F132" s="10" t="s">
        <v>122</v>
      </c>
      <c r="G132" s="10" t="s">
        <v>123</v>
      </c>
      <c r="H132" s="10" t="s">
        <v>473</v>
      </c>
      <c r="I132" s="10" t="s">
        <v>115</v>
      </c>
      <c r="J132" s="13" t="s">
        <v>3</v>
      </c>
      <c r="K132" s="13" t="s">
        <v>38</v>
      </c>
      <c r="L132" s="15">
        <v>2</v>
      </c>
      <c r="M132" s="19" t="s">
        <v>117</v>
      </c>
      <c r="N132" s="15">
        <v>1</v>
      </c>
      <c r="O132" s="16">
        <v>2210208</v>
      </c>
      <c r="P132" s="16">
        <v>2125200</v>
      </c>
      <c r="Q132" s="16">
        <v>2909550</v>
      </c>
      <c r="R132" s="16">
        <v>1663620</v>
      </c>
      <c r="S132" s="16">
        <f t="shared" si="3"/>
        <v>2227144.5</v>
      </c>
    </row>
    <row r="133" spans="2:19" x14ac:dyDescent="0.35">
      <c r="B133" s="8">
        <v>125</v>
      </c>
      <c r="C133" s="8"/>
      <c r="D133" s="10" t="s">
        <v>474</v>
      </c>
      <c r="E133" s="10" t="s">
        <v>114</v>
      </c>
      <c r="F133" s="10" t="s">
        <v>122</v>
      </c>
      <c r="G133" s="10" t="s">
        <v>123</v>
      </c>
      <c r="H133" s="10" t="s">
        <v>475</v>
      </c>
      <c r="I133" s="10" t="s">
        <v>115</v>
      </c>
      <c r="J133" s="13" t="s">
        <v>3</v>
      </c>
      <c r="K133" s="13" t="s">
        <v>38</v>
      </c>
      <c r="L133" s="15">
        <v>2</v>
      </c>
      <c r="M133" s="19" t="s">
        <v>117</v>
      </c>
      <c r="N133" s="15">
        <v>1</v>
      </c>
      <c r="O133" s="16">
        <v>2210208</v>
      </c>
      <c r="P133" s="16">
        <v>2125200</v>
      </c>
      <c r="Q133" s="16">
        <v>2909550</v>
      </c>
      <c r="R133" s="16">
        <v>1663620</v>
      </c>
      <c r="S133" s="16">
        <f t="shared" si="3"/>
        <v>2227144.5</v>
      </c>
    </row>
    <row r="134" spans="2:19" x14ac:dyDescent="0.35">
      <c r="B134" s="8">
        <v>126</v>
      </c>
      <c r="C134" s="8"/>
      <c r="D134" s="10" t="s">
        <v>476</v>
      </c>
      <c r="E134" s="10" t="s">
        <v>114</v>
      </c>
      <c r="F134" s="10" t="s">
        <v>122</v>
      </c>
      <c r="G134" s="10" t="s">
        <v>123</v>
      </c>
      <c r="H134" s="10" t="s">
        <v>477</v>
      </c>
      <c r="I134" s="10" t="s">
        <v>115</v>
      </c>
      <c r="J134" s="13" t="s">
        <v>3</v>
      </c>
      <c r="K134" s="13" t="s">
        <v>38</v>
      </c>
      <c r="L134" s="15">
        <v>2</v>
      </c>
      <c r="M134" s="19" t="s">
        <v>117</v>
      </c>
      <c r="N134" s="15">
        <v>1</v>
      </c>
      <c r="O134" s="16">
        <v>2210208</v>
      </c>
      <c r="P134" s="16">
        <v>2125200</v>
      </c>
      <c r="Q134" s="16">
        <v>2909550</v>
      </c>
      <c r="R134" s="16">
        <v>1663620</v>
      </c>
      <c r="S134" s="16">
        <f t="shared" si="3"/>
        <v>2227144.5</v>
      </c>
    </row>
    <row r="135" spans="2:19" x14ac:dyDescent="0.35">
      <c r="B135" s="8">
        <v>127</v>
      </c>
      <c r="C135" s="8"/>
      <c r="D135" s="10" t="s">
        <v>478</v>
      </c>
      <c r="E135" s="10" t="s">
        <v>73</v>
      </c>
      <c r="F135" s="10" t="s">
        <v>60</v>
      </c>
      <c r="G135" s="10" t="s">
        <v>479</v>
      </c>
      <c r="H135" s="23" t="s">
        <v>480</v>
      </c>
      <c r="I135" s="10" t="s">
        <v>125</v>
      </c>
      <c r="J135" s="13" t="s">
        <v>3</v>
      </c>
      <c r="K135" s="13" t="s">
        <v>27</v>
      </c>
      <c r="L135" s="15">
        <v>3</v>
      </c>
      <c r="M135" s="14" t="s">
        <v>63</v>
      </c>
      <c r="N135" s="15">
        <v>1</v>
      </c>
      <c r="O135" s="16">
        <v>707616</v>
      </c>
      <c r="P135" s="16">
        <v>680400</v>
      </c>
      <c r="Q135" s="16">
        <v>571200</v>
      </c>
      <c r="R135" s="16">
        <v>546091</v>
      </c>
      <c r="S135" s="16">
        <f t="shared" si="3"/>
        <v>626326.75</v>
      </c>
    </row>
    <row r="136" spans="2:19" x14ac:dyDescent="0.35">
      <c r="B136" s="8">
        <v>128</v>
      </c>
      <c r="C136" s="8"/>
      <c r="D136" s="10" t="s">
        <v>481</v>
      </c>
      <c r="E136" s="10" t="s">
        <v>73</v>
      </c>
      <c r="F136" s="10" t="s">
        <v>60</v>
      </c>
      <c r="G136" s="10" t="s">
        <v>74</v>
      </c>
      <c r="H136" s="23" t="s">
        <v>482</v>
      </c>
      <c r="I136" s="10" t="s">
        <v>125</v>
      </c>
      <c r="J136" s="13" t="s">
        <v>3</v>
      </c>
      <c r="K136" s="13" t="s">
        <v>27</v>
      </c>
      <c r="L136" s="15">
        <v>3</v>
      </c>
      <c r="M136" s="14" t="s">
        <v>63</v>
      </c>
      <c r="N136" s="15">
        <v>1</v>
      </c>
      <c r="O136" s="16">
        <v>707616</v>
      </c>
      <c r="P136" s="16">
        <v>680400</v>
      </c>
      <c r="Q136" s="16">
        <v>571200</v>
      </c>
      <c r="R136" s="16">
        <v>546091</v>
      </c>
      <c r="S136" s="16">
        <f t="shared" si="3"/>
        <v>626326.75</v>
      </c>
    </row>
    <row r="137" spans="2:19" x14ac:dyDescent="0.35">
      <c r="B137" s="8">
        <v>129</v>
      </c>
      <c r="C137" s="8"/>
      <c r="D137" s="10" t="s">
        <v>483</v>
      </c>
      <c r="E137" s="10" t="s">
        <v>59</v>
      </c>
      <c r="F137" s="10" t="s">
        <v>60</v>
      </c>
      <c r="G137" s="10" t="s">
        <v>484</v>
      </c>
      <c r="H137" s="10" t="s">
        <v>485</v>
      </c>
      <c r="I137" s="10" t="s">
        <v>125</v>
      </c>
      <c r="J137" s="13" t="s">
        <v>3</v>
      </c>
      <c r="K137" s="13" t="s">
        <v>27</v>
      </c>
      <c r="L137" s="15">
        <v>3</v>
      </c>
      <c r="M137" s="14" t="s">
        <v>63</v>
      </c>
      <c r="N137" s="15">
        <v>1</v>
      </c>
      <c r="O137" s="16">
        <v>707616</v>
      </c>
      <c r="P137" s="16">
        <v>680400</v>
      </c>
      <c r="Q137" s="16">
        <v>571200</v>
      </c>
      <c r="R137" s="16">
        <v>546091</v>
      </c>
      <c r="S137" s="16">
        <f t="shared" si="3"/>
        <v>626326.75</v>
      </c>
    </row>
    <row r="138" spans="2:19" x14ac:dyDescent="0.35">
      <c r="B138" s="8">
        <v>130</v>
      </c>
      <c r="C138" s="8"/>
      <c r="D138" s="10" t="s">
        <v>486</v>
      </c>
      <c r="E138" s="10" t="s">
        <v>155</v>
      </c>
      <c r="F138" s="10" t="s">
        <v>487</v>
      </c>
      <c r="G138" s="10">
        <v>1250</v>
      </c>
      <c r="H138" s="23">
        <v>670800134</v>
      </c>
      <c r="I138" s="10" t="s">
        <v>283</v>
      </c>
      <c r="J138" s="13" t="s">
        <v>3</v>
      </c>
      <c r="K138" s="13" t="s">
        <v>15</v>
      </c>
      <c r="L138" s="15">
        <v>3</v>
      </c>
      <c r="M138" s="14" t="s">
        <v>190</v>
      </c>
      <c r="N138" s="15">
        <v>1</v>
      </c>
      <c r="O138" s="16">
        <v>1019200</v>
      </c>
      <c r="P138" s="16">
        <v>980000</v>
      </c>
      <c r="Q138" s="16">
        <v>3534300</v>
      </c>
      <c r="R138" s="16">
        <v>2362864</v>
      </c>
      <c r="S138" s="16">
        <f t="shared" si="3"/>
        <v>1974091</v>
      </c>
    </row>
    <row r="139" spans="2:19" x14ac:dyDescent="0.35">
      <c r="B139" s="8">
        <v>131</v>
      </c>
      <c r="C139" s="8"/>
      <c r="D139" s="10" t="s">
        <v>488</v>
      </c>
      <c r="E139" s="15" t="s">
        <v>73</v>
      </c>
      <c r="F139" s="15" t="s">
        <v>489</v>
      </c>
      <c r="G139" s="15" t="s">
        <v>490</v>
      </c>
      <c r="H139" s="30" t="s">
        <v>491</v>
      </c>
      <c r="I139" s="10" t="s">
        <v>176</v>
      </c>
      <c r="J139" s="13" t="s">
        <v>3</v>
      </c>
      <c r="K139" s="13" t="s">
        <v>27</v>
      </c>
      <c r="L139" s="15">
        <v>3</v>
      </c>
      <c r="M139" s="14" t="s">
        <v>63</v>
      </c>
      <c r="N139" s="15">
        <v>1</v>
      </c>
      <c r="O139" s="16">
        <v>707616</v>
      </c>
      <c r="P139" s="16">
        <v>680400</v>
      </c>
      <c r="Q139" s="16">
        <v>571200</v>
      </c>
      <c r="R139" s="16">
        <v>546091</v>
      </c>
      <c r="S139" s="16">
        <f t="shared" si="3"/>
        <v>626326.75</v>
      </c>
    </row>
    <row r="140" spans="2:19" x14ac:dyDescent="0.35">
      <c r="B140" s="8">
        <v>132</v>
      </c>
      <c r="C140" s="8"/>
      <c r="D140" s="10" t="s">
        <v>492</v>
      </c>
      <c r="E140" s="10" t="s">
        <v>73</v>
      </c>
      <c r="F140" s="10" t="s">
        <v>489</v>
      </c>
      <c r="G140" s="10" t="s">
        <v>493</v>
      </c>
      <c r="H140" s="23" t="s">
        <v>494</v>
      </c>
      <c r="I140" s="10" t="s">
        <v>176</v>
      </c>
      <c r="J140" s="13" t="s">
        <v>3</v>
      </c>
      <c r="K140" s="13" t="s">
        <v>27</v>
      </c>
      <c r="L140" s="15">
        <v>3</v>
      </c>
      <c r="M140" s="14" t="s">
        <v>63</v>
      </c>
      <c r="N140" s="15">
        <v>1</v>
      </c>
      <c r="O140" s="16">
        <v>707616</v>
      </c>
      <c r="P140" s="16">
        <v>680400</v>
      </c>
      <c r="Q140" s="16">
        <v>571200</v>
      </c>
      <c r="R140" s="16">
        <v>546091</v>
      </c>
      <c r="S140" s="16">
        <f t="shared" si="3"/>
        <v>626326.75</v>
      </c>
    </row>
    <row r="141" spans="2:19" x14ac:dyDescent="0.35">
      <c r="B141" s="8">
        <v>133</v>
      </c>
      <c r="C141" s="8"/>
      <c r="D141" s="10" t="s">
        <v>495</v>
      </c>
      <c r="E141" s="15" t="s">
        <v>73</v>
      </c>
      <c r="F141" s="15" t="s">
        <v>60</v>
      </c>
      <c r="G141" s="15" t="s">
        <v>74</v>
      </c>
      <c r="H141" s="30" t="s">
        <v>496</v>
      </c>
      <c r="I141" s="10" t="s">
        <v>176</v>
      </c>
      <c r="J141" s="13" t="s">
        <v>3</v>
      </c>
      <c r="K141" s="13" t="s">
        <v>27</v>
      </c>
      <c r="L141" s="15">
        <v>3</v>
      </c>
      <c r="M141" s="14" t="s">
        <v>63</v>
      </c>
      <c r="N141" s="15">
        <v>1</v>
      </c>
      <c r="O141" s="16">
        <v>707616</v>
      </c>
      <c r="P141" s="16">
        <v>680400</v>
      </c>
      <c r="Q141" s="16">
        <v>571200</v>
      </c>
      <c r="R141" s="16">
        <v>546091</v>
      </c>
      <c r="S141" s="16">
        <f t="shared" si="3"/>
        <v>626326.75</v>
      </c>
    </row>
    <row r="142" spans="2:19" x14ac:dyDescent="0.35">
      <c r="B142" s="8">
        <v>134</v>
      </c>
      <c r="C142" s="8"/>
      <c r="D142" s="10" t="s">
        <v>497</v>
      </c>
      <c r="E142" s="10" t="s">
        <v>59</v>
      </c>
      <c r="F142" s="10" t="s">
        <v>135</v>
      </c>
      <c r="G142" s="10" t="s">
        <v>136</v>
      </c>
      <c r="H142" s="23" t="s">
        <v>498</v>
      </c>
      <c r="I142" s="10" t="s">
        <v>176</v>
      </c>
      <c r="J142" s="13" t="s">
        <v>3</v>
      </c>
      <c r="K142" s="13" t="s">
        <v>27</v>
      </c>
      <c r="L142" s="15">
        <v>3</v>
      </c>
      <c r="M142" s="14" t="s">
        <v>63</v>
      </c>
      <c r="N142" s="15">
        <v>1</v>
      </c>
      <c r="O142" s="16">
        <v>707616</v>
      </c>
      <c r="P142" s="16">
        <v>680400</v>
      </c>
      <c r="Q142" s="16">
        <v>571200</v>
      </c>
      <c r="R142" s="16">
        <v>546091</v>
      </c>
      <c r="S142" s="16">
        <f t="shared" si="3"/>
        <v>626326.75</v>
      </c>
    </row>
    <row r="143" spans="2:19" x14ac:dyDescent="0.35">
      <c r="B143" s="8">
        <v>135</v>
      </c>
      <c r="C143" s="8"/>
      <c r="D143" s="10" t="s">
        <v>499</v>
      </c>
      <c r="E143" s="10" t="s">
        <v>73</v>
      </c>
      <c r="F143" s="10" t="s">
        <v>196</v>
      </c>
      <c r="G143" s="10" t="s">
        <v>500</v>
      </c>
      <c r="H143" s="23" t="s">
        <v>501</v>
      </c>
      <c r="I143" s="10" t="s">
        <v>176</v>
      </c>
      <c r="J143" s="13" t="s">
        <v>3</v>
      </c>
      <c r="K143" s="13" t="s">
        <v>27</v>
      </c>
      <c r="L143" s="15">
        <v>3</v>
      </c>
      <c r="M143" s="14" t="s">
        <v>63</v>
      </c>
      <c r="N143" s="15">
        <v>1</v>
      </c>
      <c r="O143" s="16">
        <v>707616</v>
      </c>
      <c r="P143" s="16">
        <v>680400</v>
      </c>
      <c r="Q143" s="16">
        <v>571200</v>
      </c>
      <c r="R143" s="16">
        <v>546091</v>
      </c>
      <c r="S143" s="16">
        <f t="shared" si="3"/>
        <v>626326.75</v>
      </c>
    </row>
    <row r="144" spans="2:19" x14ac:dyDescent="0.35">
      <c r="B144" s="8">
        <v>136</v>
      </c>
      <c r="C144" s="8"/>
      <c r="D144" s="10" t="s">
        <v>502</v>
      </c>
      <c r="E144" s="10" t="s">
        <v>152</v>
      </c>
      <c r="F144" s="10" t="s">
        <v>122</v>
      </c>
      <c r="G144" s="35" t="s">
        <v>392</v>
      </c>
      <c r="H144" s="35" t="s">
        <v>503</v>
      </c>
      <c r="I144" s="10" t="s">
        <v>198</v>
      </c>
      <c r="J144" s="13" t="s">
        <v>3</v>
      </c>
      <c r="K144" s="13" t="s">
        <v>38</v>
      </c>
      <c r="L144" s="15">
        <v>3</v>
      </c>
      <c r="M144" s="14" t="s">
        <v>44</v>
      </c>
      <c r="N144" s="15">
        <v>1</v>
      </c>
      <c r="O144" s="16">
        <v>1664000</v>
      </c>
      <c r="P144" s="16">
        <v>1600000</v>
      </c>
      <c r="Q144" s="16">
        <v>2159850</v>
      </c>
      <c r="R144" s="16">
        <v>1244264</v>
      </c>
      <c r="S144" s="16">
        <f>AVERAGE(O144:R144)</f>
        <v>1667028.5</v>
      </c>
    </row>
    <row r="145" spans="2:19" x14ac:dyDescent="0.35">
      <c r="B145" s="8">
        <v>137</v>
      </c>
      <c r="C145" s="8"/>
      <c r="D145" s="10" t="s">
        <v>504</v>
      </c>
      <c r="E145" s="10" t="s">
        <v>228</v>
      </c>
      <c r="F145" s="10" t="s">
        <v>122</v>
      </c>
      <c r="G145" s="10" t="s">
        <v>229</v>
      </c>
      <c r="H145" s="10" t="s">
        <v>505</v>
      </c>
      <c r="I145" s="10" t="s">
        <v>198</v>
      </c>
      <c r="J145" s="13" t="s">
        <v>3</v>
      </c>
      <c r="K145" s="13" t="s">
        <v>38</v>
      </c>
      <c r="L145" s="15">
        <v>2</v>
      </c>
      <c r="M145" s="19" t="s">
        <v>275</v>
      </c>
      <c r="N145" s="15">
        <v>1</v>
      </c>
      <c r="O145" s="16">
        <v>1426880</v>
      </c>
      <c r="P145" s="16">
        <v>1372000</v>
      </c>
      <c r="Q145" s="16">
        <v>2159850</v>
      </c>
      <c r="R145" s="16">
        <v>1476790</v>
      </c>
      <c r="S145" s="16">
        <f t="shared" si="3"/>
        <v>1608880</v>
      </c>
    </row>
    <row r="146" spans="2:19" x14ac:dyDescent="0.35">
      <c r="B146" s="8">
        <v>138</v>
      </c>
      <c r="C146" s="8"/>
      <c r="D146" s="9" t="s">
        <v>506</v>
      </c>
      <c r="E146" s="10" t="s">
        <v>507</v>
      </c>
      <c r="F146" s="10" t="s">
        <v>463</v>
      </c>
      <c r="G146" s="10" t="s">
        <v>508</v>
      </c>
      <c r="H146" s="23" t="s">
        <v>509</v>
      </c>
      <c r="I146" s="12" t="s">
        <v>84</v>
      </c>
      <c r="J146" s="13" t="s">
        <v>3</v>
      </c>
      <c r="K146" s="13" t="s">
        <v>50</v>
      </c>
      <c r="L146" s="15">
        <v>12</v>
      </c>
      <c r="M146" s="15" t="s">
        <v>510</v>
      </c>
      <c r="N146" s="15">
        <v>1</v>
      </c>
      <c r="O146" s="16">
        <v>1062880</v>
      </c>
      <c r="P146" s="16">
        <v>1022000</v>
      </c>
      <c r="Q146" s="16">
        <v>1374450</v>
      </c>
      <c r="R146" s="16">
        <v>1244264</v>
      </c>
      <c r="S146" s="16">
        <f t="shared" si="3"/>
        <v>1175898.5</v>
      </c>
    </row>
    <row r="147" spans="2:19" x14ac:dyDescent="0.35">
      <c r="B147" s="8">
        <v>139</v>
      </c>
      <c r="C147" s="8"/>
      <c r="D147" s="38" t="s">
        <v>511</v>
      </c>
      <c r="E147" s="10" t="s">
        <v>249</v>
      </c>
      <c r="F147" s="45" t="s">
        <v>512</v>
      </c>
      <c r="G147" s="46" t="s">
        <v>513</v>
      </c>
      <c r="H147" s="48" t="s">
        <v>375</v>
      </c>
      <c r="I147" s="38" t="s">
        <v>246</v>
      </c>
      <c r="J147" s="13" t="s">
        <v>3</v>
      </c>
      <c r="K147" s="13" t="s">
        <v>253</v>
      </c>
      <c r="L147" s="15">
        <v>6</v>
      </c>
      <c r="M147" s="13" t="s">
        <v>514</v>
      </c>
      <c r="N147" s="15">
        <v>1</v>
      </c>
      <c r="O147" s="16">
        <v>703248</v>
      </c>
      <c r="P147" s="16">
        <v>676200</v>
      </c>
      <c r="Q147" s="16">
        <v>746130</v>
      </c>
      <c r="R147" s="16">
        <v>820505</v>
      </c>
      <c r="S147" s="16">
        <f t="shared" si="3"/>
        <v>736520.75</v>
      </c>
    </row>
    <row r="149" spans="2:19" ht="18" x14ac:dyDescent="0.35">
      <c r="O149" s="83">
        <f>SUM(O9:O147)</f>
        <v>170613248</v>
      </c>
      <c r="P149" s="83">
        <f t="shared" ref="P149:S149" si="4">SUM(P9:P147)</f>
        <v>163761400</v>
      </c>
      <c r="Q149" s="83">
        <f t="shared" si="4"/>
        <v>256496170</v>
      </c>
      <c r="R149" s="83">
        <f t="shared" si="4"/>
        <v>155176357</v>
      </c>
      <c r="S149" s="83">
        <f t="shared" si="4"/>
        <v>186511793.75</v>
      </c>
    </row>
    <row r="150" spans="2:19" x14ac:dyDescent="0.35">
      <c r="O150" s="50"/>
      <c r="Q150" s="50"/>
      <c r="R150" s="50"/>
    </row>
    <row r="151" spans="2:19" x14ac:dyDescent="0.35">
      <c r="O151" s="50"/>
      <c r="Q151" s="50"/>
      <c r="R151" s="50"/>
    </row>
    <row r="153" spans="2:19" x14ac:dyDescent="0.35">
      <c r="C153" s="2"/>
      <c r="Q153" s="50"/>
      <c r="R153" s="50"/>
    </row>
    <row r="154" spans="2:19" x14ac:dyDescent="0.35">
      <c r="C154" s="2"/>
    </row>
    <row r="155" spans="2:19" x14ac:dyDescent="0.35">
      <c r="C155" s="2"/>
    </row>
    <row r="156" spans="2:19" x14ac:dyDescent="0.35">
      <c r="C156" s="2"/>
    </row>
    <row r="157" spans="2:19" x14ac:dyDescent="0.35">
      <c r="C157" s="2"/>
    </row>
  </sheetData>
  <autoFilter ref="A7:M147" xr:uid="{060DE274-0DEF-43BC-A3AF-B97478694102}"/>
  <mergeCells count="22">
    <mergeCell ref="B4:R4"/>
    <mergeCell ref="B2:R2"/>
    <mergeCell ref="B3:R3"/>
    <mergeCell ref="O6:O8"/>
    <mergeCell ref="P6:P8"/>
    <mergeCell ref="Q6:Q8"/>
    <mergeCell ref="O5:S5"/>
    <mergeCell ref="B5:N5"/>
    <mergeCell ref="S6:S8"/>
    <mergeCell ref="R6:R8"/>
    <mergeCell ref="B6:B8"/>
    <mergeCell ref="D6:D8"/>
    <mergeCell ref="E6:E8"/>
    <mergeCell ref="F6:F8"/>
    <mergeCell ref="G6:G8"/>
    <mergeCell ref="H6:H8"/>
    <mergeCell ref="N6:N8"/>
    <mergeCell ref="I6:I8"/>
    <mergeCell ref="J6:J8"/>
    <mergeCell ref="K6:K8"/>
    <mergeCell ref="L6:L8"/>
    <mergeCell ref="M6:M8"/>
  </mergeCells>
  <conditionalFormatting sqref="D117:D146">
    <cfRule type="duplicateValues" dxfId="0" priority="8"/>
  </conditionalFormatting>
  <printOptions horizontalCentered="1"/>
  <pageMargins left="0.11811023622047245" right="0.11811023622047245" top="0.55118110236220474" bottom="0.35433070866141736" header="0.31496062992125984" footer="0.11811023622047245"/>
  <pageSetup paperSize="5" scale="31" orientation="landscape" r:id="rId1"/>
  <headerFooter>
    <oddFooter>&amp;CGobernación del &amp;"Arial,Normal"&amp;8Departamento del Atlántico – www.atlantico.gov.co – Conmutador 3307000
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D830-244E-4E7C-BB9A-F2BD48C51A80}">
  <sheetPr>
    <tabColor rgb="FF00B050"/>
  </sheetPr>
  <dimension ref="A1:R20"/>
  <sheetViews>
    <sheetView showGridLines="0" zoomScale="70" zoomScaleNormal="70" zoomScaleSheetLayoutView="80" workbookViewId="0">
      <pane xSplit="1" ySplit="8" topLeftCell="I9" activePane="bottomRight" state="frozen"/>
      <selection activeCell="F35" sqref="F35"/>
      <selection pane="topRight" activeCell="F35" sqref="F35"/>
      <selection pane="bottomLeft" activeCell="F35" sqref="F35"/>
      <selection pane="bottomRight" activeCell="R14" sqref="R14"/>
    </sheetView>
  </sheetViews>
  <sheetFormatPr baseColWidth="10" defaultColWidth="11.453125" defaultRowHeight="17.5" x14ac:dyDescent="0.35"/>
  <cols>
    <col min="1" max="1" width="1.1796875" style="3" customWidth="1"/>
    <col min="2" max="2" width="9.81640625" style="3" customWidth="1"/>
    <col min="3" max="3" width="15.81640625" style="4" customWidth="1"/>
    <col min="4" max="4" width="33.36328125" style="3" customWidth="1"/>
    <col min="5" max="5" width="28" style="3" bestFit="1" customWidth="1"/>
    <col min="6" max="6" width="16.81640625" style="3" customWidth="1"/>
    <col min="7" max="7" width="20.453125" style="3" bestFit="1" customWidth="1"/>
    <col min="8" max="8" width="64.36328125" style="3" bestFit="1" customWidth="1"/>
    <col min="9" max="9" width="22.1796875" style="4" customWidth="1"/>
    <col min="10" max="10" width="44.453125" style="4" bestFit="1" customWidth="1"/>
    <col min="11" max="11" width="19" style="3" customWidth="1"/>
    <col min="12" max="12" width="35.36328125" style="3" customWidth="1"/>
    <col min="13" max="13" width="15.453125" style="3" bestFit="1" customWidth="1"/>
    <col min="14" max="14" width="21.81640625" style="3" bestFit="1" customWidth="1"/>
    <col min="15" max="15" width="23.6328125" style="3" customWidth="1"/>
    <col min="16" max="17" width="26" style="3" customWidth="1"/>
    <col min="18" max="18" width="21.453125" style="3" customWidth="1"/>
    <col min="19" max="16384" width="11.453125" style="3"/>
  </cols>
  <sheetData>
    <row r="1" spans="1:18" ht="7.5" customHeight="1" x14ac:dyDescent="0.35"/>
    <row r="2" spans="1:18" ht="21" customHeight="1" x14ac:dyDescent="0.35">
      <c r="B2" s="91" t="s">
        <v>621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8" ht="26.25" customHeight="1" x14ac:dyDescent="0.35">
      <c r="B3" s="91" t="s">
        <v>607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8" ht="21" customHeight="1" x14ac:dyDescent="0.3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8" ht="29.25" customHeight="1" x14ac:dyDescent="0.35">
      <c r="A5" s="113" t="s">
        <v>609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4"/>
      <c r="N5" s="104" t="s">
        <v>618</v>
      </c>
      <c r="O5" s="105"/>
      <c r="P5" s="105"/>
      <c r="Q5" s="105"/>
      <c r="R5" s="105"/>
    </row>
    <row r="6" spans="1:18" s="7" customFormat="1" ht="30" customHeight="1" x14ac:dyDescent="0.35">
      <c r="A6" s="5"/>
      <c r="B6" s="85" t="s">
        <v>0</v>
      </c>
      <c r="C6" s="85" t="s">
        <v>515</v>
      </c>
      <c r="D6" s="85" t="s">
        <v>5</v>
      </c>
      <c r="E6" s="85" t="s">
        <v>6</v>
      </c>
      <c r="F6" s="85" t="s">
        <v>7</v>
      </c>
      <c r="G6" s="85" t="s">
        <v>8</v>
      </c>
      <c r="H6" s="85" t="s">
        <v>1</v>
      </c>
      <c r="I6" s="85" t="s">
        <v>9</v>
      </c>
      <c r="J6" s="86" t="s">
        <v>516</v>
      </c>
      <c r="K6" s="86" t="s">
        <v>517</v>
      </c>
      <c r="L6" s="86" t="s">
        <v>12</v>
      </c>
      <c r="M6" s="85" t="s">
        <v>13</v>
      </c>
      <c r="N6" s="95" t="s">
        <v>612</v>
      </c>
      <c r="O6" s="98" t="s">
        <v>613</v>
      </c>
      <c r="P6" s="101" t="s">
        <v>615</v>
      </c>
      <c r="Q6" s="110" t="s">
        <v>614</v>
      </c>
      <c r="R6" s="109" t="s">
        <v>602</v>
      </c>
    </row>
    <row r="7" spans="1:18" s="7" customFormat="1" ht="30" customHeight="1" x14ac:dyDescent="0.35">
      <c r="A7" s="5"/>
      <c r="B7" s="85"/>
      <c r="C7" s="85"/>
      <c r="D7" s="85"/>
      <c r="E7" s="85"/>
      <c r="F7" s="85"/>
      <c r="G7" s="85"/>
      <c r="H7" s="85"/>
      <c r="I7" s="85"/>
      <c r="J7" s="87"/>
      <c r="K7" s="87"/>
      <c r="L7" s="87"/>
      <c r="M7" s="85"/>
      <c r="N7" s="96"/>
      <c r="O7" s="99"/>
      <c r="P7" s="102"/>
      <c r="Q7" s="111"/>
      <c r="R7" s="109"/>
    </row>
    <row r="8" spans="1:18" s="7" customFormat="1" ht="31.5" customHeight="1" x14ac:dyDescent="0.35">
      <c r="A8" s="5"/>
      <c r="B8" s="85"/>
      <c r="C8" s="85"/>
      <c r="D8" s="85"/>
      <c r="E8" s="85"/>
      <c r="F8" s="85"/>
      <c r="G8" s="85"/>
      <c r="H8" s="85"/>
      <c r="I8" s="85"/>
      <c r="J8" s="88"/>
      <c r="K8" s="88"/>
      <c r="L8" s="88"/>
      <c r="M8" s="85"/>
      <c r="N8" s="97"/>
      <c r="O8" s="100"/>
      <c r="P8" s="103"/>
      <c r="Q8" s="112"/>
      <c r="R8" s="109"/>
    </row>
    <row r="9" spans="1:18" x14ac:dyDescent="0.35">
      <c r="B9" s="8">
        <v>1</v>
      </c>
      <c r="C9" s="10" t="s">
        <v>518</v>
      </c>
      <c r="D9" s="10" t="s">
        <v>249</v>
      </c>
      <c r="E9" s="10" t="s">
        <v>250</v>
      </c>
      <c r="F9" s="10" t="s">
        <v>251</v>
      </c>
      <c r="G9" s="10" t="s">
        <v>146</v>
      </c>
      <c r="H9" s="10" t="s">
        <v>519</v>
      </c>
      <c r="I9" s="13" t="s">
        <v>3</v>
      </c>
      <c r="J9" s="13" t="s">
        <v>253</v>
      </c>
      <c r="K9" s="15">
        <v>6</v>
      </c>
      <c r="L9" s="14" t="s">
        <v>520</v>
      </c>
      <c r="M9" s="15">
        <v>1</v>
      </c>
      <c r="N9" s="16">
        <v>676200</v>
      </c>
      <c r="O9" s="16">
        <v>676200</v>
      </c>
      <c r="P9" s="16">
        <v>746130</v>
      </c>
      <c r="Q9" s="16">
        <v>820505</v>
      </c>
      <c r="R9" s="16">
        <f>AVERAGE(N9:Q9)</f>
        <v>729758.75</v>
      </c>
    </row>
    <row r="10" spans="1:18" x14ac:dyDescent="0.35">
      <c r="B10" s="8">
        <v>2</v>
      </c>
      <c r="C10" s="10" t="s">
        <v>521</v>
      </c>
      <c r="D10" s="10" t="s">
        <v>249</v>
      </c>
      <c r="E10" s="33" t="s">
        <v>512</v>
      </c>
      <c r="F10" s="10" t="s">
        <v>513</v>
      </c>
      <c r="G10" s="10" t="s">
        <v>146</v>
      </c>
      <c r="H10" s="10" t="s">
        <v>522</v>
      </c>
      <c r="I10" s="13" t="s">
        <v>3</v>
      </c>
      <c r="J10" s="13" t="s">
        <v>253</v>
      </c>
      <c r="K10" s="14" t="s">
        <v>523</v>
      </c>
      <c r="L10" s="14" t="s">
        <v>520</v>
      </c>
      <c r="M10" s="15">
        <v>1</v>
      </c>
      <c r="N10" s="16">
        <v>676200</v>
      </c>
      <c r="O10" s="16">
        <v>676200</v>
      </c>
      <c r="P10" s="16">
        <v>746130</v>
      </c>
      <c r="Q10" s="16">
        <v>820505</v>
      </c>
      <c r="R10" s="16">
        <f t="shared" ref="R10:R11" si="0">AVERAGE(N10:Q10)</f>
        <v>729758.75</v>
      </c>
    </row>
    <row r="11" spans="1:18" x14ac:dyDescent="0.35">
      <c r="B11" s="8">
        <v>3</v>
      </c>
      <c r="C11" s="10" t="s">
        <v>524</v>
      </c>
      <c r="D11" s="10" t="s">
        <v>249</v>
      </c>
      <c r="E11" s="33" t="s">
        <v>512</v>
      </c>
      <c r="F11" s="10" t="s">
        <v>513</v>
      </c>
      <c r="G11" s="10" t="s">
        <v>146</v>
      </c>
      <c r="H11" s="10" t="s">
        <v>522</v>
      </c>
      <c r="I11" s="13" t="s">
        <v>3</v>
      </c>
      <c r="J11" s="13" t="s">
        <v>253</v>
      </c>
      <c r="K11" s="14" t="s">
        <v>523</v>
      </c>
      <c r="L11" s="14" t="s">
        <v>520</v>
      </c>
      <c r="M11" s="15">
        <v>1</v>
      </c>
      <c r="N11" s="16">
        <v>676200</v>
      </c>
      <c r="O11" s="16">
        <v>676200</v>
      </c>
      <c r="P11" s="16">
        <v>746130</v>
      </c>
      <c r="Q11" s="16">
        <v>820505</v>
      </c>
      <c r="R11" s="16">
        <f t="shared" si="0"/>
        <v>729758.75</v>
      </c>
    </row>
    <row r="13" spans="1:18" x14ac:dyDescent="0.35">
      <c r="N13" s="66">
        <f>SUM(N9:N11)</f>
        <v>2028600</v>
      </c>
      <c r="O13" s="66">
        <f t="shared" ref="O13:Q13" si="1">SUM(O9:O11)</f>
        <v>2028600</v>
      </c>
      <c r="P13" s="66">
        <f t="shared" si="1"/>
        <v>2238390</v>
      </c>
      <c r="Q13" s="66">
        <f t="shared" si="1"/>
        <v>2461515</v>
      </c>
      <c r="R13" s="66">
        <f>SUM(R9:R11)</f>
        <v>2189276.25</v>
      </c>
    </row>
    <row r="16" spans="1:18" x14ac:dyDescent="0.35">
      <c r="E16" s="2"/>
    </row>
    <row r="17" spans="5:5" x14ac:dyDescent="0.35">
      <c r="E17" s="2"/>
    </row>
    <row r="18" spans="5:5" x14ac:dyDescent="0.35">
      <c r="E18" s="2"/>
    </row>
    <row r="19" spans="5:5" x14ac:dyDescent="0.35">
      <c r="E19" s="2"/>
    </row>
    <row r="20" spans="5:5" x14ac:dyDescent="0.35">
      <c r="E20" s="2"/>
    </row>
  </sheetData>
  <autoFilter ref="A7:L11" xr:uid="{060DE274-0DEF-43BC-A3AF-B97478694102}"/>
  <mergeCells count="22">
    <mergeCell ref="B4:M4"/>
    <mergeCell ref="B2:Q2"/>
    <mergeCell ref="B3:Q3"/>
    <mergeCell ref="N6:N8"/>
    <mergeCell ref="O6:O8"/>
    <mergeCell ref="P6:P8"/>
    <mergeCell ref="A5:M5"/>
    <mergeCell ref="N5:R5"/>
    <mergeCell ref="R6:R8"/>
    <mergeCell ref="Q6:Q8"/>
    <mergeCell ref="B6:B8"/>
    <mergeCell ref="C6:C8"/>
    <mergeCell ref="D6:D8"/>
    <mergeCell ref="E6:E8"/>
    <mergeCell ref="F6:F8"/>
    <mergeCell ref="G6:G8"/>
    <mergeCell ref="M6:M8"/>
    <mergeCell ref="H6:H8"/>
    <mergeCell ref="I6:I8"/>
    <mergeCell ref="J6:J8"/>
    <mergeCell ref="K6:K8"/>
    <mergeCell ref="L6:L8"/>
  </mergeCells>
  <pageMargins left="0.31496062992125984" right="0.31496062992125984" top="0.55118110236220474" bottom="0.35433070866141736" header="0.31496062992125984" footer="0.11811023622047245"/>
  <pageSetup paperSize="5" scale="41" orientation="landscape" r:id="rId1"/>
  <headerFooter>
    <oddFooter>&amp;CGobernación del &amp;"Arial,Normal"&amp;8Departamento del Atlántico – www.atlantico.gov.co – Conmutador 3307000
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0F502-3D69-4CE7-B62F-925E4F17469D}">
  <sheetPr>
    <tabColor rgb="FF00B050"/>
    <pageSetUpPr fitToPage="1"/>
  </sheetPr>
  <dimension ref="A1:R35"/>
  <sheetViews>
    <sheetView showGridLines="0" zoomScale="70" zoomScaleNormal="70" zoomScaleSheetLayoutView="80" workbookViewId="0">
      <pane xSplit="1" ySplit="8" topLeftCell="I15" activePane="bottomRight" state="frozen"/>
      <selection activeCell="F35" sqref="F35"/>
      <selection pane="topRight" activeCell="F35" sqref="F35"/>
      <selection pane="bottomLeft" activeCell="F35" sqref="F35"/>
      <selection pane="bottomRight" activeCell="R26" sqref="R26"/>
    </sheetView>
  </sheetViews>
  <sheetFormatPr baseColWidth="10" defaultColWidth="11.453125" defaultRowHeight="17.5" x14ac:dyDescent="0.35"/>
  <cols>
    <col min="1" max="1" width="1.1796875" style="3" customWidth="1"/>
    <col min="2" max="2" width="8.1796875" style="3" bestFit="1" customWidth="1"/>
    <col min="3" max="3" width="25.453125" style="4" bestFit="1" customWidth="1"/>
    <col min="4" max="4" width="34" style="3" bestFit="1" customWidth="1"/>
    <col min="5" max="5" width="36.36328125" style="3" bestFit="1" customWidth="1"/>
    <col min="6" max="6" width="32.6328125" style="3" bestFit="1" customWidth="1"/>
    <col min="7" max="7" width="36.6328125" style="3" bestFit="1" customWidth="1"/>
    <col min="8" max="8" width="65.1796875" style="3" bestFit="1" customWidth="1"/>
    <col min="9" max="9" width="18.453125" style="4" bestFit="1" customWidth="1"/>
    <col min="10" max="10" width="19.81640625" style="4" bestFit="1" customWidth="1"/>
    <col min="11" max="11" width="18" style="3" bestFit="1" customWidth="1"/>
    <col min="12" max="12" width="38.81640625" style="3" bestFit="1" customWidth="1"/>
    <col min="13" max="13" width="15.453125" style="3" bestFit="1" customWidth="1"/>
    <col min="14" max="14" width="22.453125" style="3" customWidth="1"/>
    <col min="15" max="15" width="22" style="3" customWidth="1"/>
    <col min="16" max="17" width="21.81640625" style="3" customWidth="1"/>
    <col min="18" max="18" width="21.6328125" style="3" customWidth="1"/>
    <col min="19" max="16384" width="11.453125" style="3"/>
  </cols>
  <sheetData>
    <row r="1" spans="1:18" ht="7.5" customHeight="1" x14ac:dyDescent="0.35"/>
    <row r="2" spans="1:18" ht="21" customHeight="1" x14ac:dyDescent="0.35">
      <c r="B2" s="91" t="s">
        <v>619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8" ht="21" customHeight="1" x14ac:dyDescent="0.35">
      <c r="B3" s="91" t="s">
        <v>607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8" ht="21" customHeight="1" x14ac:dyDescent="0.35">
      <c r="A4" s="113" t="s">
        <v>610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4"/>
    </row>
    <row r="5" spans="1:18" ht="26.25" customHeight="1" x14ac:dyDescent="0.35">
      <c r="N5" s="91" t="s">
        <v>618</v>
      </c>
      <c r="O5" s="91"/>
      <c r="P5" s="91"/>
      <c r="Q5" s="91"/>
      <c r="R5" s="91"/>
    </row>
    <row r="6" spans="1:18" s="7" customFormat="1" ht="30" customHeight="1" x14ac:dyDescent="0.35">
      <c r="A6" s="5"/>
      <c r="B6" s="85" t="s">
        <v>0</v>
      </c>
      <c r="C6" s="85" t="s">
        <v>4</v>
      </c>
      <c r="D6" s="85" t="s">
        <v>5</v>
      </c>
      <c r="E6" s="85" t="s">
        <v>6</v>
      </c>
      <c r="F6" s="85" t="s">
        <v>7</v>
      </c>
      <c r="G6" s="85" t="s">
        <v>8</v>
      </c>
      <c r="H6" s="85" t="s">
        <v>1</v>
      </c>
      <c r="I6" s="85" t="s">
        <v>2</v>
      </c>
      <c r="J6" s="86" t="s">
        <v>10</v>
      </c>
      <c r="K6" s="86" t="s">
        <v>525</v>
      </c>
      <c r="L6" s="86" t="s">
        <v>526</v>
      </c>
      <c r="M6" s="85" t="s">
        <v>13</v>
      </c>
      <c r="N6" s="95" t="s">
        <v>612</v>
      </c>
      <c r="O6" s="98" t="s">
        <v>613</v>
      </c>
      <c r="P6" s="101" t="s">
        <v>615</v>
      </c>
      <c r="Q6" s="110" t="s">
        <v>614</v>
      </c>
      <c r="R6" s="109" t="s">
        <v>602</v>
      </c>
    </row>
    <row r="7" spans="1:18" s="7" customFormat="1" ht="30" customHeight="1" x14ac:dyDescent="0.35">
      <c r="A7" s="5"/>
      <c r="B7" s="85"/>
      <c r="C7" s="85"/>
      <c r="D7" s="85"/>
      <c r="E7" s="85"/>
      <c r="F7" s="85"/>
      <c r="G7" s="85"/>
      <c r="H7" s="85"/>
      <c r="I7" s="85"/>
      <c r="J7" s="87"/>
      <c r="K7" s="87"/>
      <c r="L7" s="87"/>
      <c r="M7" s="85"/>
      <c r="N7" s="96"/>
      <c r="O7" s="99"/>
      <c r="P7" s="102"/>
      <c r="Q7" s="111"/>
      <c r="R7" s="109"/>
    </row>
    <row r="8" spans="1:18" s="7" customFormat="1" ht="31.5" customHeight="1" x14ac:dyDescent="0.35">
      <c r="A8" s="5"/>
      <c r="B8" s="85"/>
      <c r="C8" s="85"/>
      <c r="D8" s="85"/>
      <c r="E8" s="85"/>
      <c r="F8" s="85"/>
      <c r="G8" s="85"/>
      <c r="H8" s="85"/>
      <c r="I8" s="85"/>
      <c r="J8" s="88"/>
      <c r="K8" s="88"/>
      <c r="L8" s="88"/>
      <c r="M8" s="85"/>
      <c r="N8" s="97"/>
      <c r="O8" s="100"/>
      <c r="P8" s="103"/>
      <c r="Q8" s="112"/>
      <c r="R8" s="109"/>
    </row>
    <row r="9" spans="1:18" x14ac:dyDescent="0.35">
      <c r="B9" s="8">
        <v>1</v>
      </c>
      <c r="C9" s="10" t="s">
        <v>527</v>
      </c>
      <c r="D9" s="10" t="s">
        <v>41</v>
      </c>
      <c r="E9" s="10" t="s">
        <v>81</v>
      </c>
      <c r="F9" s="10" t="s">
        <v>528</v>
      </c>
      <c r="G9" s="10" t="s">
        <v>529</v>
      </c>
      <c r="H9" s="10" t="s">
        <v>530</v>
      </c>
      <c r="I9" s="13" t="s">
        <v>3</v>
      </c>
      <c r="J9" s="20" t="s">
        <v>38</v>
      </c>
      <c r="K9" s="15">
        <v>3</v>
      </c>
      <c r="L9" s="21" t="s">
        <v>44</v>
      </c>
      <c r="M9" s="15">
        <v>1</v>
      </c>
      <c r="N9" s="67">
        <v>1750000</v>
      </c>
      <c r="O9" s="67">
        <v>1600000</v>
      </c>
      <c r="P9" s="67">
        <v>2159850</v>
      </c>
      <c r="Q9" s="67">
        <v>2315264</v>
      </c>
      <c r="R9" s="68">
        <f>AVERAGE(N9:Q9)</f>
        <v>1956278.5</v>
      </c>
    </row>
    <row r="10" spans="1:18" x14ac:dyDescent="0.35">
      <c r="B10" s="8">
        <v>2</v>
      </c>
      <c r="C10" s="10" t="s">
        <v>531</v>
      </c>
      <c r="D10" s="10" t="s">
        <v>225</v>
      </c>
      <c r="E10" s="10" t="s">
        <v>532</v>
      </c>
      <c r="F10" s="10" t="s">
        <v>533</v>
      </c>
      <c r="G10" s="10" t="s">
        <v>534</v>
      </c>
      <c r="H10" s="10" t="s">
        <v>530</v>
      </c>
      <c r="I10" s="13" t="s">
        <v>3</v>
      </c>
      <c r="J10" s="20" t="s">
        <v>38</v>
      </c>
      <c r="K10" s="15">
        <v>2</v>
      </c>
      <c r="L10" s="51" t="s">
        <v>117</v>
      </c>
      <c r="M10" s="15">
        <v>1</v>
      </c>
      <c r="N10" s="67">
        <f t="shared" ref="N10" si="0">980000*1.4</f>
        <v>1372000</v>
      </c>
      <c r="O10" s="67">
        <v>1372000</v>
      </c>
      <c r="P10" s="67">
        <v>2909550</v>
      </c>
      <c r="Q10" s="67">
        <v>2315264</v>
      </c>
      <c r="R10" s="68">
        <f t="shared" ref="R10:R14" si="1">AVERAGE(N10:Q10)</f>
        <v>1992203.5</v>
      </c>
    </row>
    <row r="11" spans="1:18" x14ac:dyDescent="0.35">
      <c r="B11" s="8">
        <v>3</v>
      </c>
      <c r="C11" s="10" t="s">
        <v>535</v>
      </c>
      <c r="D11" s="10" t="s">
        <v>41</v>
      </c>
      <c r="E11" s="10" t="s">
        <v>536</v>
      </c>
      <c r="F11" s="10" t="s">
        <v>537</v>
      </c>
      <c r="G11" s="10">
        <v>20072311106</v>
      </c>
      <c r="H11" s="10" t="s">
        <v>530</v>
      </c>
      <c r="I11" s="13" t="s">
        <v>3</v>
      </c>
      <c r="J11" s="20" t="s">
        <v>38</v>
      </c>
      <c r="K11" s="15">
        <v>3</v>
      </c>
      <c r="L11" s="21" t="s">
        <v>44</v>
      </c>
      <c r="M11" s="15">
        <v>1</v>
      </c>
      <c r="N11" s="67">
        <v>1600000</v>
      </c>
      <c r="O11" s="67">
        <v>1600000</v>
      </c>
      <c r="P11" s="67">
        <v>2159850</v>
      </c>
      <c r="Q11" s="67">
        <v>2315264</v>
      </c>
      <c r="R11" s="68">
        <f t="shared" si="1"/>
        <v>1918778.5</v>
      </c>
    </row>
    <row r="12" spans="1:18" x14ac:dyDescent="0.35">
      <c r="B12" s="8">
        <v>4</v>
      </c>
      <c r="C12" s="10" t="s">
        <v>538</v>
      </c>
      <c r="D12" s="10" t="s">
        <v>41</v>
      </c>
      <c r="E12" s="10" t="s">
        <v>539</v>
      </c>
      <c r="F12" s="10" t="s">
        <v>540</v>
      </c>
      <c r="G12" s="10" t="s">
        <v>541</v>
      </c>
      <c r="H12" s="10" t="s">
        <v>530</v>
      </c>
      <c r="I12" s="13" t="s">
        <v>3</v>
      </c>
      <c r="J12" s="20" t="s">
        <v>38</v>
      </c>
      <c r="K12" s="15">
        <v>3</v>
      </c>
      <c r="L12" s="21" t="s">
        <v>44</v>
      </c>
      <c r="M12" s="15">
        <v>1</v>
      </c>
      <c r="N12" s="67">
        <v>1750000</v>
      </c>
      <c r="O12" s="67">
        <v>1600000</v>
      </c>
      <c r="P12" s="67">
        <v>2159850</v>
      </c>
      <c r="Q12" s="67">
        <v>2315264</v>
      </c>
      <c r="R12" s="68">
        <f t="shared" si="1"/>
        <v>1956278.5</v>
      </c>
    </row>
    <row r="13" spans="1:18" x14ac:dyDescent="0.35">
      <c r="B13" s="8">
        <v>5</v>
      </c>
      <c r="C13" s="10" t="s">
        <v>542</v>
      </c>
      <c r="D13" s="10" t="s">
        <v>41</v>
      </c>
      <c r="E13" s="10" t="s">
        <v>536</v>
      </c>
      <c r="F13" s="10" t="s">
        <v>543</v>
      </c>
      <c r="G13" s="10">
        <v>20150766745</v>
      </c>
      <c r="H13" s="10" t="s">
        <v>530</v>
      </c>
      <c r="I13" s="13" t="s">
        <v>3</v>
      </c>
      <c r="J13" s="20" t="s">
        <v>38</v>
      </c>
      <c r="K13" s="15">
        <v>3</v>
      </c>
      <c r="L13" s="21" t="s">
        <v>44</v>
      </c>
      <c r="M13" s="15">
        <v>1</v>
      </c>
      <c r="N13" s="67">
        <v>1750000</v>
      </c>
      <c r="O13" s="67">
        <v>1600000</v>
      </c>
      <c r="P13" s="67">
        <v>2159850</v>
      </c>
      <c r="Q13" s="67">
        <v>2315264</v>
      </c>
      <c r="R13" s="68">
        <f t="shared" si="1"/>
        <v>1956278.5</v>
      </c>
    </row>
    <row r="14" spans="1:18" x14ac:dyDescent="0.35">
      <c r="B14" s="8">
        <v>6</v>
      </c>
      <c r="C14" s="10" t="s">
        <v>544</v>
      </c>
      <c r="D14" s="10" t="s">
        <v>41</v>
      </c>
      <c r="E14" s="10" t="s">
        <v>536</v>
      </c>
      <c r="F14" s="10" t="s">
        <v>543</v>
      </c>
      <c r="G14" s="10">
        <v>20150766739</v>
      </c>
      <c r="H14" s="10" t="s">
        <v>530</v>
      </c>
      <c r="I14" s="13" t="s">
        <v>3</v>
      </c>
      <c r="J14" s="20" t="s">
        <v>38</v>
      </c>
      <c r="K14" s="15">
        <v>3</v>
      </c>
      <c r="L14" s="21" t="s">
        <v>44</v>
      </c>
      <c r="M14" s="15">
        <v>1</v>
      </c>
      <c r="N14" s="67">
        <v>1750000</v>
      </c>
      <c r="O14" s="67">
        <v>1600000</v>
      </c>
      <c r="P14" s="67">
        <v>2159850</v>
      </c>
      <c r="Q14" s="67">
        <v>2315264</v>
      </c>
      <c r="R14" s="68">
        <f t="shared" si="1"/>
        <v>1956278.5</v>
      </c>
    </row>
    <row r="15" spans="1:18" x14ac:dyDescent="0.35">
      <c r="B15" s="8">
        <v>7</v>
      </c>
      <c r="C15" s="10" t="s">
        <v>545</v>
      </c>
      <c r="D15" s="10" t="s">
        <v>546</v>
      </c>
      <c r="E15" s="10" t="s">
        <v>547</v>
      </c>
      <c r="F15" s="10" t="s">
        <v>548</v>
      </c>
      <c r="G15" s="52" t="s">
        <v>549</v>
      </c>
      <c r="H15" s="10" t="s">
        <v>530</v>
      </c>
      <c r="I15" s="13" t="s">
        <v>3</v>
      </c>
      <c r="J15" s="20" t="s">
        <v>38</v>
      </c>
      <c r="K15" s="15">
        <v>9</v>
      </c>
      <c r="L15" s="15" t="s">
        <v>550</v>
      </c>
      <c r="M15" s="15">
        <v>1</v>
      </c>
      <c r="N15" s="67">
        <v>1750000</v>
      </c>
      <c r="O15" s="67">
        <v>1600000</v>
      </c>
      <c r="P15" s="67">
        <v>6479550</v>
      </c>
      <c r="Q15" s="67">
        <v>3624264</v>
      </c>
      <c r="R15" s="68">
        <f>AVERAGE(N15:Q15)</f>
        <v>3363453.5</v>
      </c>
    </row>
    <row r="16" spans="1:18" x14ac:dyDescent="0.35">
      <c r="B16" s="8">
        <v>8</v>
      </c>
      <c r="C16" s="10" t="s">
        <v>551</v>
      </c>
      <c r="D16" s="10" t="s">
        <v>341</v>
      </c>
      <c r="E16" s="10" t="s">
        <v>552</v>
      </c>
      <c r="F16" s="10" t="s">
        <v>553</v>
      </c>
      <c r="G16" s="10">
        <v>1965735</v>
      </c>
      <c r="H16" s="10" t="s">
        <v>530</v>
      </c>
      <c r="I16" s="13" t="s">
        <v>3</v>
      </c>
      <c r="J16" s="20" t="s">
        <v>38</v>
      </c>
      <c r="K16" s="15">
        <v>2</v>
      </c>
      <c r="L16" s="14" t="s">
        <v>275</v>
      </c>
      <c r="M16" s="15">
        <v>1</v>
      </c>
      <c r="N16" s="67">
        <f t="shared" ref="N16" si="2">980000*1.4</f>
        <v>1372000</v>
      </c>
      <c r="O16" s="67">
        <v>1372000</v>
      </c>
      <c r="P16" s="67">
        <v>2159850</v>
      </c>
      <c r="Q16" s="67">
        <v>2314550</v>
      </c>
      <c r="R16" s="68">
        <f t="shared" ref="R16:R23" si="3">AVERAGE(N16:Q16)</f>
        <v>1804600</v>
      </c>
    </row>
    <row r="17" spans="2:18" x14ac:dyDescent="0.35">
      <c r="B17" s="8">
        <v>9</v>
      </c>
      <c r="C17" s="10" t="s">
        <v>554</v>
      </c>
      <c r="D17" s="10" t="s">
        <v>555</v>
      </c>
      <c r="E17" s="10" t="s">
        <v>375</v>
      </c>
      <c r="F17" s="10" t="s">
        <v>375</v>
      </c>
      <c r="G17" s="10" t="s">
        <v>375</v>
      </c>
      <c r="H17" s="10" t="s">
        <v>530</v>
      </c>
      <c r="I17" s="13" t="s">
        <v>3</v>
      </c>
      <c r="J17" s="20" t="s">
        <v>38</v>
      </c>
      <c r="K17" s="15">
        <v>4</v>
      </c>
      <c r="L17" s="15" t="s">
        <v>556</v>
      </c>
      <c r="M17" s="15">
        <v>1</v>
      </c>
      <c r="N17" s="67">
        <v>1750000</v>
      </c>
      <c r="O17" s="67">
        <v>1600000</v>
      </c>
      <c r="P17" s="67">
        <v>2356200</v>
      </c>
      <c r="Q17" s="67">
        <v>4814264</v>
      </c>
      <c r="R17" s="68">
        <f t="shared" si="3"/>
        <v>2630116</v>
      </c>
    </row>
    <row r="18" spans="2:18" x14ac:dyDescent="0.35">
      <c r="B18" s="8">
        <v>10</v>
      </c>
      <c r="C18" s="1" t="s">
        <v>386</v>
      </c>
      <c r="D18" s="10" t="s">
        <v>363</v>
      </c>
      <c r="E18" s="45" t="s">
        <v>250</v>
      </c>
      <c r="F18" s="46" t="s">
        <v>557</v>
      </c>
      <c r="G18" s="48" t="s">
        <v>375</v>
      </c>
      <c r="H18" s="10" t="s">
        <v>530</v>
      </c>
      <c r="I18" s="13" t="s">
        <v>3</v>
      </c>
      <c r="J18" s="20" t="s">
        <v>38</v>
      </c>
      <c r="K18" s="15">
        <v>3</v>
      </c>
      <c r="L18" s="14" t="s">
        <v>44</v>
      </c>
      <c r="M18" s="15">
        <v>1</v>
      </c>
      <c r="N18" s="67">
        <f>483000*1.4</f>
        <v>676200</v>
      </c>
      <c r="O18" s="67">
        <v>676200</v>
      </c>
      <c r="P18" s="67">
        <v>758625</v>
      </c>
      <c r="Q18" s="67">
        <v>2315264</v>
      </c>
      <c r="R18" s="68">
        <f t="shared" si="3"/>
        <v>1106572.25</v>
      </c>
    </row>
    <row r="19" spans="2:18" x14ac:dyDescent="0.35">
      <c r="B19" s="53">
        <v>11</v>
      </c>
      <c r="C19" s="54" t="s">
        <v>558</v>
      </c>
      <c r="D19" s="55" t="s">
        <v>363</v>
      </c>
      <c r="E19" s="56" t="s">
        <v>250</v>
      </c>
      <c r="F19" s="57" t="s">
        <v>557</v>
      </c>
      <c r="G19" s="58" t="s">
        <v>375</v>
      </c>
      <c r="H19" s="55" t="s">
        <v>530</v>
      </c>
      <c r="I19" s="59" t="s">
        <v>3</v>
      </c>
      <c r="J19" s="60" t="s">
        <v>38</v>
      </c>
      <c r="K19" s="37">
        <v>3</v>
      </c>
      <c r="L19" s="61" t="s">
        <v>44</v>
      </c>
      <c r="M19" s="15">
        <v>1</v>
      </c>
      <c r="N19" s="67">
        <f t="shared" ref="N19:N23" si="4">483000*1.4</f>
        <v>676200</v>
      </c>
      <c r="O19" s="67">
        <v>676200</v>
      </c>
      <c r="P19" s="67">
        <v>758625</v>
      </c>
      <c r="Q19" s="67">
        <v>2315264</v>
      </c>
      <c r="R19" s="68">
        <f t="shared" si="3"/>
        <v>1106572.25</v>
      </c>
    </row>
    <row r="20" spans="2:18" x14ac:dyDescent="0.35">
      <c r="B20" s="8">
        <v>12</v>
      </c>
      <c r="C20" s="1" t="s">
        <v>559</v>
      </c>
      <c r="D20" s="10" t="s">
        <v>363</v>
      </c>
      <c r="E20" s="38" t="s">
        <v>250</v>
      </c>
      <c r="F20" s="38" t="s">
        <v>557</v>
      </c>
      <c r="G20" s="38" t="s">
        <v>375</v>
      </c>
      <c r="H20" s="10" t="s">
        <v>530</v>
      </c>
      <c r="I20" s="13" t="s">
        <v>3</v>
      </c>
      <c r="J20" s="13" t="s">
        <v>38</v>
      </c>
      <c r="K20" s="15">
        <v>3</v>
      </c>
      <c r="L20" s="14" t="s">
        <v>44</v>
      </c>
      <c r="M20" s="15">
        <v>1</v>
      </c>
      <c r="N20" s="67">
        <f t="shared" si="4"/>
        <v>676200</v>
      </c>
      <c r="O20" s="67">
        <v>676200</v>
      </c>
      <c r="P20" s="67">
        <v>758625</v>
      </c>
      <c r="Q20" s="67">
        <v>2315264</v>
      </c>
      <c r="R20" s="68">
        <f t="shared" si="3"/>
        <v>1106572.25</v>
      </c>
    </row>
    <row r="21" spans="2:18" x14ac:dyDescent="0.35">
      <c r="B21" s="8">
        <v>13</v>
      </c>
      <c r="C21" s="1" t="s">
        <v>560</v>
      </c>
      <c r="D21" s="10" t="s">
        <v>363</v>
      </c>
      <c r="E21" s="38" t="s">
        <v>250</v>
      </c>
      <c r="F21" s="38" t="s">
        <v>557</v>
      </c>
      <c r="G21" s="38" t="s">
        <v>375</v>
      </c>
      <c r="H21" s="10" t="s">
        <v>530</v>
      </c>
      <c r="I21" s="13" t="s">
        <v>3</v>
      </c>
      <c r="J21" s="13" t="s">
        <v>38</v>
      </c>
      <c r="K21" s="15">
        <v>3</v>
      </c>
      <c r="L21" s="14" t="s">
        <v>44</v>
      </c>
      <c r="M21" s="15">
        <v>1</v>
      </c>
      <c r="N21" s="67">
        <f t="shared" si="4"/>
        <v>676200</v>
      </c>
      <c r="O21" s="67">
        <v>676200</v>
      </c>
      <c r="P21" s="67">
        <v>758625</v>
      </c>
      <c r="Q21" s="67">
        <v>2315264</v>
      </c>
      <c r="R21" s="68">
        <f t="shared" si="3"/>
        <v>1106572.25</v>
      </c>
    </row>
    <row r="22" spans="2:18" x14ac:dyDescent="0.35">
      <c r="B22" s="8">
        <v>14</v>
      </c>
      <c r="C22" s="1" t="s">
        <v>147</v>
      </c>
      <c r="D22" s="10" t="s">
        <v>363</v>
      </c>
      <c r="E22" s="38" t="s">
        <v>250</v>
      </c>
      <c r="F22" s="38" t="s">
        <v>557</v>
      </c>
      <c r="G22" s="38" t="s">
        <v>375</v>
      </c>
      <c r="H22" s="10" t="s">
        <v>530</v>
      </c>
      <c r="I22" s="13" t="s">
        <v>3</v>
      </c>
      <c r="J22" s="13" t="s">
        <v>38</v>
      </c>
      <c r="K22" s="15">
        <v>3</v>
      </c>
      <c r="L22" s="14" t="s">
        <v>44</v>
      </c>
      <c r="M22" s="15">
        <v>1</v>
      </c>
      <c r="N22" s="67">
        <f t="shared" si="4"/>
        <v>676200</v>
      </c>
      <c r="O22" s="67">
        <v>676200</v>
      </c>
      <c r="P22" s="67">
        <v>758625</v>
      </c>
      <c r="Q22" s="67">
        <v>2315264</v>
      </c>
      <c r="R22" s="68">
        <f t="shared" si="3"/>
        <v>1106572.25</v>
      </c>
    </row>
    <row r="23" spans="2:18" x14ac:dyDescent="0.35">
      <c r="B23" s="15">
        <v>15</v>
      </c>
      <c r="C23" s="10" t="s">
        <v>561</v>
      </c>
      <c r="D23" s="15" t="s">
        <v>249</v>
      </c>
      <c r="E23" s="15" t="s">
        <v>250</v>
      </c>
      <c r="F23" s="15" t="s">
        <v>251</v>
      </c>
      <c r="G23" s="15" t="s">
        <v>375</v>
      </c>
      <c r="H23" s="10" t="s">
        <v>530</v>
      </c>
      <c r="I23" s="13" t="s">
        <v>3</v>
      </c>
      <c r="J23" s="13" t="s">
        <v>38</v>
      </c>
      <c r="K23" s="15">
        <v>6</v>
      </c>
      <c r="L23" s="15" t="s">
        <v>562</v>
      </c>
      <c r="M23" s="15">
        <v>1</v>
      </c>
      <c r="N23" s="67">
        <f t="shared" si="4"/>
        <v>676200</v>
      </c>
      <c r="O23" s="67">
        <v>676200</v>
      </c>
      <c r="P23" s="67">
        <v>746130</v>
      </c>
      <c r="Q23" s="67">
        <v>2315264</v>
      </c>
      <c r="R23" s="68">
        <f t="shared" si="3"/>
        <v>1103448.5</v>
      </c>
    </row>
    <row r="25" spans="2:18" x14ac:dyDescent="0.35">
      <c r="N25" s="68">
        <f>SUM(N9:N23)</f>
        <v>18901200</v>
      </c>
      <c r="O25" s="68">
        <f t="shared" ref="O25:Q25" si="5">SUM(O9:O23)</f>
        <v>18001200</v>
      </c>
      <c r="P25" s="68">
        <f t="shared" si="5"/>
        <v>29243655</v>
      </c>
      <c r="Q25" s="68">
        <f t="shared" si="5"/>
        <v>38536246</v>
      </c>
      <c r="R25" s="68">
        <f>SUM(R9:R23)</f>
        <v>26170575.25</v>
      </c>
    </row>
    <row r="31" spans="2:18" x14ac:dyDescent="0.35">
      <c r="C31" s="2"/>
    </row>
    <row r="32" spans="2:18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</sheetData>
  <autoFilter ref="A7:L23" xr:uid="{060DE274-0DEF-43BC-A3AF-B97478694102}"/>
  <mergeCells count="21">
    <mergeCell ref="B2:Q2"/>
    <mergeCell ref="B3:Q3"/>
    <mergeCell ref="N6:N8"/>
    <mergeCell ref="O6:O8"/>
    <mergeCell ref="P6:P8"/>
    <mergeCell ref="N5:R5"/>
    <mergeCell ref="A4:M4"/>
    <mergeCell ref="R6:R8"/>
    <mergeCell ref="Q6:Q8"/>
    <mergeCell ref="B6:B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</mergeCells>
  <printOptions horizontalCentered="1"/>
  <pageMargins left="0.11811023622047245" right="0.11811023622047245" top="0.55118110236220474" bottom="0.35433070866141736" header="0.31496062992125984" footer="0.11811023622047245"/>
  <pageSetup paperSize="121" scale="47" orientation="landscape" r:id="rId1"/>
  <headerFooter>
    <oddFooter>&amp;CGobernación del &amp;"Arial,Normal"&amp;8Departamento del Atlántico – www.atlantico.gov.co – Conmutador 3307000
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27F9-E9FB-4B30-9149-CBF38EA4A156}">
  <sheetPr>
    <tabColor rgb="FF00B050"/>
    <pageSetUpPr fitToPage="1"/>
  </sheetPr>
  <dimension ref="A1:R35"/>
  <sheetViews>
    <sheetView showGridLines="0" zoomScale="70" zoomScaleNormal="70" zoomScaleSheetLayoutView="80" workbookViewId="0">
      <pane xSplit="1" ySplit="8" topLeftCell="I17" activePane="bottomRight" state="frozen"/>
      <selection activeCell="F35" sqref="F35"/>
      <selection pane="topRight" activeCell="F35" sqref="F35"/>
      <selection pane="bottomLeft" activeCell="F35" sqref="F35"/>
      <selection pane="bottomRight" activeCell="R27" sqref="R27"/>
    </sheetView>
  </sheetViews>
  <sheetFormatPr baseColWidth="10" defaultColWidth="11.453125" defaultRowHeight="17.5" x14ac:dyDescent="0.35"/>
  <cols>
    <col min="1" max="1" width="1.1796875" style="3" customWidth="1"/>
    <col min="2" max="2" width="9.81640625" style="3" customWidth="1"/>
    <col min="3" max="3" width="13.453125" style="4" bestFit="1" customWidth="1"/>
    <col min="4" max="4" width="46.36328125" style="3" bestFit="1" customWidth="1"/>
    <col min="5" max="5" width="20.36328125" style="3" bestFit="1" customWidth="1"/>
    <col min="6" max="6" width="24.453125" style="3" bestFit="1" customWidth="1"/>
    <col min="7" max="7" width="26" style="3" bestFit="1" customWidth="1"/>
    <col min="8" max="8" width="48.81640625" style="3" bestFit="1" customWidth="1"/>
    <col min="9" max="9" width="22.1796875" style="4" customWidth="1"/>
    <col min="10" max="10" width="34.36328125" style="4" customWidth="1"/>
    <col min="11" max="11" width="18" style="3" bestFit="1" customWidth="1"/>
    <col min="12" max="12" width="35" style="3" bestFit="1" customWidth="1"/>
    <col min="13" max="13" width="15.453125" style="3" bestFit="1" customWidth="1"/>
    <col min="14" max="14" width="22.81640625" style="3" customWidth="1"/>
    <col min="15" max="15" width="19.81640625" style="3" customWidth="1"/>
    <col min="16" max="17" width="24.453125" style="3" customWidth="1"/>
    <col min="18" max="18" width="23" style="3" customWidth="1"/>
    <col min="19" max="16384" width="11.453125" style="3"/>
  </cols>
  <sheetData>
    <row r="1" spans="1:18" ht="7.5" customHeight="1" x14ac:dyDescent="0.35"/>
    <row r="2" spans="1:18" ht="21" customHeight="1" x14ac:dyDescent="0.35">
      <c r="B2" s="91" t="s">
        <v>621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8" ht="21" customHeight="1" x14ac:dyDescent="0.35">
      <c r="B3" s="91" t="s">
        <v>607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8" ht="21" customHeight="1" x14ac:dyDescent="0.3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8" ht="42" customHeight="1" x14ac:dyDescent="0.35">
      <c r="A5" s="113" t="s">
        <v>611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4"/>
      <c r="N5" s="91" t="s">
        <v>618</v>
      </c>
      <c r="O5" s="91"/>
      <c r="P5" s="91"/>
      <c r="Q5" s="91"/>
      <c r="R5" s="91"/>
    </row>
    <row r="6" spans="1:18" s="7" customFormat="1" ht="30" customHeight="1" x14ac:dyDescent="0.35">
      <c r="A6" s="5"/>
      <c r="B6" s="85" t="s">
        <v>0</v>
      </c>
      <c r="C6" s="85" t="s">
        <v>515</v>
      </c>
      <c r="D6" s="85" t="s">
        <v>5</v>
      </c>
      <c r="E6" s="85" t="s">
        <v>6</v>
      </c>
      <c r="F6" s="85" t="s">
        <v>7</v>
      </c>
      <c r="G6" s="85" t="s">
        <v>8</v>
      </c>
      <c r="H6" s="85" t="s">
        <v>1</v>
      </c>
      <c r="I6" s="85" t="s">
        <v>9</v>
      </c>
      <c r="J6" s="86" t="s">
        <v>516</v>
      </c>
      <c r="K6" s="86" t="s">
        <v>525</v>
      </c>
      <c r="L6" s="86" t="s">
        <v>526</v>
      </c>
      <c r="M6" s="85" t="s">
        <v>13</v>
      </c>
      <c r="N6" s="95" t="s">
        <v>612</v>
      </c>
      <c r="O6" s="98" t="s">
        <v>613</v>
      </c>
      <c r="P6" s="101" t="s">
        <v>615</v>
      </c>
      <c r="Q6" s="110" t="s">
        <v>614</v>
      </c>
      <c r="R6" s="109" t="s">
        <v>602</v>
      </c>
    </row>
    <row r="7" spans="1:18" s="7" customFormat="1" ht="30" customHeight="1" x14ac:dyDescent="0.35">
      <c r="A7" s="5"/>
      <c r="B7" s="85"/>
      <c r="C7" s="85"/>
      <c r="D7" s="85"/>
      <c r="E7" s="85"/>
      <c r="F7" s="85"/>
      <c r="G7" s="85"/>
      <c r="H7" s="85"/>
      <c r="I7" s="85"/>
      <c r="J7" s="87"/>
      <c r="K7" s="87"/>
      <c r="L7" s="87"/>
      <c r="M7" s="85"/>
      <c r="N7" s="96"/>
      <c r="O7" s="99"/>
      <c r="P7" s="102"/>
      <c r="Q7" s="111"/>
      <c r="R7" s="109"/>
    </row>
    <row r="8" spans="1:18" s="7" customFormat="1" ht="31.5" customHeight="1" x14ac:dyDescent="0.35">
      <c r="A8" s="5"/>
      <c r="B8" s="85"/>
      <c r="C8" s="85"/>
      <c r="D8" s="85"/>
      <c r="E8" s="85"/>
      <c r="F8" s="85"/>
      <c r="G8" s="85"/>
      <c r="H8" s="85"/>
      <c r="I8" s="85"/>
      <c r="J8" s="88"/>
      <c r="K8" s="88"/>
      <c r="L8" s="88"/>
      <c r="M8" s="85"/>
      <c r="N8" s="97"/>
      <c r="O8" s="100"/>
      <c r="P8" s="103"/>
      <c r="Q8" s="112"/>
      <c r="R8" s="109"/>
    </row>
    <row r="9" spans="1:18" x14ac:dyDescent="0.35">
      <c r="B9" s="8">
        <v>1</v>
      </c>
      <c r="C9" s="10" t="s">
        <v>563</v>
      </c>
      <c r="D9" s="10" t="s">
        <v>564</v>
      </c>
      <c r="E9" s="17" t="s">
        <v>565</v>
      </c>
      <c r="F9" s="10" t="s">
        <v>566</v>
      </c>
      <c r="G9" s="18">
        <v>904350032111</v>
      </c>
      <c r="H9" s="10" t="s">
        <v>567</v>
      </c>
      <c r="I9" s="13" t="s">
        <v>3</v>
      </c>
      <c r="J9" s="13" t="s">
        <v>20</v>
      </c>
      <c r="K9" s="15">
        <v>3</v>
      </c>
      <c r="L9" s="15" t="s">
        <v>568</v>
      </c>
      <c r="M9" s="15">
        <v>1</v>
      </c>
      <c r="N9" s="16">
        <v>1800000</v>
      </c>
      <c r="O9" s="67">
        <v>1500000</v>
      </c>
      <c r="P9" s="67">
        <v>4120375</v>
      </c>
      <c r="Q9" s="67">
        <v>3808000</v>
      </c>
      <c r="R9" s="67">
        <f>AVERAGE(N9:Q9)</f>
        <v>2807093.75</v>
      </c>
    </row>
    <row r="10" spans="1:18" x14ac:dyDescent="0.35">
      <c r="B10" s="8">
        <v>2</v>
      </c>
      <c r="C10" s="10" t="s">
        <v>569</v>
      </c>
      <c r="D10" s="10" t="s">
        <v>564</v>
      </c>
      <c r="E10" s="17" t="s">
        <v>565</v>
      </c>
      <c r="F10" s="10" t="s">
        <v>566</v>
      </c>
      <c r="G10" s="18">
        <v>9043500331111</v>
      </c>
      <c r="H10" s="10" t="s">
        <v>567</v>
      </c>
      <c r="I10" s="13" t="s">
        <v>3</v>
      </c>
      <c r="J10" s="13" t="s">
        <v>20</v>
      </c>
      <c r="K10" s="15">
        <v>3</v>
      </c>
      <c r="L10" s="15" t="s">
        <v>568</v>
      </c>
      <c r="M10" s="15">
        <v>1</v>
      </c>
      <c r="N10" s="16">
        <v>1800000</v>
      </c>
      <c r="O10" s="67">
        <v>1500000</v>
      </c>
      <c r="P10" s="67">
        <v>4120375</v>
      </c>
      <c r="Q10" s="67">
        <v>3808000</v>
      </c>
      <c r="R10" s="67">
        <f t="shared" ref="R10:R16" si="0">AVERAGE(N10:Q10)</f>
        <v>2807093.75</v>
      </c>
    </row>
    <row r="11" spans="1:18" x14ac:dyDescent="0.35">
      <c r="B11" s="8">
        <v>3</v>
      </c>
      <c r="C11" s="10" t="s">
        <v>570</v>
      </c>
      <c r="D11" s="10" t="s">
        <v>564</v>
      </c>
      <c r="E11" s="17" t="s">
        <v>565</v>
      </c>
      <c r="F11" s="10" t="s">
        <v>566</v>
      </c>
      <c r="G11" s="30">
        <v>9024200311111</v>
      </c>
      <c r="H11" s="10" t="s">
        <v>567</v>
      </c>
      <c r="I11" s="13" t="s">
        <v>3</v>
      </c>
      <c r="J11" s="13" t="s">
        <v>20</v>
      </c>
      <c r="K11" s="15">
        <v>3</v>
      </c>
      <c r="L11" s="15" t="s">
        <v>568</v>
      </c>
      <c r="M11" s="15">
        <v>1</v>
      </c>
      <c r="N11" s="16">
        <v>1800000</v>
      </c>
      <c r="O11" s="67">
        <v>1500000</v>
      </c>
      <c r="P11" s="67">
        <v>4120375</v>
      </c>
      <c r="Q11" s="67">
        <v>3808000</v>
      </c>
      <c r="R11" s="67">
        <f t="shared" si="0"/>
        <v>2807093.75</v>
      </c>
    </row>
    <row r="12" spans="1:18" x14ac:dyDescent="0.35">
      <c r="B12" s="8">
        <v>4</v>
      </c>
      <c r="C12" s="10" t="s">
        <v>571</v>
      </c>
      <c r="D12" s="10" t="s">
        <v>572</v>
      </c>
      <c r="E12" s="15" t="s">
        <v>373</v>
      </c>
      <c r="F12" s="15" t="s">
        <v>374</v>
      </c>
      <c r="G12" s="15">
        <v>211220416</v>
      </c>
      <c r="H12" s="10" t="s">
        <v>567</v>
      </c>
      <c r="I12" s="13" t="s">
        <v>3</v>
      </c>
      <c r="J12" s="13" t="s">
        <v>38</v>
      </c>
      <c r="K12" s="15">
        <v>3</v>
      </c>
      <c r="L12" s="15" t="s">
        <v>573</v>
      </c>
      <c r="M12" s="15">
        <v>1</v>
      </c>
      <c r="N12" s="16">
        <f t="shared" ref="N12:N13" si="1">642000*1.4</f>
        <v>898800</v>
      </c>
      <c r="O12" s="67">
        <v>898800</v>
      </c>
      <c r="P12" s="67">
        <v>749700</v>
      </c>
      <c r="Q12" s="67">
        <v>768383</v>
      </c>
      <c r="R12" s="67">
        <f t="shared" si="0"/>
        <v>828920.75</v>
      </c>
    </row>
    <row r="13" spans="1:18" x14ac:dyDescent="0.35">
      <c r="B13" s="8">
        <v>5</v>
      </c>
      <c r="C13" s="10" t="s">
        <v>574</v>
      </c>
      <c r="D13" s="10" t="s">
        <v>572</v>
      </c>
      <c r="E13" s="15" t="s">
        <v>373</v>
      </c>
      <c r="F13" s="15" t="s">
        <v>374</v>
      </c>
      <c r="G13" s="15">
        <v>211221501</v>
      </c>
      <c r="H13" s="10" t="s">
        <v>567</v>
      </c>
      <c r="I13" s="13" t="s">
        <v>3</v>
      </c>
      <c r="J13" s="13" t="s">
        <v>38</v>
      </c>
      <c r="K13" s="15">
        <v>3</v>
      </c>
      <c r="L13" s="15" t="s">
        <v>573</v>
      </c>
      <c r="M13" s="15">
        <v>1</v>
      </c>
      <c r="N13" s="16">
        <f t="shared" si="1"/>
        <v>898800</v>
      </c>
      <c r="O13" s="67">
        <v>898800</v>
      </c>
      <c r="P13" s="67">
        <v>749700</v>
      </c>
      <c r="Q13" s="67">
        <v>768383</v>
      </c>
      <c r="R13" s="67">
        <f t="shared" si="0"/>
        <v>828920.75</v>
      </c>
    </row>
    <row r="14" spans="1:18" x14ac:dyDescent="0.35">
      <c r="B14" s="8">
        <v>6</v>
      </c>
      <c r="C14" s="15" t="s">
        <v>575</v>
      </c>
      <c r="D14" s="10" t="s">
        <v>576</v>
      </c>
      <c r="E14" s="15" t="s">
        <v>565</v>
      </c>
      <c r="F14" s="10" t="s">
        <v>577</v>
      </c>
      <c r="G14" s="18">
        <v>9380020321</v>
      </c>
      <c r="H14" s="10" t="s">
        <v>567</v>
      </c>
      <c r="I14" s="13" t="s">
        <v>3</v>
      </c>
      <c r="J14" s="13" t="s">
        <v>20</v>
      </c>
      <c r="K14" s="15">
        <v>3</v>
      </c>
      <c r="L14" s="15" t="s">
        <v>578</v>
      </c>
      <c r="M14" s="15">
        <v>1</v>
      </c>
      <c r="N14" s="16">
        <v>1800000</v>
      </c>
      <c r="O14" s="67">
        <v>1500000</v>
      </c>
      <c r="P14" s="67">
        <v>2454375</v>
      </c>
      <c r="Q14" s="67">
        <v>1746920</v>
      </c>
      <c r="R14" s="67">
        <f t="shared" si="0"/>
        <v>1875323.75</v>
      </c>
    </row>
    <row r="15" spans="1:18" x14ac:dyDescent="0.35">
      <c r="B15" s="8">
        <v>7</v>
      </c>
      <c r="C15" s="15" t="s">
        <v>579</v>
      </c>
      <c r="D15" s="10" t="s">
        <v>576</v>
      </c>
      <c r="E15" s="15" t="s">
        <v>565</v>
      </c>
      <c r="F15" s="10" t="s">
        <v>577</v>
      </c>
      <c r="G15" s="18">
        <v>9430079321</v>
      </c>
      <c r="H15" s="10" t="s">
        <v>567</v>
      </c>
      <c r="I15" s="13" t="s">
        <v>3</v>
      </c>
      <c r="J15" s="13" t="s">
        <v>20</v>
      </c>
      <c r="K15" s="15">
        <v>3</v>
      </c>
      <c r="L15" s="15" t="s">
        <v>578</v>
      </c>
      <c r="M15" s="15">
        <v>1</v>
      </c>
      <c r="N15" s="16">
        <v>1800000</v>
      </c>
      <c r="O15" s="67">
        <v>1500000</v>
      </c>
      <c r="P15" s="67">
        <v>2454375</v>
      </c>
      <c r="Q15" s="67">
        <v>1746920</v>
      </c>
      <c r="R15" s="67">
        <f t="shared" si="0"/>
        <v>1875323.75</v>
      </c>
    </row>
    <row r="16" spans="1:18" x14ac:dyDescent="0.35">
      <c r="B16" s="8">
        <v>8</v>
      </c>
      <c r="C16" s="15" t="s">
        <v>583</v>
      </c>
      <c r="D16" s="10" t="s">
        <v>580</v>
      </c>
      <c r="E16" s="62" t="s">
        <v>565</v>
      </c>
      <c r="F16" s="10" t="s">
        <v>581</v>
      </c>
      <c r="G16" s="18">
        <v>316151</v>
      </c>
      <c r="H16" s="63" t="s">
        <v>567</v>
      </c>
      <c r="I16" s="64" t="s">
        <v>3</v>
      </c>
      <c r="J16" s="13" t="s">
        <v>38</v>
      </c>
      <c r="K16" s="15">
        <v>3</v>
      </c>
      <c r="L16" s="15" t="s">
        <v>582</v>
      </c>
      <c r="M16" s="15">
        <v>1</v>
      </c>
      <c r="N16" s="16">
        <f t="shared" ref="N16:N19" si="2">642000*1.4</f>
        <v>898800</v>
      </c>
      <c r="O16" s="67">
        <v>898800</v>
      </c>
      <c r="P16" s="67">
        <v>758625</v>
      </c>
      <c r="Q16" s="67">
        <v>768383</v>
      </c>
      <c r="R16" s="67">
        <f t="shared" si="0"/>
        <v>831152</v>
      </c>
    </row>
    <row r="17" spans="2:18" x14ac:dyDescent="0.35">
      <c r="B17" s="8">
        <v>9</v>
      </c>
      <c r="C17" s="15" t="s">
        <v>584</v>
      </c>
      <c r="D17" s="10" t="s">
        <v>580</v>
      </c>
      <c r="E17" s="62" t="s">
        <v>565</v>
      </c>
      <c r="F17" s="10" t="s">
        <v>581</v>
      </c>
      <c r="G17" s="18">
        <v>486074</v>
      </c>
      <c r="H17" s="63" t="s">
        <v>567</v>
      </c>
      <c r="I17" s="64" t="s">
        <v>3</v>
      </c>
      <c r="J17" s="13" t="s">
        <v>38</v>
      </c>
      <c r="K17" s="15">
        <v>3</v>
      </c>
      <c r="L17" s="15" t="s">
        <v>582</v>
      </c>
      <c r="M17" s="15">
        <v>1</v>
      </c>
      <c r="N17" s="16">
        <f t="shared" si="2"/>
        <v>898800</v>
      </c>
      <c r="O17" s="67">
        <v>898800</v>
      </c>
      <c r="P17" s="67">
        <v>758625</v>
      </c>
      <c r="Q17" s="67">
        <v>768383</v>
      </c>
      <c r="R17" s="67">
        <f>AVERAGE(N17:Q17)</f>
        <v>831152</v>
      </c>
    </row>
    <row r="18" spans="2:18" x14ac:dyDescent="0.35">
      <c r="B18" s="8">
        <v>10</v>
      </c>
      <c r="C18" s="15" t="s">
        <v>585</v>
      </c>
      <c r="D18" s="10" t="s">
        <v>586</v>
      </c>
      <c r="E18" s="15" t="s">
        <v>565</v>
      </c>
      <c r="F18" s="10" t="s">
        <v>587</v>
      </c>
      <c r="G18" s="18">
        <v>9380269111</v>
      </c>
      <c r="H18" s="36" t="s">
        <v>567</v>
      </c>
      <c r="I18" s="13" t="s">
        <v>588</v>
      </c>
      <c r="J18" s="13" t="s">
        <v>38</v>
      </c>
      <c r="K18" s="15">
        <v>3</v>
      </c>
      <c r="L18" s="15" t="s">
        <v>589</v>
      </c>
      <c r="M18" s="15">
        <v>1</v>
      </c>
      <c r="N18" s="16">
        <f t="shared" si="2"/>
        <v>898800</v>
      </c>
      <c r="O18" s="67">
        <v>898800</v>
      </c>
      <c r="P18" s="67">
        <v>1695750</v>
      </c>
      <c r="Q18" s="67">
        <v>1445850</v>
      </c>
      <c r="R18" s="67">
        <f t="shared" ref="R18:R24" si="3">AVERAGE(N18:Q18)</f>
        <v>1234800</v>
      </c>
    </row>
    <row r="19" spans="2:18" x14ac:dyDescent="0.35">
      <c r="B19" s="8">
        <v>11</v>
      </c>
      <c r="C19" s="15" t="s">
        <v>590</v>
      </c>
      <c r="D19" s="10" t="s">
        <v>586</v>
      </c>
      <c r="E19" s="15" t="s">
        <v>565</v>
      </c>
      <c r="F19" s="10" t="s">
        <v>587</v>
      </c>
      <c r="G19" s="18">
        <v>9380266111</v>
      </c>
      <c r="H19" s="36" t="s">
        <v>567</v>
      </c>
      <c r="I19" s="13" t="s">
        <v>588</v>
      </c>
      <c r="J19" s="13" t="s">
        <v>38</v>
      </c>
      <c r="K19" s="15">
        <v>3</v>
      </c>
      <c r="L19" s="15" t="s">
        <v>589</v>
      </c>
      <c r="M19" s="15">
        <v>1</v>
      </c>
      <c r="N19" s="16">
        <f t="shared" si="2"/>
        <v>898800</v>
      </c>
      <c r="O19" s="67">
        <v>898800</v>
      </c>
      <c r="P19" s="67">
        <v>1695750</v>
      </c>
      <c r="Q19" s="67">
        <v>1445850</v>
      </c>
      <c r="R19" s="67">
        <f t="shared" si="3"/>
        <v>1234800</v>
      </c>
    </row>
    <row r="20" spans="2:18" x14ac:dyDescent="0.35">
      <c r="B20" s="8">
        <v>12</v>
      </c>
      <c r="C20" s="15" t="s">
        <v>591</v>
      </c>
      <c r="D20" s="10" t="s">
        <v>592</v>
      </c>
      <c r="E20" s="15" t="s">
        <v>565</v>
      </c>
      <c r="F20" s="10" t="s">
        <v>593</v>
      </c>
      <c r="G20" s="18">
        <v>9440005111</v>
      </c>
      <c r="H20" s="33" t="s">
        <v>567</v>
      </c>
      <c r="I20" s="13" t="s">
        <v>3</v>
      </c>
      <c r="J20" s="13" t="s">
        <v>20</v>
      </c>
      <c r="K20" s="15">
        <v>3</v>
      </c>
      <c r="L20" s="15" t="s">
        <v>594</v>
      </c>
      <c r="M20" s="15">
        <v>1</v>
      </c>
      <c r="N20" s="16">
        <v>2000000</v>
      </c>
      <c r="O20" s="67">
        <v>2000000</v>
      </c>
      <c r="P20" s="67">
        <v>2781625</v>
      </c>
      <c r="Q20" s="67">
        <v>1639820</v>
      </c>
      <c r="R20" s="67">
        <f t="shared" si="3"/>
        <v>2105361.25</v>
      </c>
    </row>
    <row r="21" spans="2:18" x14ac:dyDescent="0.35">
      <c r="B21" s="8">
        <v>13</v>
      </c>
      <c r="C21" s="15" t="s">
        <v>595</v>
      </c>
      <c r="D21" s="10" t="s">
        <v>592</v>
      </c>
      <c r="E21" s="15" t="s">
        <v>565</v>
      </c>
      <c r="F21" s="10" t="s">
        <v>593</v>
      </c>
      <c r="G21" s="18">
        <v>9440023111</v>
      </c>
      <c r="H21" s="33" t="s">
        <v>567</v>
      </c>
      <c r="I21" s="13" t="s">
        <v>3</v>
      </c>
      <c r="J21" s="13" t="s">
        <v>20</v>
      </c>
      <c r="K21" s="15">
        <v>3</v>
      </c>
      <c r="L21" s="15" t="s">
        <v>594</v>
      </c>
      <c r="M21" s="15">
        <v>1</v>
      </c>
      <c r="N21" s="16">
        <v>2000000</v>
      </c>
      <c r="O21" s="67">
        <v>2000000</v>
      </c>
      <c r="P21" s="67">
        <v>2781625</v>
      </c>
      <c r="Q21" s="67">
        <v>1639820</v>
      </c>
      <c r="R21" s="67">
        <f t="shared" si="3"/>
        <v>2105361.25</v>
      </c>
    </row>
    <row r="22" spans="2:18" x14ac:dyDescent="0.35">
      <c r="B22" s="8">
        <v>14</v>
      </c>
      <c r="C22" s="15" t="s">
        <v>596</v>
      </c>
      <c r="D22" s="10" t="s">
        <v>592</v>
      </c>
      <c r="E22" s="15" t="s">
        <v>565</v>
      </c>
      <c r="F22" s="10" t="s">
        <v>593</v>
      </c>
      <c r="G22" s="18">
        <v>9440002111</v>
      </c>
      <c r="H22" s="33" t="s">
        <v>567</v>
      </c>
      <c r="I22" s="13" t="s">
        <v>3</v>
      </c>
      <c r="J22" s="13" t="s">
        <v>20</v>
      </c>
      <c r="K22" s="15">
        <v>3</v>
      </c>
      <c r="L22" s="15" t="s">
        <v>594</v>
      </c>
      <c r="M22" s="15">
        <v>1</v>
      </c>
      <c r="N22" s="16">
        <v>2000000</v>
      </c>
      <c r="O22" s="67">
        <v>2000000</v>
      </c>
      <c r="P22" s="67">
        <v>2781625</v>
      </c>
      <c r="Q22" s="67">
        <v>1639820</v>
      </c>
      <c r="R22" s="67">
        <f t="shared" si="3"/>
        <v>2105361.25</v>
      </c>
    </row>
    <row r="23" spans="2:18" x14ac:dyDescent="0.35">
      <c r="B23" s="8">
        <v>15</v>
      </c>
      <c r="C23" s="15" t="s">
        <v>597</v>
      </c>
      <c r="D23" s="10" t="s">
        <v>363</v>
      </c>
      <c r="E23" s="18" t="s">
        <v>598</v>
      </c>
      <c r="F23" s="10" t="s">
        <v>599</v>
      </c>
      <c r="G23" s="18" t="s">
        <v>375</v>
      </c>
      <c r="H23" s="33" t="s">
        <v>567</v>
      </c>
      <c r="I23" s="13" t="s">
        <v>3</v>
      </c>
      <c r="J23" s="13" t="s">
        <v>38</v>
      </c>
      <c r="K23" s="15">
        <v>3</v>
      </c>
      <c r="L23" s="19" t="s">
        <v>600</v>
      </c>
      <c r="M23" s="15">
        <v>1</v>
      </c>
      <c r="N23" s="16">
        <f t="shared" ref="N23:N24" si="4">483000*1.4</f>
        <v>676200</v>
      </c>
      <c r="O23" s="67">
        <v>676200</v>
      </c>
      <c r="P23" s="67">
        <v>758625</v>
      </c>
      <c r="Q23" s="67">
        <v>768383</v>
      </c>
      <c r="R23" s="67">
        <f t="shared" si="3"/>
        <v>719852</v>
      </c>
    </row>
    <row r="24" spans="2:18" x14ac:dyDescent="0.35">
      <c r="B24" s="8">
        <v>16</v>
      </c>
      <c r="C24" s="15" t="s">
        <v>601</v>
      </c>
      <c r="D24" s="10" t="s">
        <v>363</v>
      </c>
      <c r="E24" s="18" t="s">
        <v>598</v>
      </c>
      <c r="F24" s="10" t="s">
        <v>599</v>
      </c>
      <c r="G24" s="18" t="s">
        <v>375</v>
      </c>
      <c r="H24" s="33" t="s">
        <v>567</v>
      </c>
      <c r="I24" s="13" t="s">
        <v>3</v>
      </c>
      <c r="J24" s="13" t="s">
        <v>38</v>
      </c>
      <c r="K24" s="15">
        <v>3</v>
      </c>
      <c r="L24" s="19" t="s">
        <v>600</v>
      </c>
      <c r="M24" s="15">
        <v>1</v>
      </c>
      <c r="N24" s="16">
        <f t="shared" si="4"/>
        <v>676200</v>
      </c>
      <c r="O24" s="67">
        <v>676200</v>
      </c>
      <c r="P24" s="67">
        <v>758625</v>
      </c>
      <c r="Q24" s="67">
        <v>768383</v>
      </c>
      <c r="R24" s="67">
        <f t="shared" si="3"/>
        <v>719852</v>
      </c>
    </row>
    <row r="26" spans="2:18" x14ac:dyDescent="0.35">
      <c r="C26" s="115"/>
      <c r="D26" s="115"/>
      <c r="N26" s="68">
        <f>SUM(N9:N24)</f>
        <v>21745200</v>
      </c>
      <c r="O26" s="68">
        <f t="shared" ref="O26:Q26" si="5">SUM(O9:O24)</f>
        <v>20245200</v>
      </c>
      <c r="P26" s="68">
        <f t="shared" si="5"/>
        <v>33540150</v>
      </c>
      <c r="Q26" s="68">
        <f t="shared" si="5"/>
        <v>27339298</v>
      </c>
      <c r="R26" s="68">
        <f>SUM(R9:R24)</f>
        <v>25717462</v>
      </c>
    </row>
    <row r="27" spans="2:18" x14ac:dyDescent="0.35">
      <c r="C27" s="115"/>
      <c r="D27" s="115"/>
    </row>
    <row r="28" spans="2:18" x14ac:dyDescent="0.35">
      <c r="C28" s="115"/>
      <c r="D28" s="115"/>
    </row>
    <row r="29" spans="2:18" x14ac:dyDescent="0.35">
      <c r="C29" s="2"/>
    </row>
    <row r="30" spans="2:18" x14ac:dyDescent="0.35">
      <c r="C30" s="2"/>
    </row>
    <row r="31" spans="2:18" x14ac:dyDescent="0.35">
      <c r="C31" s="2"/>
    </row>
    <row r="32" spans="2:18" x14ac:dyDescent="0.35">
      <c r="C32" s="2"/>
    </row>
    <row r="33" spans="3:12" x14ac:dyDescent="0.35">
      <c r="C33" s="2"/>
    </row>
    <row r="35" spans="3:12" x14ac:dyDescent="0.35">
      <c r="L35"/>
    </row>
  </sheetData>
  <autoFilter ref="A7:L24" xr:uid="{060DE274-0DEF-43BC-A3AF-B97478694102}"/>
  <mergeCells count="25">
    <mergeCell ref="C28:D28"/>
    <mergeCell ref="O6:O8"/>
    <mergeCell ref="J6:J8"/>
    <mergeCell ref="K6:K8"/>
    <mergeCell ref="L6:L8"/>
    <mergeCell ref="M6:M8"/>
    <mergeCell ref="G6:G8"/>
    <mergeCell ref="H6:H8"/>
    <mergeCell ref="I6:I8"/>
    <mergeCell ref="N6:N8"/>
    <mergeCell ref="C26:D26"/>
    <mergeCell ref="C27:D27"/>
    <mergeCell ref="B2:Q2"/>
    <mergeCell ref="B3:Q3"/>
    <mergeCell ref="B4:M4"/>
    <mergeCell ref="B6:B8"/>
    <mergeCell ref="C6:C8"/>
    <mergeCell ref="D6:D8"/>
    <mergeCell ref="E6:E8"/>
    <mergeCell ref="F6:F8"/>
    <mergeCell ref="P6:P8"/>
    <mergeCell ref="A5:M5"/>
    <mergeCell ref="N5:R5"/>
    <mergeCell ref="R6:R8"/>
    <mergeCell ref="Q6:Q8"/>
  </mergeCells>
  <printOptions horizontalCentered="1"/>
  <pageMargins left="0.11811023622047245" right="0.11811023622047245" top="0.35433070866141736" bottom="0.35433070866141736" header="0.31496062992125984" footer="0.11811023622047245"/>
  <pageSetup paperSize="5" scale="52" orientation="landscape" r:id="rId1"/>
  <headerFooter>
    <oddFooter>&amp;CGobernación del &amp;"Arial,Normal"&amp;8Departamento del Atlántico – www.atlantico.gov.co – Conmutador 3307000
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Resumen</vt:lpstr>
      <vt:lpstr>1. LDSP</vt:lpstr>
      <vt:lpstr>2. Medicamentos</vt:lpstr>
      <vt:lpstr>3. PAI</vt:lpstr>
      <vt:lpstr>4. Salud Ambiental</vt:lpstr>
      <vt:lpstr>'1. LDSP'!Área_de_impresión</vt:lpstr>
      <vt:lpstr>'2. Medicamentos'!Área_de_impresión</vt:lpstr>
      <vt:lpstr>'3. PAI'!Área_de_impresión</vt:lpstr>
      <vt:lpstr>'4. Salud Ambiental'!Área_de_impresión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Dilfredo Mario González Acosta</dc:creator>
  <cp:lastModifiedBy>Sonia Ballestas Vergara</cp:lastModifiedBy>
  <dcterms:created xsi:type="dcterms:W3CDTF">2026-03-14T02:24:39Z</dcterms:created>
  <dcterms:modified xsi:type="dcterms:W3CDTF">2026-04-16T20:23:25Z</dcterms:modified>
</cp:coreProperties>
</file>