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vanessa_giraldo_manizales_gov_co/Documents/-ALCALDÍA DE MANIZALES/-EJECUCIÓN/SECRETARÍA DE INFRAESTRUCTURA/45 1977-2026 CM-010-2026 COMUNAS 1, 2, 3, 4 Y 8/03 AA DE APERTURA +PLIEGO DEF/"/>
    </mc:Choice>
  </mc:AlternateContent>
  <xr:revisionPtr revIDLastSave="4" documentId="8_{B586B3E3-2392-4125-A699-30685C440A66}" xr6:coauthVersionLast="47" xr6:coauthVersionMax="47" xr10:uidLastSave="{C2D10479-F1CF-4244-A462-FECC1E5E92AC}"/>
  <bookViews>
    <workbookView xWindow="-105" yWindow="0" windowWidth="14610" windowHeight="15585" xr2:uid="{00000000-000D-0000-FFFF-FFFF00000000}"/>
  </bookViews>
  <sheets>
    <sheet name="PPTO INTERV" sheetId="1" r:id="rId1"/>
    <sheet name="FACTOR MULTIPLICADOR" sheetId="3" r:id="rId2"/>
    <sheet name="FACTOR MULTI 2 COSTOS DTOS" sheetId="4" r:id="rId3"/>
  </sheets>
  <externalReferences>
    <externalReference r:id="rId4"/>
  </externalReferences>
  <definedNames>
    <definedName name="_Toc142041533" localSheetId="0">'PPTO INTERV'!$A$750</definedName>
    <definedName name="_Toc143694497" localSheetId="0">'PPTO INTERV'!$A$210</definedName>
    <definedName name="_Toc143694537" localSheetId="0">'PPTO INTERV'!$A$238</definedName>
    <definedName name="_Toc143694561" localSheetId="0">'PPTO INTERV'!$A$424</definedName>
    <definedName name="_Toc144106979" localSheetId="0">'PPTO INTERV'!$A$14</definedName>
    <definedName name="_Toc144106980" localSheetId="0">'PPTO INTERV'!$A$58</definedName>
    <definedName name="_Toc144106982" localSheetId="0">'PPTO INTERV'!$A$66</definedName>
    <definedName name="_Toc144106983" localSheetId="0">'PPTO INTERV'!$A$69</definedName>
    <definedName name="_Toc144106984" localSheetId="0">'PPTO INTERV'!$A$71</definedName>
    <definedName name="_Toc144106985" localSheetId="0">'PPTO INTERV'!$A$73</definedName>
    <definedName name="_Toc144106986" localSheetId="0">'PPTO INTERV'!$A$75</definedName>
    <definedName name="_Toc144106987" localSheetId="0">'PPTO INTERV'!$A$94</definedName>
    <definedName name="_Toc144106988" localSheetId="0">'PPTO INTERV'!$A$96</definedName>
    <definedName name="_Toc144106989" localSheetId="0">'PPTO INTERV'!$A$101</definedName>
    <definedName name="_Toc144106990" localSheetId="0">'PPTO INTERV'!$A$121</definedName>
    <definedName name="_Toc144106991" localSheetId="0">'PPTO INTERV'!$A$125</definedName>
    <definedName name="_Toc144106992" localSheetId="0">'PPTO INTERV'!$A$129</definedName>
    <definedName name="_Toc144106993" localSheetId="0">'PPTO INTERV'!$A$134</definedName>
    <definedName name="_Toc144106994" localSheetId="0">'PPTO INTERV'!$A$140</definedName>
    <definedName name="_Toc144106995" localSheetId="0">'PPTO INTERV'!$A$146</definedName>
    <definedName name="_Toc144106996" localSheetId="0">'PPTO INTERV'!$A$155</definedName>
    <definedName name="_Toc144106997" localSheetId="0">'PPTO INTERV'!$A$161</definedName>
    <definedName name="_Toc144106998" localSheetId="0">'PPTO INTERV'!$A$167</definedName>
    <definedName name="_Toc144106999" localSheetId="0">'PPTO INTERV'!$A$171</definedName>
    <definedName name="_Toc144107000" localSheetId="0">'PPTO INTERV'!$A$180</definedName>
    <definedName name="_Toc144107001" localSheetId="0">'PPTO INTERV'!$A$188</definedName>
    <definedName name="_Toc144107002" localSheetId="0">'PPTO INTERV'!$A$193</definedName>
    <definedName name="_Toc144107003" localSheetId="0">'PPTO INTERV'!$A$195</definedName>
    <definedName name="_Toc144107004" localSheetId="0">'PPTO INTERV'!$A$197</definedName>
    <definedName name="_Toc144107005" localSheetId="0">'PPTO INTERV'!$A$201</definedName>
    <definedName name="_Toc144107006" localSheetId="0">'PPTO INTERV'!$A$211</definedName>
    <definedName name="_Toc144107007" localSheetId="0">'PPTO INTERV'!$A$226</definedName>
    <definedName name="_Toc144107008" localSheetId="0">'PPTO INTERV'!$A$229</definedName>
    <definedName name="_Toc144107009" localSheetId="0">'PPTO INTERV'!$A$237</definedName>
    <definedName name="_Toc144107010" localSheetId="0">'PPTO INTERV'!$A$239</definedName>
    <definedName name="_Toc144107011" localSheetId="0">'PPTO INTERV'!$A$241</definedName>
    <definedName name="_Toc144107012" localSheetId="0">'PPTO INTERV'!$A$244</definedName>
    <definedName name="_Toc144107013" localSheetId="0">'PPTO INTERV'!$A$246</definedName>
    <definedName name="_Toc144107014" localSheetId="0">'PPTO INTERV'!$A$248</definedName>
    <definedName name="_Toc144107015" localSheetId="0">'PPTO INTERV'!$A$250</definedName>
    <definedName name="_Toc144107016" localSheetId="0">'PPTO INTERV'!$A$252</definedName>
    <definedName name="_Toc144107017" localSheetId="0">'PPTO INTERV'!$A$254</definedName>
    <definedName name="_Toc144107018" localSheetId="0">'PPTO INTERV'!$A$256</definedName>
    <definedName name="_Toc144107019" localSheetId="0">'PPTO INTERV'!$A$258</definedName>
    <definedName name="_Toc144107020" localSheetId="0">'PPTO INTERV'!$A$260</definedName>
    <definedName name="_Toc144107021" localSheetId="0">'PPTO INTERV'!$A$262</definedName>
    <definedName name="_Toc144107022" localSheetId="0">'PPTO INTERV'!$A$264</definedName>
    <definedName name="_Toc144107023" localSheetId="0">'PPTO INTERV'!$A$266</definedName>
    <definedName name="_Toc144107024" localSheetId="0">'PPTO INTERV'!$A$268</definedName>
    <definedName name="_Toc144107025" localSheetId="0">'PPTO INTERV'!$A$270</definedName>
    <definedName name="_Toc144107026" localSheetId="0">'PPTO INTERV'!$A$272</definedName>
    <definedName name="_Toc144107027" localSheetId="0">'PPTO INTERV'!$A$274</definedName>
    <definedName name="_Toc144107028" localSheetId="0">'PPTO INTERV'!$A$277</definedName>
    <definedName name="_Toc144107029" localSheetId="0">'PPTO INTERV'!$A$279</definedName>
    <definedName name="_Toc144107030" localSheetId="0">'PPTO INTERV'!$A$281</definedName>
    <definedName name="_Toc144107031" localSheetId="0">'PPTO INTERV'!$A$283</definedName>
    <definedName name="_Toc144107032" localSheetId="0">'PPTO INTERV'!$A$310</definedName>
    <definedName name="_Toc144107033" localSheetId="0">'PPTO INTERV'!$A$315</definedName>
    <definedName name="_Toc144107034" localSheetId="0">'PPTO INTERV'!$A$346</definedName>
    <definedName name="_Toc144107035" localSheetId="0">'PPTO INTERV'!$A$348</definedName>
    <definedName name="_Toc144107036" localSheetId="0">'PPTO INTERV'!$A$372</definedName>
    <definedName name="_Toc144107037" localSheetId="0">'PPTO INTERV'!$A$381</definedName>
    <definedName name="_Toc144107038" localSheetId="0">'PPTO INTERV'!$A$386</definedName>
    <definedName name="_Toc144107039" localSheetId="0">'PPTO INTERV'!$A$390</definedName>
    <definedName name="_Toc144107040" localSheetId="0">'PPTO INTERV'!$A$402</definedName>
    <definedName name="_Toc144107041" localSheetId="0">'PPTO INTERV'!$A$406</definedName>
    <definedName name="_Toc144107042" localSheetId="0">'PPTO INTERV'!$A$407</definedName>
    <definedName name="_Toc144107043" localSheetId="0">'PPTO INTERV'!$A$408</definedName>
    <definedName name="_Toc144107044" localSheetId="0">'PPTO INTERV'!$A$409</definedName>
    <definedName name="_Toc144107045" localSheetId="0">'PPTO INTERV'!$A$410</definedName>
    <definedName name="_Toc144107046" localSheetId="0">'PPTO INTERV'!$A$411</definedName>
    <definedName name="_Toc144107047" localSheetId="0">'PPTO INTERV'!$A$412</definedName>
    <definedName name="_Toc144107048" localSheetId="0">'PPTO INTERV'!$A$413</definedName>
    <definedName name="_Toc144107049" localSheetId="0">'PPTO INTERV'!$A$414</definedName>
    <definedName name="_Toc144107050" localSheetId="0">'PPTO INTERV'!$A$415</definedName>
    <definedName name="_Toc144107051" localSheetId="0">'PPTO INTERV'!$A$416</definedName>
    <definedName name="_Toc144107052" localSheetId="0">'PPTO INTERV'!$A$417</definedName>
    <definedName name="_Toc144107053" localSheetId="0">'PPTO INTERV'!$A$418</definedName>
    <definedName name="_Toc144107054" localSheetId="0">'PPTO INTERV'!$A$419</definedName>
    <definedName name="_Toc144107055" localSheetId="0">'PPTO INTERV'!$A$420</definedName>
    <definedName name="_Toc144107056" localSheetId="0">'PPTO INTERV'!$A$421</definedName>
    <definedName name="_Toc144107057" localSheetId="0">'PPTO INTERV'!$A$422</definedName>
    <definedName name="_Toc144107058" localSheetId="0">'PPTO INTERV'!$A$423</definedName>
    <definedName name="_Toc144107060" localSheetId="0">'PPTO INTERV'!$A$427</definedName>
    <definedName name="_Toc144107061" localSheetId="0">'PPTO INTERV'!$A$445</definedName>
    <definedName name="_Toc144107062" localSheetId="0">'PPTO INTERV'!$A$462</definedName>
    <definedName name="_Toc144107063" localSheetId="0">'PPTO INTERV'!$A$468</definedName>
    <definedName name="_Toc144107064" localSheetId="0">'PPTO INTERV'!$A$476</definedName>
    <definedName name="_Toc144107065" localSheetId="0">'PPTO INTERV'!$A$480</definedName>
    <definedName name="_Toc144107066" localSheetId="0">'PPTO INTERV'!$A$484</definedName>
    <definedName name="_Toc144107067" localSheetId="0">'PPTO INTERV'!$A$488</definedName>
    <definedName name="_Toc144107068" localSheetId="0">'PPTO INTERV'!$A$497</definedName>
    <definedName name="_Toc144107069" localSheetId="0">'PPTO INTERV'!$A$503</definedName>
    <definedName name="_Toc144107070" localSheetId="0">'PPTO INTERV'!$A$507</definedName>
    <definedName name="_Toc144107071" localSheetId="0">'PPTO INTERV'!$A$511</definedName>
    <definedName name="_Toc144107072" localSheetId="0">'PPTO INTERV'!$A$516</definedName>
    <definedName name="_Toc144107073" localSheetId="0">'PPTO INTERV'!$A$520</definedName>
    <definedName name="_Toc144107074" localSheetId="0">'PPTO INTERV'!$A$545</definedName>
    <definedName name="_Toc144107075" localSheetId="0">'PPTO INTERV'!$A$549</definedName>
    <definedName name="_Toc144107076" localSheetId="0">'PPTO INTERV'!$A$551</definedName>
    <definedName name="_Toc144107077" localSheetId="0">'PPTO INTERV'!$A$553</definedName>
    <definedName name="_Toc144107078" localSheetId="0">'PPTO INTERV'!$A$561</definedName>
    <definedName name="_Toc144107079" localSheetId="0">'PPTO INTERV'!$A$563</definedName>
    <definedName name="_Toc144107080" localSheetId="0">'PPTO INTERV'!$A$575</definedName>
    <definedName name="_Toc144107081" localSheetId="0">'PPTO INTERV'!$A$579</definedName>
    <definedName name="_Toc144107082" localSheetId="0">'PPTO INTERV'!$A$583</definedName>
    <definedName name="_Toc144107083" localSheetId="0">'PPTO INTERV'!$A$589</definedName>
    <definedName name="_Toc144107084" localSheetId="0">'PPTO INTERV'!$A$597</definedName>
    <definedName name="_Toc144107085" localSheetId="0">'PPTO INTERV'!$A$601</definedName>
    <definedName name="_Toc144107086" localSheetId="0">'PPTO INTERV'!$A$605</definedName>
    <definedName name="_Toc144107087" localSheetId="0">'PPTO INTERV'!$A$609</definedName>
    <definedName name="_Toc144107088" localSheetId="0">'PPTO INTERV'!$A$613</definedName>
    <definedName name="_Toc144107089" localSheetId="0">'PPTO INTERV'!$A$617</definedName>
    <definedName name="_Toc144107090" localSheetId="0">'PPTO INTERV'!$A$629</definedName>
    <definedName name="_Toc144107091" localSheetId="0">'PPTO INTERV'!$A$651</definedName>
    <definedName name="_Toc144107092" localSheetId="0">'PPTO INTERV'!$A$659</definedName>
    <definedName name="_Toc144107093" localSheetId="0">'PPTO INTERV'!$A$671</definedName>
    <definedName name="_Toc144107094" localSheetId="0">'PPTO INTERV'!$A$677</definedName>
    <definedName name="_Toc144107095" localSheetId="0">'PPTO INTERV'!$A$683</definedName>
    <definedName name="_Toc144107096" localSheetId="0">'PPTO INTERV'!$A$701</definedName>
    <definedName name="_Toc144107097" localSheetId="0">'PPTO INTERV'!$A$713</definedName>
    <definedName name="_Toc144107098" localSheetId="0">'PPTO INTERV'!$A$719</definedName>
    <definedName name="_Toc144107099" localSheetId="0">'PPTO INTERV'!$A$732</definedName>
    <definedName name="_Toc144107100" localSheetId="0">'PPTO INTERV'!$A$738</definedName>
    <definedName name="_Toc144107101" localSheetId="0">'PPTO INTERV'!$A$745</definedName>
    <definedName name="_Toc144107102" localSheetId="0">'PPTO INTERV'!$A$747</definedName>
    <definedName name="_Toc144107103" localSheetId="0">'PPTO INTERV'!$A$750</definedName>
    <definedName name="_Toc144107104" localSheetId="0">'PPTO INTERV'!$A$779</definedName>
    <definedName name="_Toc144107105" localSheetId="0">'PPTO INTERV'!$A$821</definedName>
    <definedName name="_Toc144107106" localSheetId="0">'PPTO INTERV'!$A$1036</definedName>
    <definedName name="_xlnm.Print_Area" localSheetId="1">'FACTOR MULTIPLICADOR'!$A$1:$L$52</definedName>
    <definedName name="_xlnm.Print_Area" localSheetId="0">'PPTO INTERV'!$A$2:$I$44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E36" i="1"/>
  <c r="E35" i="1"/>
  <c r="I35" i="1" s="1"/>
  <c r="F9" i="1"/>
  <c r="G9" i="1" s="1"/>
  <c r="I9" i="1" s="1"/>
  <c r="F10" i="1"/>
  <c r="G10" i="1" s="1"/>
  <c r="I10" i="1" s="1"/>
  <c r="F11" i="1"/>
  <c r="G11" i="1" s="1"/>
  <c r="I11" i="1" s="1"/>
  <c r="A2" i="1"/>
  <c r="E34" i="1"/>
  <c r="I34" i="1" s="1"/>
  <c r="H28" i="1"/>
  <c r="E33" i="1"/>
  <c r="I33" i="1" s="1"/>
  <c r="H22" i="1"/>
  <c r="I34" i="4" l="1"/>
  <c r="J32" i="4"/>
  <c r="I32" i="4"/>
  <c r="I44" i="4" s="1"/>
  <c r="I28" i="4"/>
  <c r="I15" i="4"/>
  <c r="I50" i="4" l="1"/>
  <c r="I52" i="4" s="1"/>
  <c r="H23" i="1"/>
  <c r="H18" i="1" l="1"/>
  <c r="F8" i="1"/>
  <c r="I5" i="3"/>
  <c r="I6" i="3"/>
  <c r="I8" i="3" s="1"/>
  <c r="I28" i="3"/>
  <c r="I32" i="3"/>
  <c r="J32" i="3"/>
  <c r="I34" i="3"/>
  <c r="F21" i="1" l="1"/>
  <c r="G21" i="1" s="1"/>
  <c r="I21" i="1" s="1"/>
  <c r="F19" i="1"/>
  <c r="G19" i="1" s="1"/>
  <c r="I19" i="1" s="1"/>
  <c r="F20" i="1"/>
  <c r="G20" i="1" s="1"/>
  <c r="I20" i="1" s="1"/>
  <c r="F22" i="1"/>
  <c r="G22" i="1" s="1"/>
  <c r="I22" i="1" s="1"/>
  <c r="F28" i="1"/>
  <c r="G28" i="1" s="1"/>
  <c r="I28" i="1" s="1"/>
  <c r="I29" i="1" s="1"/>
  <c r="F12" i="1"/>
  <c r="F13" i="1"/>
  <c r="G13" i="1" s="1"/>
  <c r="I13" i="1" s="1"/>
  <c r="I44" i="3"/>
  <c r="I15" i="3"/>
  <c r="E38" i="1"/>
  <c r="E37" i="1"/>
  <c r="H8" i="1"/>
  <c r="I50" i="3" l="1"/>
  <c r="G8" i="1"/>
  <c r="I8" i="1" s="1"/>
  <c r="I37" i="1"/>
  <c r="I38" i="1"/>
  <c r="I39" i="1" l="1"/>
  <c r="G12" i="1"/>
  <c r="I12" i="1" s="1"/>
  <c r="I14" i="1" s="1"/>
  <c r="F18" i="1"/>
  <c r="G18" i="1" s="1"/>
  <c r="I18" i="1" s="1"/>
  <c r="F23" i="1"/>
  <c r="G23" i="1" s="1"/>
  <c r="I23" i="1" s="1"/>
  <c r="I24" i="1" l="1"/>
  <c r="I42" i="1" s="1"/>
  <c r="I43" i="1" l="1"/>
  <c r="I4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47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sharedStrings.xml><?xml version="1.0" encoding="utf-8"?>
<sst xmlns="http://schemas.openxmlformats.org/spreadsheetml/2006/main" count="199" uniqueCount="123">
  <si>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</si>
  <si>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</si>
  <si>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</si>
  <si>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</si>
  <si>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</si>
  <si>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</si>
  <si>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</si>
  <si>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</si>
  <si>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</si>
  <si>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</si>
  <si>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</si>
  <si>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</si>
  <si>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</si>
  <si>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</si>
  <si>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</si>
  <si>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</si>
  <si>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</si>
  <si>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</si>
  <si>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SUBTOTAL COSTO PERSONAL PROFESIONAL (1)</t>
  </si>
  <si>
    <t>PERSONAL TÉCNICO (2)</t>
  </si>
  <si>
    <t>Personal técnico</t>
  </si>
  <si>
    <t>SUELDOS BÁSICOS</t>
  </si>
  <si>
    <t>No DE MESES</t>
  </si>
  <si>
    <t>SUBTOTAL COSTO PERSONAL TECNICO (2)</t>
  </si>
  <si>
    <t>PERSONAL ADMINISTRATIVO (3)</t>
  </si>
  <si>
    <t xml:space="preserve">Personal administrativo </t>
  </si>
  <si>
    <t>SUBTOTAL COSTO ADMINISTRATIVO (3)</t>
  </si>
  <si>
    <t>OTROS COSTOS DIRECTOS (4)</t>
  </si>
  <si>
    <t>Otros Costos Directos</t>
  </si>
  <si>
    <t>VR UNITARIO</t>
  </si>
  <si>
    <t>VALOR TOTAL</t>
  </si>
  <si>
    <t>Edición de informes, papelería, reproducción de documentos,  planos, fotografías, videos, etc.</t>
  </si>
  <si>
    <t xml:space="preserve">Comunicaciones (telefonía fija y/o celular, fax,correo, internet, etc.) 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</si>
  <si>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</si>
  <si>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</si>
  <si>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</si>
  <si>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</si>
  <si>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</si>
  <si>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</si>
  <si>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</si>
  <si>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</si>
  <si>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</si>
  <si>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2.3. El personal de interventoría NO tendrá prima regional y los costos correspondientes a las jornadas adicionales de trabajo no se reconocerán..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</si>
  <si>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</si>
  <si>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</si>
  <si>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</si>
  <si>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</si>
  <si>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</si>
  <si>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</si>
  <si>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</si>
  <si>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</si>
  <si>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</si>
  <si>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</si>
  <si>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</si>
  <si>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</si>
  <si>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</si>
  <si>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</si>
  <si>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</si>
  <si>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</si>
  <si>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</si>
  <si>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</si>
  <si>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1.10.</t>
  </si>
  <si>
    <t>ICBF</t>
  </si>
  <si>
    <t>1.11.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</si>
  <si>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</si>
  <si>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</si>
  <si>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</si>
  <si>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</si>
  <si>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</si>
  <si>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</si>
  <si>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</si>
  <si>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</si>
  <si>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</si>
  <si>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</si>
  <si>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</si>
  <si>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</si>
  <si>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</si>
  <si>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</si>
  <si>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</si>
  <si>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</si>
  <si>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</si>
  <si>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Profesional SISO - SG-SST.</t>
  </si>
  <si>
    <t>PLAZO</t>
  </si>
  <si>
    <t>Acompañamiento posterior a la entrega</t>
  </si>
  <si>
    <t>Impuesto de industria y comercio</t>
  </si>
  <si>
    <t>Estampilla Pro justicia familiar (Acuerdo No 1156 30/01/2024)</t>
  </si>
  <si>
    <t xml:space="preserve">Tasa pro deporte y recreación </t>
  </si>
  <si>
    <t xml:space="preserve">Estampilla pro cultura </t>
  </si>
  <si>
    <t>Estampillas Pro Adulto Mayor</t>
  </si>
  <si>
    <t>Estampillas Pro Universidad</t>
  </si>
  <si>
    <t>Póliza buen manejo y correcta inversión del anticipo</t>
  </si>
  <si>
    <t>Garantia de seriedad</t>
  </si>
  <si>
    <t>Actualización tecnologica (Sofware, correo electronico, etc).</t>
  </si>
  <si>
    <t>Asesorias Profesionales en otras areas, no facturable</t>
  </si>
  <si>
    <t>Costos de personal Administrativo no facturable</t>
  </si>
  <si>
    <t>Otros (Auxilios varios, prestaciones extralegales, Indemnización por despido, Incapacidades no cubiertas, examenes de ingreso y egreso)</t>
  </si>
  <si>
    <t>8,5 salud y pensión 12</t>
  </si>
  <si>
    <t>12,5 salud y pension 16</t>
  </si>
  <si>
    <t>Intereses de las cesantías</t>
  </si>
  <si>
    <t>Cesantías</t>
  </si>
  <si>
    <t>3.10.</t>
  </si>
  <si>
    <t>Impuesto de Timbre (Decreto 1075 de 2025)</t>
  </si>
  <si>
    <t>|</t>
  </si>
  <si>
    <t>F. M 2 T  O  T  A  L  CALCULADO</t>
  </si>
  <si>
    <t>FM2</t>
  </si>
  <si>
    <t>Trabajador social - Recursos Humanos</t>
  </si>
  <si>
    <t>Oficina/Campamento en la zona del proyecto (incluye dotación y servicios públicos)</t>
  </si>
  <si>
    <t>Ensayos de Laboratorio</t>
  </si>
  <si>
    <t xml:space="preserve">Secretaria </t>
  </si>
  <si>
    <t>Ingeniero Ambiental</t>
  </si>
  <si>
    <t>“INTERVENTORÍA TÉCNICA, ADMINISTRATIVA, FINANCIERA Y JURÍDICA A LOS CONTRATOS DE OBRA PARA MANTENIMIENTO Y REHABILITACIÓN DE LA INFRAESTRUCTURA VIAL URBANA, MEDIANTE LA REPARACIÓN Y CONSTRUCCIÓN DE PAVIMENTOS Y PEATONALES, EN LAS COMUNAS ATARDECERES, SAN JOSÉ, CUMANDAY, LA ESTACIÓN Y PALOGRANDE (ANTES COMUNAS 1, 2, 3, 4 Y 8), EN LA CIUDAD DE MANIZALES POR MONTO AGOTABLE”</t>
  </si>
  <si>
    <t>Ingeniero Residente Comuna 1</t>
  </si>
  <si>
    <t>Ingeniero Residente Comuna 2 y 3</t>
  </si>
  <si>
    <t>Ingeniero Residente Comuna 4</t>
  </si>
  <si>
    <t>Ingeniero Residente Comuna 8</t>
  </si>
  <si>
    <t xml:space="preserve">Inspector Comuna 1 </t>
  </si>
  <si>
    <t>Inspector Comuna 2 y 3</t>
  </si>
  <si>
    <t>Inspector Comuna 4</t>
  </si>
  <si>
    <t>Inspector Comuna 8</t>
  </si>
  <si>
    <t>Auxilio de Transporte mensual para desplazamiento (Residentes e inspectores, tope máximo cuyo reconocimiento se hará según los comprobantes aportados y validados por el supervisor)</t>
  </si>
  <si>
    <t>2.2. El valor asignado a Otros Costos Directos (4) será reembolsado al contratista conforme al costo efectivamente incurrido y debidamente justificado, previa presentación de las facturas y soportes correspondientes, aprobados por la supervisión. En ningún caso el valor total reconocido por este concepto podrá superar el monto previsto en el presupuesto del contrato, y su ejecución requerirá la aprobación previa de la supervisión.</t>
  </si>
  <si>
    <t>Apoyo jurídico a la interventoría
Servicios profesionales en derecho para el acompañamiento jurídico del contrato de obra y de la interventoría, conforme a las necesidades del proyecto y previa autorización de la supervisión (ver Nota 2.4).</t>
  </si>
  <si>
    <t>2.4 El apoyo jurídico se prestará en los términos definidos en los Estudios Previos y el Anexo Técnico, por un profesional que cumpla los requisitos allí establecidos, y se orientará exclusivamente a la defensa de los intereses de la Entidad y del proyecto. Su reconocimiento estará sujeto a autorización previa de la supervisión.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</si>
</sst>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Pts&quot;_-;\-* #,##0.00\ &quot;Pts&quot;_-;_-* &quot;-&quot;??\ &quot;Pts&quot;_-;_-@_-"/>
    <numFmt numFmtId="165" formatCode="[$$-240A]\ #,##0"/>
    <numFmt numFmtId="166" formatCode="&quot;$&quot;\ #,##0.00"/>
    <numFmt numFmtId="167" formatCode="&quot;$&quot;\ #,##0;[Red]&quot;$&quot;\ \-#,##0"/>
    <numFmt numFmtId="168" formatCode="0.000"/>
    <numFmt numFmtId="169" formatCode="#,##0.000"/>
    <numFmt numFmtId="170" formatCode="_-[$$-240A]\ * #,##0.00_-;\-[$$-240A]\ * #,##0.00_-;_-[$$-240A]\ * &quot;-&quot;??_-;_-@_-"/>
    <numFmt numFmtId="171" formatCode="0.0"/>
    <numFmt numFmtId="172" formatCode="_-[$$-240A]\ * #,##0_-;\-[$$-240A]\ * #,##0_-;_-[$$-240A]\ * &quot;-&quot;??_-;_-@_-"/>
  </numFmts>
  <fonts count="20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DBE5F1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7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/>
  </cellStyleXfs>
  <cellXfs count="222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2" fontId="7" fillId="0" borderId="0" xfId="0" applyNumberFormat="1" applyFont="1"/>
    <xf numFmtId="0" fontId="8" fillId="0" borderId="0" xfId="0" applyFont="1" applyAlignment="1">
      <alignment wrapText="1"/>
    </xf>
    <xf numFmtId="166" fontId="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3" borderId="6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165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5" fontId="4" fillId="0" borderId="24" xfId="0" applyNumberFormat="1" applyFont="1" applyBorder="1" applyAlignment="1">
      <alignment horizontal="right" vertical="center"/>
    </xf>
    <xf numFmtId="0" fontId="5" fillId="0" borderId="13" xfId="0" applyFont="1" applyBorder="1"/>
    <xf numFmtId="0" fontId="5" fillId="0" borderId="17" xfId="0" applyFont="1" applyBorder="1" applyAlignment="1">
      <alignment wrapText="1"/>
    </xf>
    <xf numFmtId="165" fontId="4" fillId="0" borderId="19" xfId="0" applyNumberFormat="1" applyFont="1" applyBorder="1" applyAlignment="1">
      <alignment horizontal="right" vertical="center"/>
    </xf>
    <xf numFmtId="165" fontId="4" fillId="3" borderId="24" xfId="0" applyNumberFormat="1" applyFont="1" applyFill="1" applyBorder="1" applyAlignment="1">
      <alignment horizontal="right" vertical="center"/>
    </xf>
    <xf numFmtId="165" fontId="5" fillId="5" borderId="1" xfId="1" applyNumberFormat="1" applyFont="1" applyFill="1" applyBorder="1" applyAlignment="1">
      <alignment horizontal="right"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165" fontId="4" fillId="0" borderId="22" xfId="0" applyNumberFormat="1" applyFont="1" applyBorder="1" applyAlignment="1">
      <alignment horizontal="right" vertical="center" wrapText="1"/>
    </xf>
    <xf numFmtId="167" fontId="4" fillId="0" borderId="8" xfId="0" applyNumberFormat="1" applyFont="1" applyBorder="1" applyAlignment="1">
      <alignment horizontal="right" wrapText="1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14" fillId="6" borderId="52" xfId="6" applyFont="1" applyFill="1" applyBorder="1" applyAlignment="1">
      <alignment horizontal="left" vertical="center"/>
    </xf>
    <xf numFmtId="0" fontId="12" fillId="0" borderId="48" xfId="6" applyFont="1" applyBorder="1" applyAlignment="1">
      <alignment horizontal="left" vertical="center"/>
    </xf>
    <xf numFmtId="10" fontId="12" fillId="0" borderId="44" xfId="6" applyNumberFormat="1" applyFont="1" applyBorder="1" applyAlignment="1">
      <alignment vertical="center"/>
    </xf>
    <xf numFmtId="10" fontId="12" fillId="0" borderId="46" xfId="6" applyNumberFormat="1" applyFont="1" applyBorder="1" applyAlignment="1">
      <alignment vertical="center"/>
    </xf>
    <xf numFmtId="0" fontId="12" fillId="0" borderId="46" xfId="6" applyFont="1" applyBorder="1" applyAlignment="1">
      <alignment horizontal="left" vertical="center"/>
    </xf>
    <xf numFmtId="0" fontId="12" fillId="0" borderId="46" xfId="6" applyFont="1" applyBorder="1" applyAlignment="1">
      <alignment vertical="center"/>
    </xf>
    <xf numFmtId="10" fontId="12" fillId="0" borderId="45" xfId="6" applyNumberFormat="1" applyFont="1" applyBorder="1" applyAlignment="1">
      <alignment vertical="center"/>
    </xf>
    <xf numFmtId="0" fontId="17" fillId="0" borderId="0" xfId="6" applyFont="1" applyAlignment="1">
      <alignment vertical="center"/>
    </xf>
    <xf numFmtId="9" fontId="13" fillId="0" borderId="0" xfId="6" applyNumberFormat="1" applyFont="1" applyAlignment="1">
      <alignment vertical="center"/>
    </xf>
    <xf numFmtId="0" fontId="12" fillId="6" borderId="43" xfId="6" applyFont="1" applyFill="1" applyBorder="1" applyAlignment="1">
      <alignment vertical="center"/>
    </xf>
    <xf numFmtId="0" fontId="12" fillId="6" borderId="42" xfId="6" applyFont="1" applyFill="1" applyBorder="1" applyAlignment="1">
      <alignment vertical="center"/>
    </xf>
    <xf numFmtId="0" fontId="12" fillId="6" borderId="41" xfId="6" applyFont="1" applyFill="1" applyBorder="1" applyAlignment="1">
      <alignment vertical="center"/>
    </xf>
    <xf numFmtId="10" fontId="14" fillId="6" borderId="39" xfId="6" applyNumberFormat="1" applyFont="1" applyFill="1" applyBorder="1" applyAlignment="1">
      <alignment vertical="center"/>
    </xf>
    <xf numFmtId="0" fontId="12" fillId="0" borderId="54" xfId="6" applyFont="1" applyBorder="1" applyAlignment="1">
      <alignment vertical="center"/>
    </xf>
    <xf numFmtId="10" fontId="12" fillId="0" borderId="0" xfId="6" applyNumberFormat="1" applyFont="1" applyAlignment="1">
      <alignment vertical="center"/>
    </xf>
    <xf numFmtId="10" fontId="12" fillId="0" borderId="53" xfId="6" applyNumberFormat="1" applyFont="1" applyBorder="1" applyAlignment="1">
      <alignment vertical="center"/>
    </xf>
    <xf numFmtId="0" fontId="12" fillId="0" borderId="57" xfId="6" applyFont="1" applyBorder="1" applyAlignment="1">
      <alignment horizontal="left" vertical="center"/>
    </xf>
    <xf numFmtId="0" fontId="12" fillId="0" borderId="56" xfId="6" applyFont="1" applyBorder="1" applyAlignment="1">
      <alignment horizontal="left" vertical="center"/>
    </xf>
    <xf numFmtId="0" fontId="15" fillId="0" borderId="30" xfId="6" applyFont="1" applyBorder="1" applyAlignment="1">
      <alignment vertical="center"/>
    </xf>
    <xf numFmtId="0" fontId="15" fillId="0" borderId="55" xfId="6" applyFont="1" applyBorder="1" applyAlignment="1">
      <alignment vertical="center"/>
    </xf>
    <xf numFmtId="0" fontId="13" fillId="0" borderId="0" xfId="6" applyFont="1" applyAlignment="1">
      <alignment horizontal="center" vertical="center"/>
    </xf>
    <xf numFmtId="0" fontId="12" fillId="0" borderId="47" xfId="6" applyFont="1" applyBorder="1" applyAlignment="1">
      <alignment horizontal="left" vertical="center"/>
    </xf>
    <xf numFmtId="0" fontId="13" fillId="0" borderId="46" xfId="6" applyFont="1" applyBorder="1" applyAlignment="1">
      <alignment vertical="center" wrapText="1"/>
    </xf>
    <xf numFmtId="0" fontId="13" fillId="0" borderId="45" xfId="6" applyFont="1" applyBorder="1" applyAlignment="1">
      <alignment vertical="center" wrapText="1"/>
    </xf>
    <xf numFmtId="0" fontId="12" fillId="0" borderId="34" xfId="6" applyFont="1" applyBorder="1" applyAlignment="1">
      <alignment vertical="center"/>
    </xf>
    <xf numFmtId="0" fontId="12" fillId="0" borderId="33" xfId="6" applyFont="1" applyBorder="1" applyAlignment="1">
      <alignment vertical="center"/>
    </xf>
    <xf numFmtId="10" fontId="12" fillId="0" borderId="33" xfId="6" applyNumberFormat="1" applyFont="1" applyBorder="1" applyAlignment="1">
      <alignment vertical="center"/>
    </xf>
    <xf numFmtId="10" fontId="12" fillId="0" borderId="32" xfId="6" applyNumberFormat="1" applyFont="1" applyBorder="1" applyAlignment="1">
      <alignment vertical="center"/>
    </xf>
    <xf numFmtId="0" fontId="14" fillId="0" borderId="31" xfId="6" applyFont="1" applyBorder="1" applyAlignment="1">
      <alignment vertical="center"/>
    </xf>
    <xf numFmtId="0" fontId="16" fillId="0" borderId="30" xfId="6" applyFont="1" applyBorder="1" applyAlignment="1">
      <alignment vertical="center"/>
    </xf>
    <xf numFmtId="0" fontId="12" fillId="0" borderId="30" xfId="6" applyFont="1" applyBorder="1" applyAlignment="1">
      <alignment vertical="center"/>
    </xf>
    <xf numFmtId="10" fontId="12" fillId="0" borderId="30" xfId="6" applyNumberFormat="1" applyFont="1" applyBorder="1" applyAlignment="1">
      <alignment vertical="center"/>
    </xf>
    <xf numFmtId="10" fontId="12" fillId="0" borderId="29" xfId="6" applyNumberFormat="1" applyFont="1" applyBorder="1" applyAlignment="1">
      <alignment vertical="center"/>
    </xf>
    <xf numFmtId="0" fontId="14" fillId="6" borderId="38" xfId="6" applyFont="1" applyFill="1" applyBorder="1" applyAlignment="1">
      <alignment horizontal="left" vertical="center"/>
    </xf>
    <xf numFmtId="10" fontId="14" fillId="6" borderId="35" xfId="6" applyNumberFormat="1" applyFont="1" applyFill="1" applyBorder="1" applyAlignment="1">
      <alignment vertical="center"/>
    </xf>
    <xf numFmtId="10" fontId="13" fillId="0" borderId="0" xfId="6" applyNumberFormat="1" applyFont="1" applyAlignment="1">
      <alignment vertical="center"/>
    </xf>
    <xf numFmtId="0" fontId="12" fillId="0" borderId="31" xfId="6" applyFont="1" applyBorder="1" applyAlignment="1">
      <alignment vertical="center"/>
    </xf>
    <xf numFmtId="10" fontId="14" fillId="6" borderId="26" xfId="6" applyNumberFormat="1" applyFont="1" applyFill="1" applyBorder="1" applyAlignment="1">
      <alignment vertical="center"/>
    </xf>
    <xf numFmtId="0" fontId="13" fillId="0" borderId="0" xfId="6" applyFont="1" applyAlignment="1">
      <alignment vertical="center" wrapText="1"/>
    </xf>
    <xf numFmtId="169" fontId="14" fillId="6" borderId="26" xfId="6" applyNumberFormat="1" applyFont="1" applyFill="1" applyBorder="1" applyAlignment="1">
      <alignment vertical="center"/>
    </xf>
    <xf numFmtId="168" fontId="5" fillId="0" borderId="1" xfId="0" applyNumberFormat="1" applyFont="1" applyBorder="1" applyAlignment="1">
      <alignment horizontal="center" vertical="center" wrapText="1"/>
    </xf>
    <xf numFmtId="0" fontId="13" fillId="3" borderId="0" xfId="6" applyFont="1" applyFill="1" applyAlignment="1">
      <alignment vertical="center"/>
    </xf>
    <xf numFmtId="0" fontId="12" fillId="3" borderId="0" xfId="6" applyFont="1" applyFill="1" applyAlignment="1">
      <alignment vertical="center"/>
    </xf>
    <xf numFmtId="0" fontId="14" fillId="8" borderId="52" xfId="6" applyFont="1" applyFill="1" applyBorder="1" applyAlignment="1">
      <alignment horizontal="left" vertical="center"/>
    </xf>
    <xf numFmtId="0" fontId="12" fillId="3" borderId="48" xfId="6" applyFont="1" applyFill="1" applyBorder="1" applyAlignment="1">
      <alignment horizontal="left" vertical="center"/>
    </xf>
    <xf numFmtId="10" fontId="12" fillId="3" borderId="44" xfId="6" applyNumberFormat="1" applyFont="1" applyFill="1" applyBorder="1" applyAlignment="1">
      <alignment vertical="center"/>
    </xf>
    <xf numFmtId="10" fontId="12" fillId="3" borderId="46" xfId="6" applyNumberFormat="1" applyFont="1" applyFill="1" applyBorder="1" applyAlignment="1">
      <alignment vertical="center"/>
    </xf>
    <xf numFmtId="0" fontId="12" fillId="3" borderId="46" xfId="6" applyFont="1" applyFill="1" applyBorder="1" applyAlignment="1">
      <alignment horizontal="left" vertical="center"/>
    </xf>
    <xf numFmtId="0" fontId="12" fillId="3" borderId="46" xfId="6" applyFont="1" applyFill="1" applyBorder="1" applyAlignment="1">
      <alignment vertical="center"/>
    </xf>
    <xf numFmtId="10" fontId="12" fillId="3" borderId="45" xfId="6" applyNumberFormat="1" applyFont="1" applyFill="1" applyBorder="1" applyAlignment="1">
      <alignment vertical="center"/>
    </xf>
    <xf numFmtId="0" fontId="17" fillId="3" borderId="0" xfId="6" applyFont="1" applyFill="1" applyAlignment="1">
      <alignment vertical="center"/>
    </xf>
    <xf numFmtId="9" fontId="13" fillId="3" borderId="0" xfId="6" applyNumberFormat="1" applyFont="1" applyFill="1" applyAlignment="1">
      <alignment vertical="center"/>
    </xf>
    <xf numFmtId="0" fontId="12" fillId="8" borderId="43" xfId="6" applyFont="1" applyFill="1" applyBorder="1" applyAlignment="1">
      <alignment vertical="center"/>
    </xf>
    <xf numFmtId="0" fontId="12" fillId="8" borderId="42" xfId="6" applyFont="1" applyFill="1" applyBorder="1" applyAlignment="1">
      <alignment vertical="center"/>
    </xf>
    <xf numFmtId="0" fontId="12" fillId="8" borderId="41" xfId="6" applyFont="1" applyFill="1" applyBorder="1" applyAlignment="1">
      <alignment vertical="center"/>
    </xf>
    <xf numFmtId="10" fontId="14" fillId="8" borderId="39" xfId="6" applyNumberFormat="1" applyFont="1" applyFill="1" applyBorder="1" applyAlignment="1">
      <alignment vertical="center"/>
    </xf>
    <xf numFmtId="0" fontId="12" fillId="3" borderId="54" xfId="6" applyFont="1" applyFill="1" applyBorder="1" applyAlignment="1">
      <alignment vertical="center"/>
    </xf>
    <xf numFmtId="10" fontId="12" fillId="3" borderId="0" xfId="6" applyNumberFormat="1" applyFont="1" applyFill="1" applyAlignment="1">
      <alignment vertical="center"/>
    </xf>
    <xf numFmtId="10" fontId="12" fillId="3" borderId="53" xfId="6" applyNumberFormat="1" applyFont="1" applyFill="1" applyBorder="1" applyAlignment="1">
      <alignment vertical="center"/>
    </xf>
    <xf numFmtId="0" fontId="12" fillId="3" borderId="57" xfId="6" applyFont="1" applyFill="1" applyBorder="1" applyAlignment="1">
      <alignment horizontal="left" vertical="center"/>
    </xf>
    <xf numFmtId="0" fontId="12" fillId="3" borderId="56" xfId="6" applyFont="1" applyFill="1" applyBorder="1" applyAlignment="1">
      <alignment horizontal="left" vertical="center"/>
    </xf>
    <xf numFmtId="0" fontId="15" fillId="3" borderId="30" xfId="6" applyFont="1" applyFill="1" applyBorder="1" applyAlignment="1">
      <alignment vertical="center"/>
    </xf>
    <xf numFmtId="0" fontId="15" fillId="3" borderId="55" xfId="6" applyFont="1" applyFill="1" applyBorder="1" applyAlignment="1">
      <alignment vertical="center"/>
    </xf>
    <xf numFmtId="0" fontId="13" fillId="3" borderId="0" xfId="6" applyFont="1" applyFill="1" applyAlignment="1">
      <alignment horizontal="center" vertical="center"/>
    </xf>
    <xf numFmtId="0" fontId="12" fillId="3" borderId="47" xfId="6" applyFont="1" applyFill="1" applyBorder="1" applyAlignment="1">
      <alignment horizontal="left" vertical="center"/>
    </xf>
    <xf numFmtId="0" fontId="13" fillId="3" borderId="46" xfId="6" applyFont="1" applyFill="1" applyBorder="1" applyAlignment="1">
      <alignment vertical="center" wrapText="1"/>
    </xf>
    <xf numFmtId="0" fontId="13" fillId="3" borderId="45" xfId="6" applyFont="1" applyFill="1" applyBorder="1" applyAlignment="1">
      <alignment vertical="center" wrapText="1"/>
    </xf>
    <xf numFmtId="0" fontId="12" fillId="3" borderId="34" xfId="6" applyFont="1" applyFill="1" applyBorder="1" applyAlignment="1">
      <alignment vertical="center"/>
    </xf>
    <xf numFmtId="0" fontId="12" fillId="3" borderId="33" xfId="6" applyFont="1" applyFill="1" applyBorder="1" applyAlignment="1">
      <alignment vertical="center"/>
    </xf>
    <xf numFmtId="10" fontId="12" fillId="3" borderId="33" xfId="6" applyNumberFormat="1" applyFont="1" applyFill="1" applyBorder="1" applyAlignment="1">
      <alignment vertical="center"/>
    </xf>
    <xf numFmtId="10" fontId="12" fillId="3" borderId="32" xfId="6" applyNumberFormat="1" applyFont="1" applyFill="1" applyBorder="1" applyAlignment="1">
      <alignment vertical="center"/>
    </xf>
    <xf numFmtId="0" fontId="14" fillId="3" borderId="31" xfId="6" applyFont="1" applyFill="1" applyBorder="1" applyAlignment="1">
      <alignment vertical="center"/>
    </xf>
    <xf numFmtId="0" fontId="16" fillId="3" borderId="30" xfId="6" applyFont="1" applyFill="1" applyBorder="1" applyAlignment="1">
      <alignment vertical="center"/>
    </xf>
    <xf numFmtId="0" fontId="12" fillId="3" borderId="30" xfId="6" applyFont="1" applyFill="1" applyBorder="1" applyAlignment="1">
      <alignment vertical="center"/>
    </xf>
    <xf numFmtId="10" fontId="12" fillId="3" borderId="30" xfId="6" applyNumberFormat="1" applyFont="1" applyFill="1" applyBorder="1" applyAlignment="1">
      <alignment vertical="center"/>
    </xf>
    <xf numFmtId="10" fontId="12" fillId="3" borderId="29" xfId="6" applyNumberFormat="1" applyFont="1" applyFill="1" applyBorder="1" applyAlignment="1">
      <alignment vertical="center"/>
    </xf>
    <xf numFmtId="0" fontId="14" fillId="8" borderId="38" xfId="6" applyFont="1" applyFill="1" applyBorder="1" applyAlignment="1">
      <alignment horizontal="left" vertical="center"/>
    </xf>
    <xf numFmtId="10" fontId="14" fillId="8" borderId="35" xfId="6" applyNumberFormat="1" applyFont="1" applyFill="1" applyBorder="1" applyAlignment="1">
      <alignment vertical="center"/>
    </xf>
    <xf numFmtId="10" fontId="13" fillId="3" borderId="0" xfId="6" applyNumberFormat="1" applyFont="1" applyFill="1" applyAlignment="1">
      <alignment vertical="center"/>
    </xf>
    <xf numFmtId="0" fontId="12" fillId="3" borderId="31" xfId="6" applyFont="1" applyFill="1" applyBorder="1" applyAlignment="1">
      <alignment vertical="center"/>
    </xf>
    <xf numFmtId="10" fontId="14" fillId="8" borderId="26" xfId="6" applyNumberFormat="1" applyFont="1" applyFill="1" applyBorder="1" applyAlignment="1">
      <alignment vertical="center"/>
    </xf>
    <xf numFmtId="0" fontId="13" fillId="3" borderId="0" xfId="6" applyFont="1" applyFill="1" applyAlignment="1">
      <alignment vertical="center" wrapText="1"/>
    </xf>
    <xf numFmtId="168" fontId="5" fillId="3" borderId="1" xfId="0" applyNumberFormat="1" applyFont="1" applyFill="1" applyBorder="1" applyAlignment="1">
      <alignment horizontal="center" vertical="center" wrapText="1"/>
    </xf>
    <xf numFmtId="170" fontId="2" fillId="0" borderId="0" xfId="1" applyNumberFormat="1" applyFont="1"/>
    <xf numFmtId="165" fontId="2" fillId="0" borderId="0" xfId="0" applyNumberFormat="1" applyFont="1"/>
    <xf numFmtId="0" fontId="4" fillId="0" borderId="7" xfId="0" applyFont="1" applyBorder="1" applyAlignment="1">
      <alignment wrapText="1"/>
    </xf>
    <xf numFmtId="164" fontId="2" fillId="0" borderId="0" xfId="1" applyFont="1"/>
    <xf numFmtId="171" fontId="2" fillId="0" borderId="0" xfId="0" applyNumberFormat="1" applyFont="1"/>
    <xf numFmtId="172" fontId="2" fillId="0" borderId="0" xfId="0" applyNumberFormat="1" applyFont="1"/>
    <xf numFmtId="2" fontId="5" fillId="0" borderId="1" xfId="0" applyNumberFormat="1" applyFont="1" applyBorder="1" applyAlignment="1">
      <alignment horizontal="center" vertical="center" wrapText="1"/>
    </xf>
    <xf numFmtId="171" fontId="5" fillId="0" borderId="1" xfId="0" applyNumberFormat="1" applyFont="1" applyBorder="1" applyAlignment="1">
      <alignment horizontal="center" vertical="center" wrapText="1"/>
    </xf>
    <xf numFmtId="0" fontId="6" fillId="0" borderId="5" xfId="5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/>
    <xf numFmtId="0" fontId="4" fillId="4" borderId="7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1" fontId="5" fillId="3" borderId="2" xfId="0" applyNumberFormat="1" applyFont="1" applyFill="1" applyBorder="1" applyAlignment="1">
      <alignment horizontal="center" vertical="center"/>
    </xf>
    <xf numFmtId="171" fontId="5" fillId="3" borderId="3" xfId="0" applyNumberFormat="1" applyFont="1" applyFill="1" applyBorder="1" applyAlignment="1">
      <alignment horizontal="center" vertical="center"/>
    </xf>
    <xf numFmtId="171" fontId="5" fillId="3" borderId="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4" fillId="4" borderId="18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3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4" borderId="0" xfId="0" applyFont="1" applyFill="1" applyAlignment="1">
      <alignment horizontal="center" wrapText="1"/>
    </xf>
    <xf numFmtId="0" fontId="9" fillId="0" borderId="14" xfId="0" applyFont="1" applyBorder="1" applyAlignment="1">
      <alignment horizontal="left" wrapText="1"/>
    </xf>
    <xf numFmtId="0" fontId="9" fillId="0" borderId="25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14" fillId="6" borderId="28" xfId="6" applyFont="1" applyFill="1" applyBorder="1" applyAlignment="1">
      <alignment horizontal="center" vertical="center"/>
    </xf>
    <xf numFmtId="0" fontId="15" fillId="0" borderId="27" xfId="6" applyFont="1" applyBorder="1" applyAlignment="1">
      <alignment vertical="center"/>
    </xf>
    <xf numFmtId="0" fontId="12" fillId="0" borderId="47" xfId="6" applyFont="1" applyBorder="1" applyAlignment="1">
      <alignment horizontal="left" vertical="center"/>
    </xf>
    <xf numFmtId="0" fontId="15" fillId="0" borderId="46" xfId="6" applyFont="1" applyBorder="1" applyAlignment="1">
      <alignment vertical="center"/>
    </xf>
    <xf numFmtId="0" fontId="15" fillId="0" borderId="45" xfId="6" applyFont="1" applyBorder="1" applyAlignment="1">
      <alignment vertical="center"/>
    </xf>
    <xf numFmtId="0" fontId="14" fillId="6" borderId="41" xfId="6" applyFont="1" applyFill="1" applyBorder="1" applyAlignment="1">
      <alignment horizontal="right" vertical="center"/>
    </xf>
    <xf numFmtId="0" fontId="15" fillId="0" borderId="41" xfId="6" applyFont="1" applyBorder="1" applyAlignment="1">
      <alignment vertical="center"/>
    </xf>
    <xf numFmtId="0" fontId="15" fillId="0" borderId="40" xfId="6" applyFont="1" applyBorder="1" applyAlignment="1">
      <alignment vertical="center"/>
    </xf>
    <xf numFmtId="0" fontId="16" fillId="6" borderId="37" xfId="6" applyFont="1" applyFill="1" applyBorder="1" applyAlignment="1">
      <alignment horizontal="left" vertical="center" wrapText="1"/>
    </xf>
    <xf numFmtId="0" fontId="14" fillId="6" borderId="27" xfId="6" applyFont="1" applyFill="1" applyBorder="1" applyAlignment="1">
      <alignment horizontal="right" vertical="center"/>
    </xf>
    <xf numFmtId="0" fontId="15" fillId="0" borderId="36" xfId="6" applyFont="1" applyBorder="1" applyAlignment="1">
      <alignment vertical="center"/>
    </xf>
    <xf numFmtId="0" fontId="16" fillId="6" borderId="51" xfId="6" applyFont="1" applyFill="1" applyBorder="1" applyAlignment="1">
      <alignment horizontal="left" vertical="center"/>
    </xf>
    <xf numFmtId="0" fontId="15" fillId="0" borderId="50" xfId="6" applyFont="1" applyBorder="1" applyAlignment="1">
      <alignment vertical="center"/>
    </xf>
    <xf numFmtId="0" fontId="15" fillId="0" borderId="49" xfId="6" applyFont="1" applyBorder="1" applyAlignment="1">
      <alignment vertical="center"/>
    </xf>
    <xf numFmtId="0" fontId="16" fillId="7" borderId="61" xfId="6" applyFont="1" applyFill="1" applyBorder="1" applyAlignment="1">
      <alignment horizontal="center" vertical="center" wrapText="1"/>
    </xf>
    <xf numFmtId="0" fontId="15" fillId="7" borderId="59" xfId="6" applyFont="1" applyFill="1" applyBorder="1" applyAlignment="1">
      <alignment vertical="center"/>
    </xf>
    <xf numFmtId="0" fontId="15" fillId="7" borderId="58" xfId="6" applyFont="1" applyFill="1" applyBorder="1" applyAlignment="1">
      <alignment vertical="center"/>
    </xf>
    <xf numFmtId="0" fontId="14" fillId="0" borderId="61" xfId="6" applyFont="1" applyBorder="1" applyAlignment="1">
      <alignment horizontal="center" vertical="center" wrapText="1"/>
    </xf>
    <xf numFmtId="0" fontId="15" fillId="0" borderId="59" xfId="6" applyFont="1" applyBorder="1" applyAlignment="1">
      <alignment vertical="center"/>
    </xf>
    <xf numFmtId="0" fontId="15" fillId="0" borderId="58" xfId="6" applyFont="1" applyBorder="1" applyAlignment="1">
      <alignment vertical="center"/>
    </xf>
    <xf numFmtId="0" fontId="16" fillId="6" borderId="60" xfId="6" applyFont="1" applyFill="1" applyBorder="1" applyAlignment="1">
      <alignment horizontal="left" vertical="center"/>
    </xf>
    <xf numFmtId="0" fontId="12" fillId="0" borderId="47" xfId="6" applyFont="1" applyBorder="1" applyAlignment="1">
      <alignment horizontal="left" vertical="center" wrapText="1"/>
    </xf>
    <xf numFmtId="0" fontId="12" fillId="3" borderId="47" xfId="6" applyFont="1" applyFill="1" applyBorder="1" applyAlignment="1">
      <alignment horizontal="left" vertical="center"/>
    </xf>
    <xf numFmtId="0" fontId="15" fillId="3" borderId="46" xfId="6" applyFont="1" applyFill="1" applyBorder="1" applyAlignment="1">
      <alignment vertical="center"/>
    </xf>
    <xf numFmtId="0" fontId="16" fillId="3" borderId="61" xfId="6" applyFont="1" applyFill="1" applyBorder="1" applyAlignment="1">
      <alignment horizontal="center" vertical="center" wrapText="1"/>
    </xf>
    <xf numFmtId="0" fontId="15" fillId="3" borderId="59" xfId="6" applyFont="1" applyFill="1" applyBorder="1" applyAlignment="1">
      <alignment vertical="center"/>
    </xf>
    <xf numFmtId="0" fontId="15" fillId="3" borderId="58" xfId="6" applyFont="1" applyFill="1" applyBorder="1" applyAlignment="1">
      <alignment vertical="center"/>
    </xf>
    <xf numFmtId="0" fontId="14" fillId="3" borderId="61" xfId="6" applyFont="1" applyFill="1" applyBorder="1" applyAlignment="1">
      <alignment horizontal="center" vertical="center" wrapText="1"/>
    </xf>
    <xf numFmtId="0" fontId="16" fillId="8" borderId="60" xfId="6" applyFont="1" applyFill="1" applyBorder="1" applyAlignment="1">
      <alignment horizontal="left" vertical="center"/>
    </xf>
    <xf numFmtId="0" fontId="15" fillId="3" borderId="45" xfId="6" applyFont="1" applyFill="1" applyBorder="1" applyAlignment="1">
      <alignment vertical="center"/>
    </xf>
    <xf numFmtId="0" fontId="12" fillId="3" borderId="47" xfId="6" applyFont="1" applyFill="1" applyBorder="1" applyAlignment="1">
      <alignment horizontal="left" vertical="center" wrapText="1"/>
    </xf>
    <xf numFmtId="0" fontId="14" fillId="8" borderId="41" xfId="6" applyFont="1" applyFill="1" applyBorder="1" applyAlignment="1">
      <alignment horizontal="right" vertical="center"/>
    </xf>
    <xf numFmtId="0" fontId="15" fillId="3" borderId="41" xfId="6" applyFont="1" applyFill="1" applyBorder="1" applyAlignment="1">
      <alignment vertical="center"/>
    </xf>
    <xf numFmtId="0" fontId="15" fillId="3" borderId="40" xfId="6" applyFont="1" applyFill="1" applyBorder="1" applyAlignment="1">
      <alignment vertical="center"/>
    </xf>
    <xf numFmtId="0" fontId="16" fillId="8" borderId="51" xfId="6" applyFont="1" applyFill="1" applyBorder="1" applyAlignment="1">
      <alignment horizontal="left" vertical="center"/>
    </xf>
    <xf numFmtId="0" fontId="15" fillId="3" borderId="50" xfId="6" applyFont="1" applyFill="1" applyBorder="1" applyAlignment="1">
      <alignment vertical="center"/>
    </xf>
    <xf numFmtId="0" fontId="15" fillId="3" borderId="49" xfId="6" applyFont="1" applyFill="1" applyBorder="1" applyAlignment="1">
      <alignment vertical="center"/>
    </xf>
    <xf numFmtId="0" fontId="14" fillId="8" borderId="28" xfId="6" applyFont="1" applyFill="1" applyBorder="1" applyAlignment="1">
      <alignment horizontal="center" vertical="center"/>
    </xf>
    <xf numFmtId="0" fontId="15" fillId="3" borderId="27" xfId="6" applyFont="1" applyFill="1" applyBorder="1" applyAlignment="1">
      <alignment vertical="center"/>
    </xf>
    <xf numFmtId="0" fontId="16" fillId="8" borderId="37" xfId="6" applyFont="1" applyFill="1" applyBorder="1" applyAlignment="1">
      <alignment horizontal="left" vertical="center" wrapText="1"/>
    </xf>
    <xf numFmtId="0" fontId="14" fillId="8" borderId="27" xfId="6" applyFont="1" applyFill="1" applyBorder="1" applyAlignment="1">
      <alignment horizontal="right" vertical="center"/>
    </xf>
    <xf numFmtId="0" fontId="15" fillId="3" borderId="36" xfId="6" applyFont="1" applyFill="1" applyBorder="1" applyAlignment="1">
      <alignment vertical="center"/>
    </xf>
  </cellXfs>
  <cellStyles count="7">
    <cellStyle name="Moneda" xfId="1" builtinId="4"/>
    <cellStyle name="Normal" xfId="0" builtinId="0"/>
    <cellStyle name="Normal 2" xfId="3" xr:uid="{00000000-0005-0000-0000-000002000000}"/>
    <cellStyle name="Normal 23" xfId="5" xr:uid="{00000000-0005-0000-0000-000003000000}"/>
    <cellStyle name="Normal 3" xfId="2" xr:uid="{00000000-0005-0000-0000-000004000000}"/>
    <cellStyle name="Normal 4" xfId="6" xr:uid="{00000000-0005-0000-0000-000005000000}"/>
    <cellStyle name="Porcentaje 2" xfId="4" xr:uid="{00000000-0005-0000-0000-000006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topLeftCell="A31" zoomScale="85" zoomScaleNormal="85" zoomScaleSheetLayoutView="145" workbookViewId="0">
      <selection activeCell="L10" sqref="L10"/>
    </sheetView>
  </sheetViews>
  <sheetFormatPr baseColWidth="10" defaultColWidth="9.28515625" defaultRowHeight="12.75" x14ac:dyDescent="0.2"/>
  <cols>
    <col min="1" max="1" width="33.28515625" style="5" customWidth="1"/>
    <col min="2" max="2" width="13.5703125" style="5" customWidth="1"/>
    <col min="3" max="3" width="17.71093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28515625" style="1" customWidth="1"/>
    <col min="10" max="10" width="9.28515625" style="1"/>
    <col min="11" max="11" width="22" style="1" bestFit="1" customWidth="1"/>
    <col min="12" max="12" width="17.7109375" style="1" bestFit="1" customWidth="1"/>
    <col min="13" max="16384" width="9.28515625" style="1"/>
  </cols>
  <sheetData>
    <row r="1" spans="1:12" ht="13.5" thickBot="1" x14ac:dyDescent="0.25"/>
    <row r="2" spans="1:12" ht="45.75" customHeight="1" x14ac:dyDescent="0.2">
      <c r="A2" s="159" t="str">
        <f>+'FACTOR MULTIPLICADOR'!A2</f>
        <v>“INTERVENTORÍA TÉCNICA, ADMINISTRATIVA, FINANCIERA Y JURÍDICA A LOS CONTRATOS DE OBRA PARA MANTENIMIENTO Y REHABILITACIÓN DE LA INFRAESTRUCTURA VIAL URBANA, MEDIANTE LA REPARACIÓN Y CONSTRUCCIÓN DE PAVIMENTOS Y PEATONALES, EN LAS COMUNAS ATARDECERES, SAN JOSÉ, CUMANDAY, LA ESTACIÓN Y PALOGRANDE (ANTES COMUNAS 1, 2, 3, 4 Y 8), EN LA CIUDAD DE MANIZALES POR MONTO AGOTABLE”</v>
      </c>
      <c r="B2" s="160"/>
      <c r="C2" s="160"/>
      <c r="D2" s="160"/>
      <c r="E2" s="160"/>
      <c r="F2" s="160"/>
      <c r="G2" s="160"/>
      <c r="H2" s="160"/>
      <c r="I2" s="161"/>
    </row>
    <row r="3" spans="1:12" ht="19.5" customHeight="1" x14ac:dyDescent="0.2">
      <c r="A3" s="162" t="s">
        <v>82</v>
      </c>
      <c r="B3" s="163"/>
      <c r="C3" s="163"/>
      <c r="D3" s="163"/>
      <c r="E3" s="163"/>
      <c r="F3" s="163"/>
      <c r="G3" s="163"/>
      <c r="H3" s="164"/>
      <c r="I3" s="12">
        <v>4.5</v>
      </c>
    </row>
    <row r="4" spans="1:12" ht="16.5" customHeight="1" x14ac:dyDescent="0.2">
      <c r="A4" s="165" t="s">
        <v>0</v>
      </c>
      <c r="B4" s="166"/>
      <c r="C4" s="166"/>
      <c r="D4" s="166"/>
      <c r="E4" s="166"/>
      <c r="F4" s="166"/>
      <c r="G4" s="166"/>
      <c r="H4" s="166"/>
      <c r="I4" s="167"/>
    </row>
    <row r="5" spans="1:12" x14ac:dyDescent="0.2">
      <c r="A5" s="168" t="s">
        <v>1</v>
      </c>
      <c r="B5" s="169"/>
      <c r="C5" s="169"/>
      <c r="D5" s="169"/>
      <c r="E5" s="169"/>
      <c r="F5" s="169"/>
      <c r="G5" s="169"/>
      <c r="H5" s="169"/>
      <c r="I5" s="170"/>
    </row>
    <row r="6" spans="1:12" x14ac:dyDescent="0.2">
      <c r="A6" s="15" t="s">
        <v>2</v>
      </c>
      <c r="B6" s="11" t="s">
        <v>3</v>
      </c>
      <c r="C6" s="11" t="s">
        <v>4</v>
      </c>
      <c r="D6" s="171" t="s">
        <v>5</v>
      </c>
      <c r="E6" s="172"/>
      <c r="F6" s="11" t="s">
        <v>6</v>
      </c>
      <c r="G6" s="11" t="s">
        <v>7</v>
      </c>
      <c r="H6" s="11" t="s">
        <v>8</v>
      </c>
      <c r="I6" s="16" t="s">
        <v>9</v>
      </c>
    </row>
    <row r="7" spans="1:12" ht="25.5" customHeight="1" x14ac:dyDescent="0.2">
      <c r="A7" s="13" t="s">
        <v>10</v>
      </c>
      <c r="B7" s="10" t="s">
        <v>11</v>
      </c>
      <c r="C7" s="10" t="s">
        <v>102</v>
      </c>
      <c r="D7" s="135" t="s">
        <v>12</v>
      </c>
      <c r="E7" s="136"/>
      <c r="F7" s="10" t="s">
        <v>13</v>
      </c>
      <c r="G7" s="10" t="s">
        <v>14</v>
      </c>
      <c r="H7" s="2" t="s">
        <v>15</v>
      </c>
      <c r="I7" s="14" t="s">
        <v>16</v>
      </c>
    </row>
    <row r="8" spans="1:12" ht="12.75" customHeight="1" x14ac:dyDescent="0.2">
      <c r="A8" s="17" t="s">
        <v>17</v>
      </c>
      <c r="B8" s="9">
        <v>1</v>
      </c>
      <c r="C8" s="31">
        <v>6700000</v>
      </c>
      <c r="D8" s="154">
        <v>0.3</v>
      </c>
      <c r="E8" s="155"/>
      <c r="F8" s="77">
        <f>+'FACTOR MULTIPLICADOR'!$I$52</f>
        <v>2.1800000000000002</v>
      </c>
      <c r="G8" s="3">
        <f>ROUND(C8*D8*F8*B8,0)</f>
        <v>4381800</v>
      </c>
      <c r="H8" s="126">
        <f>+$I$3</f>
        <v>4.5</v>
      </c>
      <c r="I8" s="18">
        <f>ROUND(G8*H8,0)</f>
        <v>19718100</v>
      </c>
    </row>
    <row r="9" spans="1:12" ht="12.75" customHeight="1" x14ac:dyDescent="0.2">
      <c r="A9" s="19" t="s">
        <v>111</v>
      </c>
      <c r="B9" s="9">
        <v>1</v>
      </c>
      <c r="C9" s="31">
        <v>4500000</v>
      </c>
      <c r="D9" s="154">
        <v>1</v>
      </c>
      <c r="E9" s="155"/>
      <c r="F9" s="77">
        <f>+'FACTOR MULTIPLICADOR'!$I$52</f>
        <v>2.1800000000000002</v>
      </c>
      <c r="G9" s="3">
        <f t="shared" ref="G9:G11" si="0">ROUND(C9*D9*F9*B9,0)</f>
        <v>9810000</v>
      </c>
      <c r="H9" s="126">
        <v>4.5</v>
      </c>
      <c r="I9" s="18">
        <f t="shared" ref="I9:I11" si="1">ROUND(G9*H9,0)</f>
        <v>44145000</v>
      </c>
    </row>
    <row r="10" spans="1:12" ht="12.75" customHeight="1" x14ac:dyDescent="0.2">
      <c r="A10" s="19" t="s">
        <v>112</v>
      </c>
      <c r="B10" s="9">
        <v>1</v>
      </c>
      <c r="C10" s="31">
        <v>4500000</v>
      </c>
      <c r="D10" s="154">
        <v>1</v>
      </c>
      <c r="E10" s="155"/>
      <c r="F10" s="77">
        <f>+'FACTOR MULTIPLICADOR'!$I$52</f>
        <v>2.1800000000000002</v>
      </c>
      <c r="G10" s="3">
        <f t="shared" si="0"/>
        <v>9810000</v>
      </c>
      <c r="H10" s="126">
        <v>2.5</v>
      </c>
      <c r="I10" s="18">
        <f t="shared" si="1"/>
        <v>24525000</v>
      </c>
    </row>
    <row r="11" spans="1:12" ht="12.75" customHeight="1" x14ac:dyDescent="0.2">
      <c r="A11" s="19" t="s">
        <v>113</v>
      </c>
      <c r="B11" s="9">
        <v>1</v>
      </c>
      <c r="C11" s="31">
        <v>4500000</v>
      </c>
      <c r="D11" s="154">
        <v>1</v>
      </c>
      <c r="E11" s="155"/>
      <c r="F11" s="77">
        <f>+'FACTOR MULTIPLICADOR'!$I$52</f>
        <v>2.1800000000000002</v>
      </c>
      <c r="G11" s="3">
        <f t="shared" si="0"/>
        <v>9810000</v>
      </c>
      <c r="H11" s="126">
        <v>3.5</v>
      </c>
      <c r="I11" s="18">
        <f t="shared" si="1"/>
        <v>34335000</v>
      </c>
      <c r="L11" s="124"/>
    </row>
    <row r="12" spans="1:12" x14ac:dyDescent="0.2">
      <c r="A12" s="19" t="s">
        <v>114</v>
      </c>
      <c r="B12" s="4">
        <v>1</v>
      </c>
      <c r="C12" s="31">
        <v>4500000</v>
      </c>
      <c r="D12" s="137">
        <v>1</v>
      </c>
      <c r="E12" s="138"/>
      <c r="F12" s="77">
        <f>+$F$8</f>
        <v>2.1800000000000002</v>
      </c>
      <c r="G12" s="3">
        <f>ROUND(C12*D12*F12*B12,0)</f>
        <v>9810000</v>
      </c>
      <c r="H12" s="126">
        <v>2</v>
      </c>
      <c r="I12" s="18">
        <f>ROUND(G12*H12,0)</f>
        <v>19620000</v>
      </c>
    </row>
    <row r="13" spans="1:12" x14ac:dyDescent="0.2">
      <c r="A13" s="19" t="s">
        <v>109</v>
      </c>
      <c r="B13" s="4">
        <v>1</v>
      </c>
      <c r="C13" s="31">
        <v>3600000</v>
      </c>
      <c r="D13" s="137">
        <v>0.3</v>
      </c>
      <c r="E13" s="138"/>
      <c r="F13" s="77">
        <f>+$F$8</f>
        <v>2.1800000000000002</v>
      </c>
      <c r="G13" s="3">
        <f>ROUND(C13*D13*F13*B13,0)</f>
        <v>2354400</v>
      </c>
      <c r="H13" s="126">
        <v>4.5</v>
      </c>
      <c r="I13" s="18">
        <f>ROUND(G13*H13,0)</f>
        <v>10594800</v>
      </c>
      <c r="K13" s="125"/>
    </row>
    <row r="14" spans="1:12" ht="12.75" customHeight="1" x14ac:dyDescent="0.2">
      <c r="A14" s="173" t="s">
        <v>18</v>
      </c>
      <c r="B14" s="174"/>
      <c r="C14" s="174"/>
      <c r="D14" s="174"/>
      <c r="E14" s="174"/>
      <c r="F14" s="174"/>
      <c r="G14" s="174"/>
      <c r="H14" s="175"/>
      <c r="I14" s="33">
        <f>SUM(I8:I13)</f>
        <v>152937900</v>
      </c>
      <c r="K14" s="121"/>
    </row>
    <row r="15" spans="1:12" x14ac:dyDescent="0.2">
      <c r="A15" s="122"/>
      <c r="B15" s="22"/>
      <c r="C15" s="22"/>
      <c r="D15" s="22"/>
      <c r="E15" s="22"/>
      <c r="F15" s="22"/>
      <c r="G15" s="22"/>
      <c r="H15" s="22"/>
      <c r="I15" s="34"/>
    </row>
    <row r="16" spans="1:12" x14ac:dyDescent="0.2">
      <c r="A16" s="151" t="s">
        <v>19</v>
      </c>
      <c r="B16" s="152"/>
      <c r="C16" s="152"/>
      <c r="D16" s="152"/>
      <c r="E16" s="152"/>
      <c r="F16" s="152"/>
      <c r="G16" s="152"/>
      <c r="H16" s="152"/>
      <c r="I16" s="153"/>
    </row>
    <row r="17" spans="1:9" ht="25.5" customHeight="1" x14ac:dyDescent="0.2">
      <c r="A17" s="13" t="s">
        <v>20</v>
      </c>
      <c r="B17" s="10" t="s">
        <v>11</v>
      </c>
      <c r="C17" s="10" t="s">
        <v>21</v>
      </c>
      <c r="D17" s="135" t="s">
        <v>12</v>
      </c>
      <c r="E17" s="136"/>
      <c r="F17" s="10" t="s">
        <v>13</v>
      </c>
      <c r="G17" s="10" t="s">
        <v>14</v>
      </c>
      <c r="H17" s="2" t="s">
        <v>22</v>
      </c>
      <c r="I17" s="14" t="s">
        <v>16</v>
      </c>
    </row>
    <row r="18" spans="1:9" x14ac:dyDescent="0.2">
      <c r="A18" s="128" t="s">
        <v>115</v>
      </c>
      <c r="B18" s="4">
        <v>1</v>
      </c>
      <c r="C18" s="32">
        <v>3600000</v>
      </c>
      <c r="D18" s="137">
        <v>1</v>
      </c>
      <c r="E18" s="138"/>
      <c r="F18" s="77">
        <f>+$F$8</f>
        <v>2.1800000000000002</v>
      </c>
      <c r="G18" s="3">
        <f>ROUND(C18*D18*F18*B18,0)</f>
        <v>7848000</v>
      </c>
      <c r="H18" s="127">
        <f>+$I$3</f>
        <v>4.5</v>
      </c>
      <c r="I18" s="18">
        <f>ROUND(G18*H18,0)</f>
        <v>35316000</v>
      </c>
    </row>
    <row r="19" spans="1:9" x14ac:dyDescent="0.2">
      <c r="A19" s="128" t="s">
        <v>116</v>
      </c>
      <c r="B19" s="4">
        <v>1</v>
      </c>
      <c r="C19" s="32">
        <v>3600000</v>
      </c>
      <c r="D19" s="137">
        <v>1</v>
      </c>
      <c r="E19" s="138"/>
      <c r="F19" s="77">
        <f t="shared" ref="F19:F21" si="2">+$F$8</f>
        <v>2.1800000000000002</v>
      </c>
      <c r="G19" s="3">
        <f t="shared" ref="G19:G21" si="3">ROUND(C19*D19*F19*B19,0)</f>
        <v>7848000</v>
      </c>
      <c r="H19" s="127">
        <v>2.5</v>
      </c>
      <c r="I19" s="18">
        <f t="shared" ref="I19:I21" si="4">ROUND(G19*H19,0)</f>
        <v>19620000</v>
      </c>
    </row>
    <row r="20" spans="1:9" x14ac:dyDescent="0.2">
      <c r="A20" s="128" t="s">
        <v>117</v>
      </c>
      <c r="B20" s="4">
        <v>1</v>
      </c>
      <c r="C20" s="32">
        <v>3600000</v>
      </c>
      <c r="D20" s="137">
        <v>1</v>
      </c>
      <c r="E20" s="138"/>
      <c r="F20" s="77">
        <f t="shared" si="2"/>
        <v>2.1800000000000002</v>
      </c>
      <c r="G20" s="3">
        <f t="shared" si="3"/>
        <v>7848000</v>
      </c>
      <c r="H20" s="127">
        <v>3.5</v>
      </c>
      <c r="I20" s="18">
        <f t="shared" si="4"/>
        <v>27468000</v>
      </c>
    </row>
    <row r="21" spans="1:9" x14ac:dyDescent="0.2">
      <c r="A21" s="128" t="s">
        <v>118</v>
      </c>
      <c r="B21" s="4">
        <v>1</v>
      </c>
      <c r="C21" s="32">
        <v>3600000</v>
      </c>
      <c r="D21" s="137">
        <v>1</v>
      </c>
      <c r="E21" s="138"/>
      <c r="F21" s="77">
        <f t="shared" si="2"/>
        <v>2.1800000000000002</v>
      </c>
      <c r="G21" s="3">
        <f t="shared" si="3"/>
        <v>7848000</v>
      </c>
      <c r="H21" s="127">
        <v>2</v>
      </c>
      <c r="I21" s="18">
        <f t="shared" si="4"/>
        <v>15696000</v>
      </c>
    </row>
    <row r="22" spans="1:9" x14ac:dyDescent="0.2">
      <c r="A22" s="128" t="s">
        <v>105</v>
      </c>
      <c r="B22" s="9">
        <v>1</v>
      </c>
      <c r="C22" s="31">
        <v>3600000</v>
      </c>
      <c r="D22" s="154">
        <v>0.5</v>
      </c>
      <c r="E22" s="155"/>
      <c r="F22" s="119">
        <f>+$F$8</f>
        <v>2.1800000000000002</v>
      </c>
      <c r="G22" s="3">
        <f>ROUND(C22*D22*F22*B22,0)</f>
        <v>3924000</v>
      </c>
      <c r="H22" s="127">
        <f>+$I$3</f>
        <v>4.5</v>
      </c>
      <c r="I22" s="18">
        <f>ROUND(G22*H22,0)</f>
        <v>17658000</v>
      </c>
    </row>
    <row r="23" spans="1:9" x14ac:dyDescent="0.2">
      <c r="A23" s="129" t="s">
        <v>81</v>
      </c>
      <c r="B23" s="4">
        <v>1</v>
      </c>
      <c r="C23" s="31">
        <v>3600000</v>
      </c>
      <c r="D23" s="137">
        <v>1</v>
      </c>
      <c r="E23" s="138"/>
      <c r="F23" s="77">
        <f>+$F$8</f>
        <v>2.1800000000000002</v>
      </c>
      <c r="G23" s="3">
        <f>ROUND(C23*D23*F23*B23,0)</f>
        <v>7848000</v>
      </c>
      <c r="H23" s="127">
        <f>+$I$3</f>
        <v>4.5</v>
      </c>
      <c r="I23" s="18">
        <f>ROUND(G23*H23,0)</f>
        <v>35316000</v>
      </c>
    </row>
    <row r="24" spans="1:9" ht="12.75" customHeight="1" x14ac:dyDescent="0.2">
      <c r="A24" s="173" t="s">
        <v>23</v>
      </c>
      <c r="B24" s="174"/>
      <c r="C24" s="174"/>
      <c r="D24" s="174"/>
      <c r="E24" s="174"/>
      <c r="F24" s="174"/>
      <c r="G24" s="174"/>
      <c r="H24" s="175"/>
      <c r="I24" s="33">
        <f>+SUM(I18:I23)</f>
        <v>151074000</v>
      </c>
    </row>
    <row r="25" spans="1:9" x14ac:dyDescent="0.2">
      <c r="A25" s="122"/>
      <c r="B25" s="22"/>
      <c r="C25" s="22"/>
      <c r="D25" s="22"/>
      <c r="E25" s="22"/>
      <c r="F25" s="22"/>
      <c r="G25" s="22"/>
      <c r="H25" s="22"/>
      <c r="I25" s="34"/>
    </row>
    <row r="26" spans="1:9" x14ac:dyDescent="0.2">
      <c r="A26" s="132" t="s">
        <v>24</v>
      </c>
      <c r="B26" s="133"/>
      <c r="C26" s="133"/>
      <c r="D26" s="133"/>
      <c r="E26" s="133"/>
      <c r="F26" s="133"/>
      <c r="G26" s="133"/>
      <c r="H26" s="133"/>
      <c r="I26" s="134"/>
    </row>
    <row r="27" spans="1:9" ht="25.5" customHeight="1" x14ac:dyDescent="0.2">
      <c r="A27" s="13" t="s">
        <v>25</v>
      </c>
      <c r="B27" s="10" t="s">
        <v>11</v>
      </c>
      <c r="C27" s="10" t="s">
        <v>21</v>
      </c>
      <c r="D27" s="135" t="s">
        <v>12</v>
      </c>
      <c r="E27" s="136"/>
      <c r="F27" s="10" t="s">
        <v>13</v>
      </c>
      <c r="G27" s="10" t="s">
        <v>14</v>
      </c>
      <c r="H27" s="2" t="s">
        <v>22</v>
      </c>
      <c r="I27" s="14" t="s">
        <v>16</v>
      </c>
    </row>
    <row r="28" spans="1:9" x14ac:dyDescent="0.2">
      <c r="A28" s="19" t="s">
        <v>108</v>
      </c>
      <c r="B28" s="4">
        <v>0</v>
      </c>
      <c r="C28" s="32">
        <v>1750000</v>
      </c>
      <c r="D28" s="137">
        <v>0</v>
      </c>
      <c r="E28" s="138"/>
      <c r="F28" s="119">
        <f>+$F$8</f>
        <v>2.1800000000000002</v>
      </c>
      <c r="G28" s="3">
        <f>ROUND(C28*D28*F28*B28,0)</f>
        <v>0</v>
      </c>
      <c r="H28" s="127">
        <f>+$I$3</f>
        <v>4.5</v>
      </c>
      <c r="I28" s="18">
        <f>ROUND(G28*H28,0)</f>
        <v>0</v>
      </c>
    </row>
    <row r="29" spans="1:9" ht="12.75" customHeight="1" x14ac:dyDescent="0.2">
      <c r="A29" s="145" t="s">
        <v>26</v>
      </c>
      <c r="B29" s="146"/>
      <c r="C29" s="146"/>
      <c r="D29" s="146"/>
      <c r="E29" s="146"/>
      <c r="F29" s="146"/>
      <c r="G29" s="146"/>
      <c r="H29" s="147"/>
      <c r="I29" s="33">
        <f>+SUM(I28:I28)</f>
        <v>0</v>
      </c>
    </row>
    <row r="30" spans="1:9" x14ac:dyDescent="0.2">
      <c r="A30" s="122"/>
      <c r="B30" s="22"/>
      <c r="C30" s="22"/>
      <c r="D30" s="22"/>
      <c r="E30" s="22"/>
      <c r="F30" s="22"/>
      <c r="G30" s="22"/>
      <c r="H30" s="22"/>
      <c r="I30" s="34"/>
    </row>
    <row r="31" spans="1:9" x14ac:dyDescent="0.2">
      <c r="A31" s="151" t="s">
        <v>27</v>
      </c>
      <c r="B31" s="152"/>
      <c r="C31" s="152"/>
      <c r="D31" s="152"/>
      <c r="E31" s="152"/>
      <c r="F31" s="152"/>
      <c r="G31" s="152"/>
      <c r="H31" s="152"/>
      <c r="I31" s="153"/>
    </row>
    <row r="32" spans="1:9" ht="12.75" customHeight="1" x14ac:dyDescent="0.2">
      <c r="A32" s="15" t="s">
        <v>28</v>
      </c>
      <c r="B32" s="148" t="s">
        <v>104</v>
      </c>
      <c r="C32" s="149"/>
      <c r="D32" s="150"/>
      <c r="E32" s="148" t="s">
        <v>22</v>
      </c>
      <c r="F32" s="149"/>
      <c r="G32" s="150"/>
      <c r="H32" s="10" t="s">
        <v>29</v>
      </c>
      <c r="I32" s="21" t="s">
        <v>30</v>
      </c>
    </row>
    <row r="33" spans="1:12" ht="38.25" customHeight="1" x14ac:dyDescent="0.2">
      <c r="A33" s="17" t="s">
        <v>106</v>
      </c>
      <c r="B33" s="139">
        <v>1.28</v>
      </c>
      <c r="C33" s="140"/>
      <c r="D33" s="141"/>
      <c r="E33" s="142">
        <f t="shared" ref="E33:E38" si="5">+$I$3</f>
        <v>4.5</v>
      </c>
      <c r="F33" s="143"/>
      <c r="G33" s="144"/>
      <c r="H33" s="32">
        <v>800000</v>
      </c>
      <c r="I33" s="18">
        <f>ROUND(B33*E33*H33,0)</f>
        <v>4608000</v>
      </c>
      <c r="L33" s="123"/>
    </row>
    <row r="34" spans="1:12" ht="12.75" customHeight="1" x14ac:dyDescent="0.2">
      <c r="A34" s="17" t="s">
        <v>107</v>
      </c>
      <c r="B34" s="139">
        <v>1.28</v>
      </c>
      <c r="C34" s="140"/>
      <c r="D34" s="141"/>
      <c r="E34" s="142">
        <f t="shared" si="5"/>
        <v>4.5</v>
      </c>
      <c r="F34" s="143"/>
      <c r="G34" s="144"/>
      <c r="H34" s="32">
        <v>800000</v>
      </c>
      <c r="I34" s="18">
        <f>ROUND(B34*E34*H34,0)</f>
        <v>4608000</v>
      </c>
    </row>
    <row r="35" spans="1:12" ht="69.599999999999994" customHeight="1" x14ac:dyDescent="0.2">
      <c r="A35" s="17" t="s">
        <v>119</v>
      </c>
      <c r="B35" s="139">
        <v>1.28</v>
      </c>
      <c r="C35" s="140"/>
      <c r="D35" s="141"/>
      <c r="E35" s="142">
        <f t="shared" si="5"/>
        <v>4.5</v>
      </c>
      <c r="F35" s="143"/>
      <c r="G35" s="144"/>
      <c r="H35" s="32">
        <v>6400000</v>
      </c>
      <c r="I35" s="18">
        <f>ROUND(B35*E35*H35,0)</f>
        <v>36864000</v>
      </c>
    </row>
    <row r="36" spans="1:12" ht="84" customHeight="1" x14ac:dyDescent="0.2">
      <c r="A36" s="17" t="s">
        <v>121</v>
      </c>
      <c r="B36" s="139">
        <v>1.28</v>
      </c>
      <c r="C36" s="140"/>
      <c r="D36" s="141"/>
      <c r="E36" s="142">
        <f t="shared" si="5"/>
        <v>4.5</v>
      </c>
      <c r="F36" s="143"/>
      <c r="G36" s="144"/>
      <c r="H36" s="32">
        <v>2000000</v>
      </c>
      <c r="I36" s="18">
        <f>ROUND(B36*E36*H36,0)</f>
        <v>11520000</v>
      </c>
    </row>
    <row r="37" spans="1:12" ht="42" customHeight="1" x14ac:dyDescent="0.2">
      <c r="A37" s="17" t="s">
        <v>31</v>
      </c>
      <c r="B37" s="139">
        <v>1.28</v>
      </c>
      <c r="C37" s="140"/>
      <c r="D37" s="141"/>
      <c r="E37" s="142">
        <f t="shared" si="5"/>
        <v>4.5</v>
      </c>
      <c r="F37" s="143"/>
      <c r="G37" s="144"/>
      <c r="H37" s="32">
        <v>400000</v>
      </c>
      <c r="I37" s="18">
        <f t="shared" ref="I37:I38" si="6">ROUND(B37*E37*H37,0)</f>
        <v>2304000</v>
      </c>
    </row>
    <row r="38" spans="1:12" ht="35.25" customHeight="1" x14ac:dyDescent="0.2">
      <c r="A38" s="17" t="s">
        <v>32</v>
      </c>
      <c r="B38" s="139">
        <v>1.28</v>
      </c>
      <c r="C38" s="140"/>
      <c r="D38" s="141"/>
      <c r="E38" s="142">
        <f t="shared" si="5"/>
        <v>4.5</v>
      </c>
      <c r="F38" s="143"/>
      <c r="G38" s="144"/>
      <c r="H38" s="32">
        <v>800000</v>
      </c>
      <c r="I38" s="18">
        <f t="shared" si="6"/>
        <v>4608000</v>
      </c>
    </row>
    <row r="39" spans="1:12" ht="13.5" customHeight="1" x14ac:dyDescent="0.2">
      <c r="A39" s="173" t="s">
        <v>33</v>
      </c>
      <c r="B39" s="174"/>
      <c r="C39" s="174"/>
      <c r="D39" s="174"/>
      <c r="E39" s="174"/>
      <c r="F39" s="174"/>
      <c r="G39" s="174"/>
      <c r="H39" s="175"/>
      <c r="I39" s="20">
        <f>SUM(I33:I38)</f>
        <v>64512000</v>
      </c>
    </row>
    <row r="40" spans="1:12" ht="13.5" customHeight="1" x14ac:dyDescent="0.2">
      <c r="A40" s="122"/>
      <c r="B40" s="22"/>
      <c r="C40" s="22"/>
      <c r="D40" s="22"/>
      <c r="E40" s="22"/>
      <c r="F40" s="22"/>
      <c r="G40" s="22"/>
      <c r="H40" s="23"/>
      <c r="I40" s="34"/>
    </row>
    <row r="41" spans="1:12" x14ac:dyDescent="0.2">
      <c r="A41" s="151" t="s">
        <v>34</v>
      </c>
      <c r="B41" s="176"/>
      <c r="C41" s="176"/>
      <c r="D41" s="176"/>
      <c r="E41" s="176"/>
      <c r="F41" s="176"/>
      <c r="G41" s="176"/>
      <c r="H41" s="176"/>
      <c r="I41" s="134"/>
    </row>
    <row r="42" spans="1:12" ht="15.75" customHeight="1" thickBot="1" x14ac:dyDescent="0.25">
      <c r="A42" s="24" t="s">
        <v>35</v>
      </c>
      <c r="B42" s="25"/>
      <c r="C42" s="25"/>
      <c r="D42" s="25"/>
      <c r="E42" s="27"/>
      <c r="F42" s="27"/>
      <c r="G42" s="27"/>
      <c r="H42" s="27"/>
      <c r="I42" s="26">
        <f>+I14+I24+I39+I29</f>
        <v>368523900</v>
      </c>
    </row>
    <row r="43" spans="1:12" x14ac:dyDescent="0.2">
      <c r="A43" s="28" t="s">
        <v>36</v>
      </c>
      <c r="B43" s="130"/>
      <c r="C43" s="131"/>
      <c r="D43" s="131"/>
      <c r="E43" s="131"/>
      <c r="F43" s="131"/>
      <c r="G43" s="131"/>
      <c r="H43" s="131"/>
      <c r="I43" s="29">
        <f>ROUND(I42*0.19,0)</f>
        <v>70019541</v>
      </c>
    </row>
    <row r="44" spans="1:12" ht="14.25" customHeight="1" thickBot="1" x14ac:dyDescent="0.25">
      <c r="A44" s="24" t="s">
        <v>37</v>
      </c>
      <c r="B44" s="25"/>
      <c r="C44" s="27"/>
      <c r="D44" s="27"/>
      <c r="E44" s="27"/>
      <c r="F44" s="27"/>
      <c r="G44" s="27"/>
      <c r="H44" s="27"/>
      <c r="I44" s="30">
        <f>+I42+I43</f>
        <v>438543441</v>
      </c>
      <c r="K44" s="120"/>
    </row>
    <row r="45" spans="1:12" ht="14.25" thickBot="1" x14ac:dyDescent="0.3">
      <c r="A45" s="177" t="s">
        <v>38</v>
      </c>
      <c r="B45" s="178"/>
      <c r="C45" s="178"/>
      <c r="D45" s="178"/>
      <c r="E45" s="178"/>
      <c r="F45" s="178"/>
      <c r="G45" s="178"/>
      <c r="H45" s="178"/>
      <c r="I45" s="179"/>
    </row>
    <row r="46" spans="1:12" ht="31.15" customHeight="1" thickBot="1" x14ac:dyDescent="0.25">
      <c r="A46" s="156" t="s">
        <v>39</v>
      </c>
      <c r="B46" s="157"/>
      <c r="C46" s="157"/>
      <c r="D46" s="157"/>
      <c r="E46" s="157"/>
      <c r="F46" s="157"/>
      <c r="G46" s="157"/>
      <c r="H46" s="157"/>
      <c r="I46" s="158"/>
      <c r="K46" s="121"/>
    </row>
    <row r="47" spans="1:12" ht="26.25" customHeight="1" thickBot="1" x14ac:dyDescent="0.25">
      <c r="A47" s="156" t="s">
        <v>40</v>
      </c>
      <c r="B47" s="157"/>
      <c r="C47" s="157"/>
      <c r="D47" s="157"/>
      <c r="E47" s="157"/>
      <c r="F47" s="157"/>
      <c r="G47" s="157"/>
      <c r="H47" s="157"/>
      <c r="I47" s="158"/>
    </row>
    <row r="48" spans="1:12" ht="26.25" customHeight="1" thickBot="1" x14ac:dyDescent="0.25">
      <c r="A48" s="156" t="s">
        <v>41</v>
      </c>
      <c r="B48" s="157"/>
      <c r="C48" s="157"/>
      <c r="D48" s="157"/>
      <c r="E48" s="157"/>
      <c r="F48" s="157"/>
      <c r="G48" s="157"/>
      <c r="H48" s="157"/>
      <c r="I48" s="158"/>
    </row>
    <row r="49" spans="1:9" ht="46.9" customHeight="1" thickBot="1" x14ac:dyDescent="0.25">
      <c r="A49" s="156" t="s">
        <v>120</v>
      </c>
      <c r="B49" s="157"/>
      <c r="C49" s="157"/>
      <c r="D49" s="157"/>
      <c r="E49" s="157"/>
      <c r="F49" s="157"/>
      <c r="G49" s="157"/>
      <c r="H49" s="157"/>
      <c r="I49" s="158"/>
    </row>
    <row r="50" spans="1:9" ht="26.25" customHeight="1" thickBot="1" x14ac:dyDescent="0.25">
      <c r="A50" s="156" t="s">
        <v>42</v>
      </c>
      <c r="B50" s="157"/>
      <c r="C50" s="157"/>
      <c r="D50" s="157"/>
      <c r="E50" s="157"/>
      <c r="F50" s="157"/>
      <c r="G50" s="157"/>
      <c r="H50" s="157"/>
      <c r="I50" s="158"/>
    </row>
    <row r="51" spans="1:9" ht="33" customHeight="1" thickBot="1" x14ac:dyDescent="0.25">
      <c r="A51" s="156" t="s">
        <v>122</v>
      </c>
      <c r="B51" s="157"/>
      <c r="C51" s="157"/>
      <c r="D51" s="157"/>
      <c r="E51" s="157"/>
      <c r="F51" s="157"/>
      <c r="G51" s="157"/>
      <c r="H51" s="157"/>
      <c r="I51" s="158"/>
    </row>
    <row r="52" spans="1:9" x14ac:dyDescent="0.2">
      <c r="D52" s="6"/>
    </row>
    <row r="53" spans="1:9" ht="15" x14ac:dyDescent="0.2">
      <c r="A53" s="7"/>
      <c r="B53" s="7"/>
    </row>
    <row r="58" spans="1:9" x14ac:dyDescent="0.2">
      <c r="G58" s="8"/>
    </row>
  </sheetData>
  <mergeCells count="50">
    <mergeCell ref="A51:I51"/>
    <mergeCell ref="B35:D35"/>
    <mergeCell ref="E35:G35"/>
    <mergeCell ref="A39:H39"/>
    <mergeCell ref="A41:I41"/>
    <mergeCell ref="B37:D37"/>
    <mergeCell ref="E37:G37"/>
    <mergeCell ref="B38:D38"/>
    <mergeCell ref="E38:G38"/>
    <mergeCell ref="B36:D36"/>
    <mergeCell ref="E36:G36"/>
    <mergeCell ref="A50:I50"/>
    <mergeCell ref="A45:I45"/>
    <mergeCell ref="A46:I46"/>
    <mergeCell ref="A47:I47"/>
    <mergeCell ref="A48:I48"/>
    <mergeCell ref="A49:I49"/>
    <mergeCell ref="A2:I2"/>
    <mergeCell ref="A3:H3"/>
    <mergeCell ref="A4:I4"/>
    <mergeCell ref="A5:I5"/>
    <mergeCell ref="D6:E6"/>
    <mergeCell ref="D17:E17"/>
    <mergeCell ref="D18:E18"/>
    <mergeCell ref="D23:E23"/>
    <mergeCell ref="A24:H24"/>
    <mergeCell ref="D7:E7"/>
    <mergeCell ref="D8:E8"/>
    <mergeCell ref="D12:E12"/>
    <mergeCell ref="D13:E13"/>
    <mergeCell ref="A16:I16"/>
    <mergeCell ref="A14:H14"/>
    <mergeCell ref="D22:E22"/>
    <mergeCell ref="D9:E9"/>
    <mergeCell ref="D10:E10"/>
    <mergeCell ref="D11:E11"/>
    <mergeCell ref="D19:E19"/>
    <mergeCell ref="D20:E20"/>
    <mergeCell ref="D21:E21"/>
    <mergeCell ref="B34:D34"/>
    <mergeCell ref="E34:G34"/>
    <mergeCell ref="A29:H29"/>
    <mergeCell ref="B32:D32"/>
    <mergeCell ref="E32:G32"/>
    <mergeCell ref="A31:I31"/>
    <mergeCell ref="A26:I26"/>
    <mergeCell ref="D27:E27"/>
    <mergeCell ref="D28:E28"/>
    <mergeCell ref="B33:D33"/>
    <mergeCell ref="E33:G33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view="pageBreakPreview" zoomScale="90" zoomScaleNormal="100" zoomScaleSheetLayoutView="90" workbookViewId="0">
      <selection activeCell="I50" sqref="I50"/>
    </sheetView>
  </sheetViews>
  <sheetFormatPr baseColWidth="10" defaultColWidth="12.5703125" defaultRowHeight="15" customHeight="1" x14ac:dyDescent="0.2"/>
  <cols>
    <col min="1" max="7" width="9" style="36" customWidth="1"/>
    <col min="8" max="8" width="13.28515625" style="36" customWidth="1"/>
    <col min="9" max="9" width="53.42578125" style="36" customWidth="1"/>
    <col min="10" max="11" width="9" style="36" hidden="1" customWidth="1"/>
    <col min="12" max="12" width="6.28515625" style="36" hidden="1" customWidth="1"/>
    <col min="13" max="26" width="9" style="36" customWidth="1"/>
    <col min="27" max="16384" width="12.5703125" style="36"/>
  </cols>
  <sheetData>
    <row r="1" spans="1:26" ht="26.65" customHeight="1" thickBot="1" x14ac:dyDescent="0.25">
      <c r="A1" s="194" t="s">
        <v>43</v>
      </c>
      <c r="B1" s="195"/>
      <c r="C1" s="195"/>
      <c r="D1" s="195"/>
      <c r="E1" s="195"/>
      <c r="F1" s="195"/>
      <c r="G1" s="195"/>
      <c r="H1" s="195"/>
      <c r="I1" s="196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61.5" customHeight="1" thickBot="1" x14ac:dyDescent="0.25">
      <c r="A2" s="197" t="s">
        <v>110</v>
      </c>
      <c r="B2" s="198"/>
      <c r="C2" s="198"/>
      <c r="D2" s="198"/>
      <c r="E2" s="198"/>
      <c r="F2" s="198"/>
      <c r="G2" s="198"/>
      <c r="H2" s="198"/>
      <c r="I2" s="199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8" customHeight="1" x14ac:dyDescent="0.2">
      <c r="A3" s="37" t="s">
        <v>44</v>
      </c>
      <c r="B3" s="200" t="s">
        <v>45</v>
      </c>
      <c r="C3" s="198"/>
      <c r="D3" s="198"/>
      <c r="E3" s="198"/>
      <c r="F3" s="198"/>
      <c r="G3" s="198"/>
      <c r="H3" s="198"/>
      <c r="I3" s="199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6" ht="12.75" customHeight="1" x14ac:dyDescent="0.2">
      <c r="A4" s="38" t="s">
        <v>46</v>
      </c>
      <c r="B4" s="182" t="s">
        <v>47</v>
      </c>
      <c r="C4" s="183"/>
      <c r="D4" s="183"/>
      <c r="E4" s="183"/>
      <c r="F4" s="183"/>
      <c r="G4" s="183"/>
      <c r="H4" s="184"/>
      <c r="I4" s="39">
        <v>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26" ht="12.75" customHeight="1" x14ac:dyDescent="0.2">
      <c r="A5" s="38" t="s">
        <v>48</v>
      </c>
      <c r="B5" s="182" t="s">
        <v>49</v>
      </c>
      <c r="C5" s="183"/>
      <c r="D5" s="183"/>
      <c r="E5" s="40"/>
      <c r="F5" s="41"/>
      <c r="G5" s="42"/>
      <c r="H5" s="43"/>
      <c r="I5" s="39">
        <f>1/12</f>
        <v>8.3333333333333329E-2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ht="12.75" customHeight="1" x14ac:dyDescent="0.2">
      <c r="A6" s="38" t="s">
        <v>50</v>
      </c>
      <c r="B6" s="182" t="s">
        <v>99</v>
      </c>
      <c r="C6" s="183"/>
      <c r="D6" s="183"/>
      <c r="E6" s="40"/>
      <c r="F6" s="41"/>
      <c r="G6" s="42"/>
      <c r="H6" s="43"/>
      <c r="I6" s="39">
        <f>1/12</f>
        <v>8.3333333333333329E-2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2.75" customHeight="1" x14ac:dyDescent="0.2">
      <c r="A7" s="38" t="s">
        <v>51</v>
      </c>
      <c r="B7" s="182" t="s">
        <v>98</v>
      </c>
      <c r="C7" s="183"/>
      <c r="D7" s="183"/>
      <c r="E7" s="40"/>
      <c r="F7" s="41"/>
      <c r="G7" s="42"/>
      <c r="H7" s="43"/>
      <c r="I7" s="39">
        <v>0.01</v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ht="12.75" customHeight="1" x14ac:dyDescent="0.2">
      <c r="A8" s="38" t="s">
        <v>52</v>
      </c>
      <c r="B8" s="182" t="s">
        <v>53</v>
      </c>
      <c r="C8" s="183"/>
      <c r="D8" s="183"/>
      <c r="E8" s="183"/>
      <c r="F8" s="183"/>
      <c r="G8" s="183"/>
      <c r="H8" s="184"/>
      <c r="I8" s="39">
        <f>+I6/2</f>
        <v>4.1666666666666664E-2</v>
      </c>
      <c r="J8" s="35"/>
      <c r="K8" s="35"/>
      <c r="L8" s="35"/>
      <c r="M8" s="35"/>
      <c r="N8" s="35"/>
      <c r="O8" s="35"/>
      <c r="P8" s="35"/>
      <c r="Q8" s="35"/>
      <c r="R8" s="35"/>
      <c r="S8" s="44" t="s">
        <v>97</v>
      </c>
      <c r="T8" s="44"/>
      <c r="U8" s="44"/>
      <c r="V8" s="35"/>
      <c r="W8" s="35"/>
      <c r="X8" s="35"/>
      <c r="Y8" s="35"/>
      <c r="Z8" s="35"/>
    </row>
    <row r="9" spans="1:26" ht="12.75" customHeight="1" x14ac:dyDescent="0.2">
      <c r="A9" s="38" t="s">
        <v>54</v>
      </c>
      <c r="B9" s="182" t="s">
        <v>55</v>
      </c>
      <c r="C9" s="183"/>
      <c r="D9" s="183"/>
      <c r="E9" s="183"/>
      <c r="F9" s="183"/>
      <c r="G9" s="183"/>
      <c r="H9" s="184"/>
      <c r="I9" s="39">
        <v>0.12</v>
      </c>
      <c r="J9" s="35"/>
      <c r="K9" s="35"/>
      <c r="L9" s="35"/>
      <c r="M9" s="35"/>
      <c r="N9" s="35"/>
      <c r="O9" s="35"/>
      <c r="P9" s="35"/>
      <c r="Q9" s="35"/>
      <c r="R9" s="35"/>
      <c r="S9" s="44" t="s">
        <v>96</v>
      </c>
      <c r="T9" s="44"/>
      <c r="U9" s="44"/>
      <c r="V9" s="35"/>
      <c r="W9" s="35"/>
      <c r="X9" s="35"/>
      <c r="Y9" s="35"/>
      <c r="Z9" s="35"/>
    </row>
    <row r="10" spans="1:26" ht="12.75" customHeight="1" x14ac:dyDescent="0.2">
      <c r="A10" s="38" t="s">
        <v>56</v>
      </c>
      <c r="B10" s="182" t="s">
        <v>57</v>
      </c>
      <c r="C10" s="183"/>
      <c r="D10" s="183"/>
      <c r="E10" s="183"/>
      <c r="F10" s="183"/>
      <c r="G10" s="183"/>
      <c r="H10" s="184"/>
      <c r="I10" s="39">
        <v>0.04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12.75" customHeight="1" x14ac:dyDescent="0.2">
      <c r="A11" s="38" t="s">
        <v>58</v>
      </c>
      <c r="B11" s="182" t="s">
        <v>59</v>
      </c>
      <c r="C11" s="183"/>
      <c r="D11" s="183"/>
      <c r="E11" s="183"/>
      <c r="F11" s="183"/>
      <c r="G11" s="183"/>
      <c r="H11" s="184"/>
      <c r="I11" s="39">
        <v>6.9599999999999995E-2</v>
      </c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spans="1:26" ht="12.75" customHeight="1" x14ac:dyDescent="0.2">
      <c r="A12" s="38" t="s">
        <v>60</v>
      </c>
      <c r="B12" s="182" t="s">
        <v>62</v>
      </c>
      <c r="C12" s="183"/>
      <c r="D12" s="183"/>
      <c r="E12" s="183"/>
      <c r="F12" s="183"/>
      <c r="G12" s="183"/>
      <c r="H12" s="184"/>
      <c r="I12" s="39">
        <v>0</v>
      </c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ht="32.25" customHeight="1" x14ac:dyDescent="0.2">
      <c r="A13" s="38" t="s">
        <v>61</v>
      </c>
      <c r="B13" s="201" t="s">
        <v>95</v>
      </c>
      <c r="C13" s="183"/>
      <c r="D13" s="183"/>
      <c r="E13" s="183"/>
      <c r="F13" s="183"/>
      <c r="G13" s="183"/>
      <c r="H13" s="184"/>
      <c r="I13" s="39">
        <v>2.2599999999999999E-2</v>
      </c>
      <c r="J13" s="35"/>
      <c r="K13" s="35"/>
      <c r="L13" s="4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spans="1:26" ht="12.75" customHeight="1" x14ac:dyDescent="0.2">
      <c r="A14" s="38" t="s">
        <v>63</v>
      </c>
      <c r="B14" s="182" t="s">
        <v>64</v>
      </c>
      <c r="C14" s="183"/>
      <c r="D14" s="183"/>
      <c r="E14" s="183"/>
      <c r="F14" s="183"/>
      <c r="G14" s="183"/>
      <c r="H14" s="184"/>
      <c r="I14" s="39">
        <v>0.06</v>
      </c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2.75" customHeight="1" thickBot="1" x14ac:dyDescent="0.25">
      <c r="A15" s="46"/>
      <c r="B15" s="47"/>
      <c r="C15" s="48"/>
      <c r="D15" s="48"/>
      <c r="E15" s="48"/>
      <c r="F15" s="185" t="s">
        <v>65</v>
      </c>
      <c r="G15" s="186"/>
      <c r="H15" s="187"/>
      <c r="I15" s="49">
        <f>SUM(I4:I14)</f>
        <v>1.5305333333333333</v>
      </c>
      <c r="J15" s="35"/>
      <c r="K15" s="4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2.75" customHeight="1" thickBot="1" x14ac:dyDescent="0.25">
      <c r="A16" s="50"/>
      <c r="H16" s="51"/>
      <c r="I16" s="52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spans="1:26" ht="15.75" customHeight="1" x14ac:dyDescent="0.2">
      <c r="A17" s="37">
        <v>2</v>
      </c>
      <c r="B17" s="191" t="s">
        <v>66</v>
      </c>
      <c r="C17" s="192"/>
      <c r="D17" s="192"/>
      <c r="E17" s="192"/>
      <c r="F17" s="192"/>
      <c r="G17" s="192"/>
      <c r="H17" s="192"/>
      <c r="I17" s="193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2.75" customHeight="1" x14ac:dyDescent="0.2">
      <c r="A18" s="38">
        <v>2.1</v>
      </c>
      <c r="B18" s="182" t="s">
        <v>68</v>
      </c>
      <c r="C18" s="183"/>
      <c r="D18" s="183"/>
      <c r="E18" s="183"/>
      <c r="F18" s="183"/>
      <c r="G18" s="183"/>
      <c r="H18" s="184"/>
      <c r="I18" s="39">
        <v>0.02</v>
      </c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2.75" customHeight="1" x14ac:dyDescent="0.2">
      <c r="A19" s="38">
        <v>2.2000000000000002</v>
      </c>
      <c r="B19" s="182" t="s">
        <v>69</v>
      </c>
      <c r="C19" s="183"/>
      <c r="D19" s="183"/>
      <c r="E19" s="183"/>
      <c r="F19" s="183"/>
      <c r="G19" s="183"/>
      <c r="H19" s="184"/>
      <c r="I19" s="39">
        <v>0.01</v>
      </c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spans="1:26" ht="12.75" customHeight="1" x14ac:dyDescent="0.2">
      <c r="A20" s="38">
        <v>2.2999999999999998</v>
      </c>
      <c r="B20" s="182" t="s">
        <v>70</v>
      </c>
      <c r="C20" s="183"/>
      <c r="D20" s="183"/>
      <c r="E20" s="183"/>
      <c r="F20" s="183"/>
      <c r="G20" s="183"/>
      <c r="H20" s="184"/>
      <c r="I20" s="39">
        <v>5.0000000000000001E-3</v>
      </c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spans="1:26" ht="12.75" customHeight="1" x14ac:dyDescent="0.2">
      <c r="A21" s="38">
        <v>2.4</v>
      </c>
      <c r="B21" s="182" t="s">
        <v>94</v>
      </c>
      <c r="C21" s="183"/>
      <c r="D21" s="183"/>
      <c r="E21" s="183"/>
      <c r="F21" s="183"/>
      <c r="G21" s="183"/>
      <c r="H21" s="184"/>
      <c r="I21" s="39">
        <v>0.01</v>
      </c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spans="1:26" ht="12.75" customHeight="1" x14ac:dyDescent="0.2">
      <c r="A22" s="38">
        <v>2.5</v>
      </c>
      <c r="B22" s="182" t="s">
        <v>93</v>
      </c>
      <c r="C22" s="183"/>
      <c r="D22" s="183"/>
      <c r="E22" s="183"/>
      <c r="F22" s="183"/>
      <c r="G22" s="183"/>
      <c r="H22" s="184"/>
      <c r="I22" s="39">
        <v>0.01</v>
      </c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spans="1:26" ht="12.75" customHeight="1" x14ac:dyDescent="0.2">
      <c r="A23" s="38">
        <v>2.6</v>
      </c>
      <c r="B23" s="182" t="s">
        <v>71</v>
      </c>
      <c r="C23" s="183"/>
      <c r="D23" s="183"/>
      <c r="E23" s="183"/>
      <c r="F23" s="183"/>
      <c r="G23" s="183"/>
      <c r="H23" s="184"/>
      <c r="I23" s="39">
        <v>5.0000000000000001E-3</v>
      </c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spans="1:26" ht="12.75" customHeight="1" x14ac:dyDescent="0.2">
      <c r="A24" s="38">
        <v>2.7</v>
      </c>
      <c r="B24" s="182" t="s">
        <v>92</v>
      </c>
      <c r="C24" s="183"/>
      <c r="D24" s="183"/>
      <c r="E24" s="183"/>
      <c r="F24" s="183"/>
      <c r="G24" s="183"/>
      <c r="H24" s="184"/>
      <c r="I24" s="39">
        <v>0.02</v>
      </c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spans="1:26" ht="12.75" customHeight="1" x14ac:dyDescent="0.2">
      <c r="A25" s="38">
        <v>2.8</v>
      </c>
      <c r="B25" s="182" t="s">
        <v>72</v>
      </c>
      <c r="C25" s="183"/>
      <c r="D25" s="183"/>
      <c r="E25" s="183"/>
      <c r="F25" s="183"/>
      <c r="G25" s="183"/>
      <c r="H25" s="184"/>
      <c r="I25" s="39">
        <v>4.7999999999999996E-3</v>
      </c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spans="1:26" ht="12.75" customHeight="1" x14ac:dyDescent="0.2">
      <c r="A26" s="38">
        <v>2.9</v>
      </c>
      <c r="B26" s="182" t="s">
        <v>73</v>
      </c>
      <c r="C26" s="183"/>
      <c r="D26" s="183"/>
      <c r="E26" s="183"/>
      <c r="F26" s="183"/>
      <c r="G26" s="183"/>
      <c r="H26" s="184"/>
      <c r="I26" s="39">
        <v>0.01</v>
      </c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spans="1:26" ht="12.75" customHeight="1" x14ac:dyDescent="0.2">
      <c r="A27" s="53">
        <v>2.1</v>
      </c>
      <c r="B27" s="54" t="s">
        <v>67</v>
      </c>
      <c r="C27" s="55"/>
      <c r="D27" s="55"/>
      <c r="E27" s="55"/>
      <c r="F27" s="55"/>
      <c r="G27" s="55"/>
      <c r="H27" s="56"/>
      <c r="I27" s="39">
        <v>3.5000000000000003E-2</v>
      </c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spans="1:26" ht="12.75" customHeight="1" thickBot="1" x14ac:dyDescent="0.25">
      <c r="A28" s="46"/>
      <c r="B28" s="47"/>
      <c r="C28" s="48"/>
      <c r="D28" s="48"/>
      <c r="E28" s="48"/>
      <c r="F28" s="185" t="s">
        <v>65</v>
      </c>
      <c r="G28" s="186"/>
      <c r="H28" s="187"/>
      <c r="I28" s="49">
        <f>SUM(I18:I27)</f>
        <v>0.1298</v>
      </c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spans="1:26" ht="12.75" customHeight="1" thickBot="1" x14ac:dyDescent="0.25">
      <c r="A29" s="50"/>
      <c r="H29" s="51"/>
      <c r="I29" s="52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ht="18.75" customHeight="1" x14ac:dyDescent="0.2">
      <c r="A30" s="37">
        <v>3</v>
      </c>
      <c r="B30" s="191" t="s">
        <v>74</v>
      </c>
      <c r="C30" s="192"/>
      <c r="D30" s="192"/>
      <c r="E30" s="192"/>
      <c r="F30" s="192"/>
      <c r="G30" s="192"/>
      <c r="H30" s="192"/>
      <c r="I30" s="19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ht="12.75" customHeight="1" x14ac:dyDescent="0.2">
      <c r="A31" s="38">
        <v>3.01</v>
      </c>
      <c r="B31" s="182" t="s">
        <v>91</v>
      </c>
      <c r="C31" s="183"/>
      <c r="D31" s="183"/>
      <c r="E31" s="183"/>
      <c r="F31" s="183"/>
      <c r="G31" s="183"/>
      <c r="H31" s="184"/>
      <c r="I31" s="39">
        <v>4.0000000000000002E-4</v>
      </c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spans="1:26" ht="12.75" customHeight="1" x14ac:dyDescent="0.2">
      <c r="A32" s="38">
        <v>3.02</v>
      </c>
      <c r="B32" s="182" t="s">
        <v>75</v>
      </c>
      <c r="C32" s="183"/>
      <c r="D32" s="183"/>
      <c r="E32" s="183"/>
      <c r="F32" s="183"/>
      <c r="G32" s="183"/>
      <c r="H32" s="184"/>
      <c r="I32" s="39">
        <f>0.5*1.21%</f>
        <v>6.0499999999999998E-3</v>
      </c>
      <c r="J32" s="45">
        <f>20%*10%*12</f>
        <v>0.24000000000000005</v>
      </c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spans="1:26" ht="12.75" customHeight="1" x14ac:dyDescent="0.2">
      <c r="A33" s="38">
        <v>3.03</v>
      </c>
      <c r="B33" s="182" t="s">
        <v>76</v>
      </c>
      <c r="C33" s="183"/>
      <c r="D33" s="183"/>
      <c r="E33" s="183"/>
      <c r="F33" s="183"/>
      <c r="G33" s="183"/>
      <c r="H33" s="184"/>
      <c r="I33" s="39">
        <v>1.21E-2</v>
      </c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spans="1:26" ht="12.75" customHeight="1" x14ac:dyDescent="0.2">
      <c r="A34" s="38">
        <v>3.04</v>
      </c>
      <c r="B34" s="182" t="s">
        <v>77</v>
      </c>
      <c r="C34" s="183"/>
      <c r="D34" s="183"/>
      <c r="E34" s="183"/>
      <c r="F34" s="183"/>
      <c r="G34" s="183"/>
      <c r="H34" s="184"/>
      <c r="I34" s="39">
        <f>2.5*1.21%</f>
        <v>3.0249999999999999E-2</v>
      </c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spans="1:26" ht="12.75" customHeight="1" x14ac:dyDescent="0.2">
      <c r="A35" s="38">
        <v>3.05</v>
      </c>
      <c r="B35" s="182" t="s">
        <v>90</v>
      </c>
      <c r="C35" s="183"/>
      <c r="D35" s="183"/>
      <c r="E35" s="183"/>
      <c r="F35" s="183"/>
      <c r="G35" s="183"/>
      <c r="H35" s="184"/>
      <c r="I35" s="39">
        <v>0</v>
      </c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ht="12.75" customHeight="1" x14ac:dyDescent="0.2">
      <c r="A36" s="38">
        <v>3.06</v>
      </c>
      <c r="B36" s="182" t="s">
        <v>89</v>
      </c>
      <c r="C36" s="183"/>
      <c r="D36" s="183"/>
      <c r="E36" s="183"/>
      <c r="F36" s="183"/>
      <c r="G36" s="183"/>
      <c r="H36" s="184"/>
      <c r="I36" s="39">
        <v>0.02</v>
      </c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ht="12.75" customHeight="1" x14ac:dyDescent="0.2">
      <c r="A37" s="38">
        <v>3.07</v>
      </c>
      <c r="B37" s="182" t="s">
        <v>88</v>
      </c>
      <c r="C37" s="183"/>
      <c r="D37" s="183"/>
      <c r="E37" s="183"/>
      <c r="F37" s="183"/>
      <c r="G37" s="183"/>
      <c r="H37" s="184"/>
      <c r="I37" s="39">
        <v>0.02</v>
      </c>
      <c r="J37" s="57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ht="12.75" customHeight="1" x14ac:dyDescent="0.2">
      <c r="A38" s="38">
        <v>3.08</v>
      </c>
      <c r="B38" s="58" t="s">
        <v>87</v>
      </c>
      <c r="C38" s="59"/>
      <c r="D38" s="59"/>
      <c r="E38" s="59"/>
      <c r="F38" s="59"/>
      <c r="G38" s="59"/>
      <c r="H38" s="60"/>
      <c r="I38" s="39">
        <v>0.02</v>
      </c>
      <c r="J38" s="57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ht="12.75" customHeight="1" x14ac:dyDescent="0.2">
      <c r="A39" s="38">
        <v>3.09</v>
      </c>
      <c r="B39" s="58" t="s">
        <v>86</v>
      </c>
      <c r="C39" s="59"/>
      <c r="D39" s="59"/>
      <c r="E39" s="59"/>
      <c r="F39" s="59"/>
      <c r="G39" s="59"/>
      <c r="H39" s="60"/>
      <c r="I39" s="39">
        <v>5.0000000000000001E-3</v>
      </c>
      <c r="J39" s="57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ht="12.75" customHeight="1" x14ac:dyDescent="0.2">
      <c r="A40" s="38" t="s">
        <v>100</v>
      </c>
      <c r="B40" s="58" t="s">
        <v>85</v>
      </c>
      <c r="C40" s="59"/>
      <c r="D40" s="59"/>
      <c r="E40" s="59"/>
      <c r="F40" s="59"/>
      <c r="G40" s="59"/>
      <c r="H40" s="60"/>
      <c r="I40" s="39">
        <v>0.02</v>
      </c>
      <c r="J40" s="57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ht="12.75" customHeight="1" x14ac:dyDescent="0.2">
      <c r="A41" s="38">
        <v>3.11</v>
      </c>
      <c r="B41" s="182" t="s">
        <v>84</v>
      </c>
      <c r="C41" s="183"/>
      <c r="D41" s="183"/>
      <c r="E41" s="183"/>
      <c r="F41" s="183"/>
      <c r="G41" s="183"/>
      <c r="H41" s="184"/>
      <c r="I41" s="39">
        <v>3.5000000000000001E-3</v>
      </c>
      <c r="J41" s="57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ht="12.75" customHeight="1" x14ac:dyDescent="0.2">
      <c r="A42" s="38">
        <v>3.12</v>
      </c>
      <c r="B42" s="182" t="s">
        <v>101</v>
      </c>
      <c r="C42" s="183"/>
      <c r="D42" s="183"/>
      <c r="E42" s="183"/>
      <c r="F42" s="183"/>
      <c r="G42" s="183"/>
      <c r="H42" s="184"/>
      <c r="I42" s="39">
        <v>0</v>
      </c>
      <c r="J42" s="57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ht="12.75" customHeight="1" x14ac:dyDescent="0.2">
      <c r="A43" s="38">
        <v>3.13</v>
      </c>
      <c r="B43" s="182" t="s">
        <v>83</v>
      </c>
      <c r="C43" s="183"/>
      <c r="D43" s="183"/>
      <c r="E43" s="183"/>
      <c r="F43" s="183"/>
      <c r="G43" s="183"/>
      <c r="H43" s="184"/>
      <c r="I43" s="39">
        <v>0.12239999999999999</v>
      </c>
      <c r="J43" s="57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17.25" customHeight="1" thickBot="1" x14ac:dyDescent="0.25">
      <c r="A44" s="46"/>
      <c r="B44" s="47"/>
      <c r="C44" s="48"/>
      <c r="D44" s="48"/>
      <c r="E44" s="48"/>
      <c r="F44" s="185" t="s">
        <v>65</v>
      </c>
      <c r="G44" s="186"/>
      <c r="H44" s="187"/>
      <c r="I44" s="49">
        <f>SUM(I31:I43)</f>
        <v>0.25969999999999999</v>
      </c>
      <c r="J44" s="35"/>
      <c r="K44" s="35"/>
      <c r="L44" s="35"/>
      <c r="M44" s="35"/>
      <c r="N44" s="35"/>
      <c r="O44" s="35"/>
      <c r="P44" s="35"/>
      <c r="Q44" s="35"/>
      <c r="R44" s="45"/>
      <c r="S44" s="35"/>
      <c r="T44" s="35"/>
      <c r="U44" s="35"/>
      <c r="V44" s="35"/>
      <c r="W44" s="35"/>
      <c r="X44" s="35"/>
      <c r="Y44" s="35"/>
      <c r="Z44" s="35"/>
    </row>
    <row r="45" spans="1:26" ht="12.75" customHeight="1" x14ac:dyDescent="0.2">
      <c r="A45" s="61"/>
      <c r="B45" s="62"/>
      <c r="C45" s="62"/>
      <c r="D45" s="62"/>
      <c r="E45" s="62"/>
      <c r="F45" s="62"/>
      <c r="G45" s="62"/>
      <c r="H45" s="63"/>
      <c r="I45" s="64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12.75" customHeight="1" thickBot="1" x14ac:dyDescent="0.25">
      <c r="A46" s="65"/>
      <c r="B46" s="66"/>
      <c r="C46" s="67"/>
      <c r="D46" s="67"/>
      <c r="E46" s="67"/>
      <c r="F46" s="67"/>
      <c r="G46" s="67"/>
      <c r="H46" s="68"/>
      <c r="I46" s="69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38.25" customHeight="1" thickBot="1" x14ac:dyDescent="0.25">
      <c r="A47" s="70">
        <v>4</v>
      </c>
      <c r="B47" s="188" t="s">
        <v>78</v>
      </c>
      <c r="C47" s="181"/>
      <c r="D47" s="181"/>
      <c r="E47" s="181"/>
      <c r="F47" s="189" t="s">
        <v>65</v>
      </c>
      <c r="G47" s="181"/>
      <c r="H47" s="190"/>
      <c r="I47" s="71">
        <v>0.26</v>
      </c>
      <c r="J47" s="35"/>
      <c r="K47" s="35"/>
      <c r="L47" s="35"/>
      <c r="M47" s="35"/>
      <c r="N47" s="35"/>
      <c r="O47" s="72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12.75" customHeight="1" x14ac:dyDescent="0.2">
      <c r="A48" s="61"/>
      <c r="B48" s="62"/>
      <c r="C48" s="62"/>
      <c r="D48" s="62"/>
      <c r="E48" s="62"/>
      <c r="F48" s="62"/>
      <c r="G48" s="62"/>
      <c r="H48" s="63"/>
      <c r="I48" s="64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ht="12.75" customHeight="1" thickBot="1" x14ac:dyDescent="0.25">
      <c r="A49" s="73"/>
      <c r="B49" s="67"/>
      <c r="C49" s="67"/>
      <c r="D49" s="67"/>
      <c r="E49" s="67"/>
      <c r="F49" s="67"/>
      <c r="G49" s="67"/>
      <c r="H49" s="68"/>
      <c r="I49" s="69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ht="16.5" customHeight="1" thickBot="1" x14ac:dyDescent="0.25">
      <c r="A50" s="180" t="s">
        <v>79</v>
      </c>
      <c r="B50" s="181"/>
      <c r="C50" s="181"/>
      <c r="D50" s="181"/>
      <c r="E50" s="181"/>
      <c r="F50" s="181"/>
      <c r="G50" s="181"/>
      <c r="H50" s="181"/>
      <c r="I50" s="74">
        <f>SUM(I47,I44,I28,I15)</f>
        <v>2.1800333333333333</v>
      </c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ht="12.75" customHeight="1" thickBot="1" x14ac:dyDescent="0.25">
      <c r="A51" s="75"/>
      <c r="B51" s="75"/>
      <c r="C51" s="75"/>
      <c r="D51" s="75"/>
      <c r="E51" s="75"/>
      <c r="F51" s="75"/>
      <c r="G51" s="75"/>
      <c r="H51" s="75"/>
      <c r="I51" s="7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ht="20.25" customHeight="1" thickBot="1" x14ac:dyDescent="0.25">
      <c r="A52" s="180" t="s">
        <v>80</v>
      </c>
      <c r="B52" s="181"/>
      <c r="C52" s="181"/>
      <c r="D52" s="181"/>
      <c r="E52" s="181"/>
      <c r="F52" s="181"/>
      <c r="G52" s="181"/>
      <c r="H52" s="181"/>
      <c r="I52" s="76">
        <v>2.1800000000000002</v>
      </c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ht="12.75" customHeight="1" x14ac:dyDescent="0.2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ht="12.75" customHeight="1" x14ac:dyDescent="0.2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ht="12.75" customHeight="1" x14ac:dyDescent="0.2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ht="12.75" customHeight="1" x14ac:dyDescent="0.2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ht="12.75" customHeight="1" x14ac:dyDescent="0.2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ht="12.75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ht="12.75" customHeight="1" x14ac:dyDescent="0.2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ht="12.75" customHeight="1" x14ac:dyDescent="0.2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ht="12.75" customHeight="1" x14ac:dyDescent="0.2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ht="12.75" customHeight="1" x14ac:dyDescent="0.2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ht="12.75" customHeight="1" x14ac:dyDescent="0.2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ht="12.75" customHeight="1" x14ac:dyDescent="0.2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ht="12.75" customHeight="1" x14ac:dyDescent="0.2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ht="12.75" customHeight="1" x14ac:dyDescent="0.2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ht="12.75" customHeight="1" x14ac:dyDescent="0.2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ht="12.75" customHeight="1" x14ac:dyDescent="0.2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ht="12.75" customHeight="1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ht="12.75" customHeight="1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ht="12.75" customHeight="1" x14ac:dyDescent="0.2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ht="12.75" customHeight="1" x14ac:dyDescent="0.2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ht="12.75" customHeight="1" x14ac:dyDescent="0.2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ht="12.75" customHeight="1" x14ac:dyDescent="0.2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ht="12.75" customHeight="1" x14ac:dyDescent="0.2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ht="12.75" customHeight="1" x14ac:dyDescent="0.2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2.75" customHeight="1" x14ac:dyDescent="0.2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ht="12.75" customHeight="1" x14ac:dyDescent="0.2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ht="12.75" customHeight="1" x14ac:dyDescent="0.2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ht="12.75" customHeight="1" x14ac:dyDescent="0.2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ht="12.75" customHeight="1" x14ac:dyDescent="0.2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ht="12.75" customHeight="1" x14ac:dyDescent="0.2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ht="12.75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ht="12.75" customHeight="1" x14ac:dyDescent="0.2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ht="12.75" customHeight="1" x14ac:dyDescent="0.2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ht="12.75" customHeight="1" x14ac:dyDescent="0.2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ht="12.75" customHeight="1" x14ac:dyDescent="0.2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ht="12.75" customHeight="1" x14ac:dyDescent="0.2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ht="12.75" customHeight="1" x14ac:dyDescent="0.2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ht="12.75" customHeight="1" x14ac:dyDescent="0.2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ht="12.75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ht="12.75" customHeight="1" x14ac:dyDescent="0.2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ht="12.75" customHeight="1" x14ac:dyDescent="0.2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ht="12.75" customHeight="1" x14ac:dyDescent="0.2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ht="12.75" customHeight="1" x14ac:dyDescent="0.2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ht="12.75" customHeight="1" x14ac:dyDescent="0.2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ht="12.75" customHeight="1" x14ac:dyDescent="0.2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ht="12.75" customHeight="1" x14ac:dyDescent="0.2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ht="12.75" customHeight="1" x14ac:dyDescent="0.2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ht="12.75" customHeight="1" x14ac:dyDescent="0.2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ht="12.75" customHeight="1" x14ac:dyDescent="0.2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ht="12.75" customHeight="1" x14ac:dyDescent="0.2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ht="12.75" customHeight="1" x14ac:dyDescent="0.2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ht="12.75" customHeight="1" x14ac:dyDescent="0.2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ht="12.75" customHeight="1" x14ac:dyDescent="0.2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ht="12.75" customHeight="1" x14ac:dyDescent="0.2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ht="12.75" customHeight="1" x14ac:dyDescent="0.2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ht="12.75" customHeight="1" x14ac:dyDescent="0.2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ht="12.75" customHeight="1" x14ac:dyDescent="0.2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ht="12.75" customHeight="1" x14ac:dyDescent="0.2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ht="12.75" customHeight="1" x14ac:dyDescent="0.2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ht="12.75" customHeight="1" x14ac:dyDescent="0.2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ht="12.75" customHeight="1" x14ac:dyDescent="0.2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ht="12.75" customHeight="1" x14ac:dyDescent="0.2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ht="12.75" customHeight="1" x14ac:dyDescent="0.2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ht="12.75" customHeight="1" x14ac:dyDescent="0.2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ht="12.75" customHeight="1" x14ac:dyDescent="0.2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ht="12.75" customHeight="1" x14ac:dyDescent="0.2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ht="12.75" customHeight="1" x14ac:dyDescent="0.2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ht="12.75" customHeight="1" x14ac:dyDescent="0.2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ht="12.75" customHeight="1" x14ac:dyDescent="0.2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ht="12.75" customHeight="1" x14ac:dyDescent="0.2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ht="12.75" customHeight="1" x14ac:dyDescent="0.2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ht="12.75" customHeight="1" x14ac:dyDescent="0.2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ht="12.75" customHeight="1" x14ac:dyDescent="0.2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ht="12.75" customHeight="1" x14ac:dyDescent="0.2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ht="12.75" customHeight="1" x14ac:dyDescent="0.2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ht="12.75" customHeight="1" x14ac:dyDescent="0.2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ht="12.75" customHeight="1" x14ac:dyDescent="0.2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12.75" customHeight="1" x14ac:dyDescent="0.2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ht="12.75" customHeight="1" x14ac:dyDescent="0.2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12.75" customHeight="1" x14ac:dyDescent="0.2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ht="12.75" customHeight="1" x14ac:dyDescent="0.2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12.75" customHeight="1" x14ac:dyDescent="0.2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ht="12.75" customHeight="1" x14ac:dyDescent="0.2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12.75" customHeight="1" x14ac:dyDescent="0.2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ht="12.75" customHeight="1" x14ac:dyDescent="0.2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12.75" customHeight="1" x14ac:dyDescent="0.2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ht="12.75" customHeight="1" x14ac:dyDescent="0.2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ht="12.75" customHeight="1" x14ac:dyDescent="0.2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ht="12.75" customHeight="1" x14ac:dyDescent="0.2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ht="12.75" customHeight="1" x14ac:dyDescent="0.2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ht="12.75" customHeight="1" x14ac:dyDescent="0.2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ht="12.75" customHeight="1" x14ac:dyDescent="0.2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ht="12.75" customHeight="1" x14ac:dyDescent="0.2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ht="12.75" customHeight="1" x14ac:dyDescent="0.2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ht="12.75" customHeight="1" x14ac:dyDescent="0.2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ht="12.75" customHeight="1" x14ac:dyDescent="0.2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ht="12.75" customHeight="1" x14ac:dyDescent="0.2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ht="12.75" customHeight="1" x14ac:dyDescent="0.2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ht="12.75" customHeight="1" x14ac:dyDescent="0.2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ht="12.75" customHeight="1" x14ac:dyDescent="0.2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ht="12.75" customHeight="1" x14ac:dyDescent="0.2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ht="12.75" customHeight="1" x14ac:dyDescent="0.2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ht="12.75" customHeight="1" x14ac:dyDescent="0.2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ht="12.75" customHeight="1" x14ac:dyDescent="0.2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ht="12.75" customHeight="1" x14ac:dyDescent="0.2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ht="12.75" customHeight="1" x14ac:dyDescent="0.2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ht="12.75" customHeight="1" x14ac:dyDescent="0.2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ht="12.75" customHeight="1" x14ac:dyDescent="0.2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ht="12.75" customHeight="1" x14ac:dyDescent="0.2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12.75" customHeight="1" x14ac:dyDescent="0.2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ht="12.75" customHeight="1" x14ac:dyDescent="0.2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12.75" customHeight="1" x14ac:dyDescent="0.2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ht="12.75" customHeight="1" x14ac:dyDescent="0.2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12.75" customHeight="1" x14ac:dyDescent="0.2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ht="12.75" customHeight="1" x14ac:dyDescent="0.2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12.75" customHeight="1" x14ac:dyDescent="0.2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ht="12.75" customHeight="1" x14ac:dyDescent="0.2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12.75" customHeight="1" x14ac:dyDescent="0.2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ht="12.75" customHeight="1" x14ac:dyDescent="0.2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12.75" customHeight="1" x14ac:dyDescent="0.2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ht="12.75" customHeight="1" x14ac:dyDescent="0.2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12.75" customHeight="1" x14ac:dyDescent="0.2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ht="12.75" customHeight="1" x14ac:dyDescent="0.2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12.75" customHeight="1" x14ac:dyDescent="0.2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ht="12.75" customHeight="1" x14ac:dyDescent="0.2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ht="12.75" customHeight="1" x14ac:dyDescent="0.2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ht="12.75" customHeight="1" x14ac:dyDescent="0.2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ht="12.75" customHeight="1" x14ac:dyDescent="0.2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ht="12.75" customHeight="1" x14ac:dyDescent="0.2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ht="12.75" customHeight="1" x14ac:dyDescent="0.2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ht="12.75" customHeight="1" x14ac:dyDescent="0.2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ht="12.75" customHeight="1" x14ac:dyDescent="0.2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ht="12.75" customHeight="1" x14ac:dyDescent="0.2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ht="12.75" customHeight="1" x14ac:dyDescent="0.2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ht="12.75" customHeight="1" x14ac:dyDescent="0.2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ht="12.75" customHeight="1" x14ac:dyDescent="0.2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ht="12.75" customHeight="1" x14ac:dyDescent="0.2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ht="12.75" customHeight="1" x14ac:dyDescent="0.2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ht="12.75" customHeight="1" x14ac:dyDescent="0.2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ht="12.75" customHeight="1" x14ac:dyDescent="0.2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ht="12.75" customHeight="1" x14ac:dyDescent="0.2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ht="12.75" customHeight="1" x14ac:dyDescent="0.2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ht="12.75" customHeight="1" x14ac:dyDescent="0.2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ht="12.75" customHeight="1" x14ac:dyDescent="0.2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ht="12.75" customHeight="1" x14ac:dyDescent="0.2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ht="12.75" customHeight="1" x14ac:dyDescent="0.2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ht="12.75" customHeight="1" x14ac:dyDescent="0.2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ht="12.75" customHeight="1" x14ac:dyDescent="0.2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spans="1:26" ht="12.75" customHeight="1" x14ac:dyDescent="0.2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26" ht="12.75" customHeight="1" x14ac:dyDescent="0.2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spans="1:26" ht="12.75" customHeight="1" x14ac:dyDescent="0.2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26" ht="12.75" customHeight="1" x14ac:dyDescent="0.2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spans="1:26" ht="12.75" customHeight="1" x14ac:dyDescent="0.2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26" ht="12.75" customHeight="1" x14ac:dyDescent="0.2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spans="1:26" ht="12.75" customHeight="1" x14ac:dyDescent="0.2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26" ht="12.75" customHeight="1" x14ac:dyDescent="0.2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spans="1:26" ht="12.75" customHeight="1" x14ac:dyDescent="0.2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26" ht="12.75" customHeight="1" x14ac:dyDescent="0.2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spans="1:26" ht="12.75" customHeight="1" x14ac:dyDescent="0.2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26" ht="12.75" customHeight="1" x14ac:dyDescent="0.2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spans="1:26" ht="12.75" customHeight="1" x14ac:dyDescent="0.2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26" ht="12.75" customHeight="1" x14ac:dyDescent="0.2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spans="1:26" ht="12.75" customHeight="1" x14ac:dyDescent="0.2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26" ht="12.75" customHeight="1" x14ac:dyDescent="0.2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spans="1:26" ht="12.75" customHeight="1" x14ac:dyDescent="0.2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26" ht="12.75" customHeight="1" x14ac:dyDescent="0.2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spans="1:26" ht="12.75" customHeight="1" x14ac:dyDescent="0.2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26" ht="12.75" customHeight="1" x14ac:dyDescent="0.2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spans="1:26" ht="12.75" customHeight="1" x14ac:dyDescent="0.2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ht="12.75" customHeight="1" x14ac:dyDescent="0.2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ht="12.75" customHeight="1" x14ac:dyDescent="0.2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26" ht="12.75" customHeight="1" x14ac:dyDescent="0.2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spans="1:26" ht="12.75" customHeight="1" x14ac:dyDescent="0.2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26" ht="12.75" customHeight="1" x14ac:dyDescent="0.2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spans="1:26" ht="12.75" customHeight="1" x14ac:dyDescent="0.2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26" ht="12.75" customHeight="1" x14ac:dyDescent="0.2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spans="1:26" ht="12.75" customHeight="1" x14ac:dyDescent="0.2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26" ht="12.75" customHeight="1" x14ac:dyDescent="0.2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spans="1:26" ht="12.75" customHeight="1" x14ac:dyDescent="0.2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spans="1:26" ht="12.75" customHeight="1" x14ac:dyDescent="0.2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spans="1:26" ht="12.75" customHeight="1" x14ac:dyDescent="0.2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spans="1:26" ht="12.75" customHeight="1" x14ac:dyDescent="0.2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spans="1:26" ht="12.75" customHeight="1" x14ac:dyDescent="0.2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26" ht="12.75" customHeight="1" x14ac:dyDescent="0.2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spans="1:26" ht="12.75" customHeight="1" x14ac:dyDescent="0.2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spans="1:26" ht="12.75" customHeight="1" x14ac:dyDescent="0.2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spans="1:26" ht="12.75" customHeight="1" x14ac:dyDescent="0.2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spans="1:26" ht="12.75" customHeight="1" x14ac:dyDescent="0.2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spans="1:26" ht="12.75" customHeight="1" x14ac:dyDescent="0.2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spans="1:26" ht="12.75" customHeight="1" x14ac:dyDescent="0.2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spans="1:26" ht="12.75" customHeight="1" x14ac:dyDescent="0.2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spans="1:26" ht="12.75" customHeight="1" x14ac:dyDescent="0.2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spans="1:26" ht="12.75" customHeight="1" x14ac:dyDescent="0.2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26" ht="12.75" customHeight="1" x14ac:dyDescent="0.2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spans="1:26" ht="12.75" customHeight="1" x14ac:dyDescent="0.2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26" ht="12.75" customHeight="1" x14ac:dyDescent="0.2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spans="1:26" ht="12.75" customHeight="1" x14ac:dyDescent="0.2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26" ht="12.75" customHeight="1" x14ac:dyDescent="0.2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spans="1:26" ht="12.75" customHeight="1" x14ac:dyDescent="0.2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26" ht="12.75" customHeight="1" x14ac:dyDescent="0.2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spans="1:26" ht="12.75" customHeight="1" x14ac:dyDescent="0.2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26" ht="12.75" customHeight="1" x14ac:dyDescent="0.2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spans="1:26" ht="12.75" customHeight="1" x14ac:dyDescent="0.2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26" ht="12.75" customHeight="1" x14ac:dyDescent="0.2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spans="1:26" ht="12.75" customHeight="1" x14ac:dyDescent="0.2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26" ht="12.75" customHeight="1" x14ac:dyDescent="0.2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spans="1:26" ht="12.75" customHeight="1" x14ac:dyDescent="0.2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26" ht="12.75" customHeight="1" x14ac:dyDescent="0.2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spans="1:26" ht="12.75" customHeight="1" x14ac:dyDescent="0.2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26" ht="12.75" customHeight="1" x14ac:dyDescent="0.2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spans="1:26" ht="12.75" customHeight="1" x14ac:dyDescent="0.2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26" ht="12.75" customHeight="1" x14ac:dyDescent="0.2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spans="1:26" ht="12.75" customHeight="1" x14ac:dyDescent="0.2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26" ht="12.75" customHeight="1" x14ac:dyDescent="0.2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spans="1:26" ht="12.75" customHeight="1" x14ac:dyDescent="0.2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26" ht="12.75" customHeight="1" x14ac:dyDescent="0.2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spans="1:26" ht="12.75" customHeight="1" x14ac:dyDescent="0.2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26" ht="12.75" customHeight="1" x14ac:dyDescent="0.2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spans="1:26" ht="12.75" customHeight="1" x14ac:dyDescent="0.2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26" ht="12.75" customHeight="1" x14ac:dyDescent="0.2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spans="1:26" ht="12.75" customHeight="1" x14ac:dyDescent="0.2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26" ht="12.75" customHeight="1" x14ac:dyDescent="0.2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spans="1:26" ht="12.75" customHeight="1" x14ac:dyDescent="0.2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26" ht="12.75" customHeight="1" x14ac:dyDescent="0.2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spans="1:26" ht="12.75" customHeight="1" x14ac:dyDescent="0.2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spans="1:26" ht="12.75" customHeight="1" x14ac:dyDescent="0.2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spans="1:26" ht="12.75" customHeight="1" x14ac:dyDescent="0.2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spans="1:26" ht="12.75" customHeight="1" x14ac:dyDescent="0.2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spans="1:26" ht="12.75" customHeight="1" x14ac:dyDescent="0.2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spans="1:26" ht="12.75" customHeight="1" x14ac:dyDescent="0.2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spans="1:26" ht="12.75" customHeight="1" x14ac:dyDescent="0.2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26" ht="12.75" customHeight="1" x14ac:dyDescent="0.2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spans="1:26" ht="12.75" customHeight="1" x14ac:dyDescent="0.2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26" ht="12.75" customHeight="1" x14ac:dyDescent="0.2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spans="1:26" ht="12.75" customHeight="1" x14ac:dyDescent="0.2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26" ht="12.75" customHeight="1" x14ac:dyDescent="0.2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spans="1:26" ht="12.75" customHeight="1" x14ac:dyDescent="0.2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26" ht="12.75" customHeight="1" x14ac:dyDescent="0.2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spans="1:26" ht="12.75" customHeight="1" x14ac:dyDescent="0.2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26" ht="12.75" customHeight="1" x14ac:dyDescent="0.2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spans="1:26" ht="12.75" customHeight="1" x14ac:dyDescent="0.2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26" ht="12.75" customHeight="1" x14ac:dyDescent="0.2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spans="1:26" ht="12.75" customHeight="1" x14ac:dyDescent="0.2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26" ht="12.75" customHeight="1" x14ac:dyDescent="0.2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spans="1:26" ht="12.75" customHeight="1" x14ac:dyDescent="0.2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26" ht="12.75" customHeight="1" x14ac:dyDescent="0.2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spans="1:26" ht="12.75" customHeight="1" x14ac:dyDescent="0.2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26" ht="12.75" customHeight="1" x14ac:dyDescent="0.2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spans="1:26" ht="12.75" customHeight="1" x14ac:dyDescent="0.2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26" ht="12.75" customHeight="1" x14ac:dyDescent="0.2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spans="1:26" ht="12.75" customHeight="1" x14ac:dyDescent="0.2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26" ht="12.75" customHeight="1" x14ac:dyDescent="0.2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spans="1:26" ht="12.75" customHeight="1" x14ac:dyDescent="0.2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26" ht="12.75" customHeight="1" x14ac:dyDescent="0.2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spans="1:26" ht="12.75" customHeight="1" x14ac:dyDescent="0.2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26" ht="12.75" customHeight="1" x14ac:dyDescent="0.2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spans="1:26" ht="12.75" customHeight="1" x14ac:dyDescent="0.2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26" ht="12.75" customHeight="1" x14ac:dyDescent="0.2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spans="1:26" ht="12.75" customHeight="1" x14ac:dyDescent="0.2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26" ht="12.75" customHeight="1" x14ac:dyDescent="0.2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spans="1:26" ht="12.75" customHeight="1" x14ac:dyDescent="0.2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26" ht="12.75" customHeight="1" x14ac:dyDescent="0.2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spans="1:26" ht="12.75" customHeight="1" x14ac:dyDescent="0.2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26" ht="12.75" customHeight="1" x14ac:dyDescent="0.2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spans="1:26" ht="12.75" customHeight="1" x14ac:dyDescent="0.2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26" ht="12.75" customHeight="1" x14ac:dyDescent="0.2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spans="1:26" ht="12.75" customHeight="1" x14ac:dyDescent="0.2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26" ht="12.75" customHeight="1" x14ac:dyDescent="0.2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spans="1:26" ht="12.75" customHeight="1" x14ac:dyDescent="0.2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26" ht="12.75" customHeight="1" x14ac:dyDescent="0.2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spans="1:26" ht="12.75" customHeight="1" x14ac:dyDescent="0.2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spans="1:26" ht="12.75" customHeight="1" x14ac:dyDescent="0.2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spans="1:26" ht="12.75" customHeight="1" x14ac:dyDescent="0.2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spans="1:26" ht="12.75" customHeight="1" x14ac:dyDescent="0.2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spans="1:26" ht="12.75" customHeight="1" x14ac:dyDescent="0.2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spans="1:26" ht="12.75" customHeight="1" x14ac:dyDescent="0.2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spans="1:26" ht="12.75" customHeight="1" x14ac:dyDescent="0.2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26" ht="12.75" customHeight="1" x14ac:dyDescent="0.2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spans="1:26" ht="12.75" customHeight="1" x14ac:dyDescent="0.2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26" ht="12.75" customHeight="1" x14ac:dyDescent="0.2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spans="1:26" ht="12.75" customHeight="1" x14ac:dyDescent="0.2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26" ht="12.75" customHeight="1" x14ac:dyDescent="0.2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spans="1:26" ht="12.75" customHeight="1" x14ac:dyDescent="0.2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26" ht="12.75" customHeight="1" x14ac:dyDescent="0.2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spans="1:26" ht="12.75" customHeight="1" x14ac:dyDescent="0.2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26" ht="12.75" customHeight="1" x14ac:dyDescent="0.2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spans="1:26" ht="12.75" customHeight="1" x14ac:dyDescent="0.2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26" ht="12.75" customHeight="1" x14ac:dyDescent="0.2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spans="1:26" ht="12.75" customHeight="1" x14ac:dyDescent="0.2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26" ht="12.75" customHeight="1" x14ac:dyDescent="0.2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spans="1:26" ht="12.75" customHeight="1" x14ac:dyDescent="0.2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26" ht="12.75" customHeight="1" x14ac:dyDescent="0.2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spans="1:26" ht="12.75" customHeight="1" x14ac:dyDescent="0.2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26" ht="12.75" customHeight="1" x14ac:dyDescent="0.2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spans="1:26" ht="12.75" customHeight="1" x14ac:dyDescent="0.2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26" ht="12.75" customHeight="1" x14ac:dyDescent="0.2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spans="1:26" ht="12.75" customHeight="1" x14ac:dyDescent="0.2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26" ht="12.75" customHeight="1" x14ac:dyDescent="0.2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spans="1:26" ht="12.75" customHeight="1" x14ac:dyDescent="0.2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26" ht="12.75" customHeight="1" x14ac:dyDescent="0.2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spans="1:26" ht="12.75" customHeight="1" x14ac:dyDescent="0.2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26" ht="12.75" customHeight="1" x14ac:dyDescent="0.2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spans="1:26" ht="12.75" customHeight="1" x14ac:dyDescent="0.2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26" ht="12.75" customHeight="1" x14ac:dyDescent="0.2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spans="1:26" ht="12.75" customHeight="1" x14ac:dyDescent="0.2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26" ht="12.75" customHeight="1" x14ac:dyDescent="0.2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spans="1:26" ht="12.75" customHeight="1" x14ac:dyDescent="0.2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26" ht="12.75" customHeight="1" x14ac:dyDescent="0.2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spans="1:26" ht="12.75" customHeight="1" x14ac:dyDescent="0.2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26" ht="12.75" customHeight="1" x14ac:dyDescent="0.2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spans="1:26" ht="12.75" customHeight="1" x14ac:dyDescent="0.2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26" ht="12.75" customHeight="1" x14ac:dyDescent="0.2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spans="1:26" ht="12.75" customHeight="1" x14ac:dyDescent="0.2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26" ht="12.75" customHeight="1" x14ac:dyDescent="0.2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spans="1:26" ht="12.75" customHeight="1" x14ac:dyDescent="0.2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26" ht="12.75" customHeight="1" x14ac:dyDescent="0.2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spans="1:26" ht="12.75" customHeight="1" x14ac:dyDescent="0.2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spans="1:26" ht="12.75" customHeight="1" x14ac:dyDescent="0.2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spans="1:26" ht="12.75" customHeight="1" x14ac:dyDescent="0.2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spans="1:26" ht="12.75" customHeight="1" x14ac:dyDescent="0.2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spans="1:26" ht="12.75" customHeight="1" x14ac:dyDescent="0.2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spans="1:26" ht="12.75" customHeight="1" x14ac:dyDescent="0.2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spans="1:26" ht="12.75" customHeight="1" x14ac:dyDescent="0.2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26" ht="12.75" customHeight="1" x14ac:dyDescent="0.2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spans="1:26" ht="12.75" customHeight="1" x14ac:dyDescent="0.2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26" ht="12.75" customHeight="1" x14ac:dyDescent="0.2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spans="1:26" ht="12.75" customHeight="1" x14ac:dyDescent="0.2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26" ht="12.75" customHeight="1" x14ac:dyDescent="0.2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spans="1:26" ht="12.75" customHeight="1" x14ac:dyDescent="0.2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26" ht="12.75" customHeight="1" x14ac:dyDescent="0.2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spans="1:26" ht="12.75" customHeight="1" x14ac:dyDescent="0.2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26" ht="12.75" customHeight="1" x14ac:dyDescent="0.2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spans="1:26" ht="12.75" customHeight="1" x14ac:dyDescent="0.2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26" ht="12.75" customHeight="1" x14ac:dyDescent="0.2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spans="1:26" ht="12.75" customHeight="1" x14ac:dyDescent="0.2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26" ht="12.75" customHeight="1" x14ac:dyDescent="0.2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spans="1:26" ht="12.75" customHeight="1" x14ac:dyDescent="0.2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26" ht="12.75" customHeight="1" x14ac:dyDescent="0.2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spans="1:26" ht="12.75" customHeight="1" x14ac:dyDescent="0.2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26" ht="12.75" customHeight="1" x14ac:dyDescent="0.2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spans="1:26" ht="12.75" customHeight="1" x14ac:dyDescent="0.2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26" ht="12.75" customHeight="1" x14ac:dyDescent="0.2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spans="1:26" ht="12.75" customHeight="1" x14ac:dyDescent="0.2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26" ht="12.75" customHeight="1" x14ac:dyDescent="0.2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spans="1:26" ht="12.75" customHeight="1" x14ac:dyDescent="0.2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26" ht="12.75" customHeight="1" x14ac:dyDescent="0.2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spans="1:26" ht="12.75" customHeight="1" x14ac:dyDescent="0.2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26" ht="12.75" customHeight="1" x14ac:dyDescent="0.2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spans="1:26" ht="12.75" customHeight="1" x14ac:dyDescent="0.2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26" ht="12.75" customHeight="1" x14ac:dyDescent="0.2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spans="1:26" ht="12.75" customHeight="1" x14ac:dyDescent="0.2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26" ht="12.75" customHeight="1" x14ac:dyDescent="0.2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spans="1:26" ht="12.75" customHeight="1" x14ac:dyDescent="0.2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26" ht="12.75" customHeight="1" x14ac:dyDescent="0.2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spans="1:26" ht="12.75" customHeight="1" x14ac:dyDescent="0.2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26" ht="12.75" customHeight="1" x14ac:dyDescent="0.2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spans="1:26" ht="12.75" customHeight="1" x14ac:dyDescent="0.2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26" ht="12.75" customHeight="1" x14ac:dyDescent="0.2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spans="1:26" ht="12.75" customHeight="1" x14ac:dyDescent="0.2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26" ht="12.75" customHeight="1" x14ac:dyDescent="0.2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spans="1:26" ht="12.75" customHeight="1" x14ac:dyDescent="0.2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26" ht="12.75" customHeight="1" x14ac:dyDescent="0.2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spans="1:26" ht="12.75" customHeight="1" x14ac:dyDescent="0.2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spans="1:26" ht="12.75" customHeight="1" x14ac:dyDescent="0.2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spans="1:26" ht="12.75" customHeight="1" x14ac:dyDescent="0.2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spans="1:26" ht="12.75" customHeight="1" x14ac:dyDescent="0.2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spans="1:26" ht="12.75" customHeight="1" x14ac:dyDescent="0.2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spans="1:26" ht="12.75" customHeight="1" x14ac:dyDescent="0.2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spans="1:26" ht="12.75" customHeight="1" x14ac:dyDescent="0.2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26" ht="12.75" customHeight="1" x14ac:dyDescent="0.2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spans="1:26" ht="12.75" customHeight="1" x14ac:dyDescent="0.2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26" ht="12.75" customHeight="1" x14ac:dyDescent="0.2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spans="1:26" ht="12.75" customHeight="1" x14ac:dyDescent="0.2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26" ht="12.75" customHeight="1" x14ac:dyDescent="0.2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spans="1:26" ht="12.75" customHeight="1" x14ac:dyDescent="0.2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26" ht="12.75" customHeight="1" x14ac:dyDescent="0.2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spans="1:26" ht="12.75" customHeight="1" x14ac:dyDescent="0.2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26" ht="12.75" customHeight="1" x14ac:dyDescent="0.2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spans="1:26" ht="12.75" customHeight="1" x14ac:dyDescent="0.2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26" ht="12.75" customHeight="1" x14ac:dyDescent="0.2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spans="1:26" ht="12.75" customHeight="1" x14ac:dyDescent="0.2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26" ht="12.75" customHeight="1" x14ac:dyDescent="0.2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spans="1:26" ht="12.75" customHeight="1" x14ac:dyDescent="0.2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26" ht="12.75" customHeight="1" x14ac:dyDescent="0.2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spans="1:26" ht="12.75" customHeight="1" x14ac:dyDescent="0.2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26" ht="12.75" customHeight="1" x14ac:dyDescent="0.2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spans="1:26" ht="12.75" customHeight="1" x14ac:dyDescent="0.2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26" ht="12.75" customHeight="1" x14ac:dyDescent="0.2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spans="1:26" ht="12.75" customHeight="1" x14ac:dyDescent="0.2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26" ht="12.75" customHeight="1" x14ac:dyDescent="0.2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spans="1:26" ht="12.75" customHeight="1" x14ac:dyDescent="0.2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26" ht="12.75" customHeight="1" x14ac:dyDescent="0.2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spans="1:26" ht="12.75" customHeight="1" x14ac:dyDescent="0.2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26" ht="12.75" customHeight="1" x14ac:dyDescent="0.2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spans="1:26" ht="12.75" customHeight="1" x14ac:dyDescent="0.2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26" ht="12.75" customHeight="1" x14ac:dyDescent="0.2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spans="1:26" ht="12.75" customHeight="1" x14ac:dyDescent="0.2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26" ht="12.75" customHeight="1" x14ac:dyDescent="0.2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spans="1:26" ht="12.75" customHeight="1" x14ac:dyDescent="0.2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26" ht="12.75" customHeight="1" x14ac:dyDescent="0.2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spans="1:26" ht="12.75" customHeight="1" x14ac:dyDescent="0.2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26" ht="12.75" customHeight="1" x14ac:dyDescent="0.2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spans="1:26" ht="12.75" customHeight="1" x14ac:dyDescent="0.2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26" ht="12.75" customHeight="1" x14ac:dyDescent="0.2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spans="1:26" ht="12.75" customHeight="1" x14ac:dyDescent="0.2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26" ht="12.75" customHeight="1" x14ac:dyDescent="0.2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spans="1:26" ht="12.75" customHeight="1" x14ac:dyDescent="0.2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26" ht="12.75" customHeight="1" x14ac:dyDescent="0.2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spans="1:26" ht="12.75" customHeight="1" x14ac:dyDescent="0.2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spans="1:26" ht="12.75" customHeight="1" x14ac:dyDescent="0.2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spans="1:26" ht="12.75" customHeight="1" x14ac:dyDescent="0.2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spans="1:26" ht="12.75" customHeight="1" x14ac:dyDescent="0.2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spans="1:26" ht="12.75" customHeight="1" x14ac:dyDescent="0.2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spans="1:26" ht="12.75" customHeight="1" x14ac:dyDescent="0.2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spans="1:26" ht="12.75" customHeight="1" x14ac:dyDescent="0.2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26" ht="12.75" customHeight="1" x14ac:dyDescent="0.2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spans="1:26" ht="12.75" customHeight="1" x14ac:dyDescent="0.2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26" ht="12.75" customHeight="1" x14ac:dyDescent="0.2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spans="1:26" ht="12.75" customHeight="1" x14ac:dyDescent="0.2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26" ht="12.75" customHeight="1" x14ac:dyDescent="0.2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spans="1:26" ht="12.75" customHeight="1" x14ac:dyDescent="0.2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26" ht="12.75" customHeight="1" x14ac:dyDescent="0.2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spans="1:26" ht="12.75" customHeight="1" x14ac:dyDescent="0.2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26" ht="12.75" customHeight="1" x14ac:dyDescent="0.2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spans="1:26" ht="12.75" customHeight="1" x14ac:dyDescent="0.2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26" ht="12.75" customHeight="1" x14ac:dyDescent="0.2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spans="1:26" ht="12.75" customHeight="1" x14ac:dyDescent="0.2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26" ht="12.75" customHeight="1" x14ac:dyDescent="0.2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spans="1:26" ht="12.75" customHeight="1" x14ac:dyDescent="0.2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26" ht="12.75" customHeight="1" x14ac:dyDescent="0.2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spans="1:26" ht="12.75" customHeight="1" x14ac:dyDescent="0.2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26" ht="12.75" customHeight="1" x14ac:dyDescent="0.2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spans="1:26" ht="12.75" customHeight="1" x14ac:dyDescent="0.2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26" ht="12.75" customHeight="1" x14ac:dyDescent="0.2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spans="1:26" ht="12.75" customHeight="1" x14ac:dyDescent="0.2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26" ht="12.75" customHeight="1" x14ac:dyDescent="0.2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spans="1:26" ht="12.75" customHeight="1" x14ac:dyDescent="0.2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26" ht="12.75" customHeight="1" x14ac:dyDescent="0.2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spans="1:26" ht="12.75" customHeight="1" x14ac:dyDescent="0.2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26" ht="12.75" customHeight="1" x14ac:dyDescent="0.2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spans="1:26" ht="12.75" customHeight="1" x14ac:dyDescent="0.2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26" ht="12.75" customHeight="1" x14ac:dyDescent="0.2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spans="1:26" ht="12.75" customHeight="1" x14ac:dyDescent="0.2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26" ht="12.75" customHeight="1" x14ac:dyDescent="0.2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spans="1:26" ht="12.75" customHeight="1" x14ac:dyDescent="0.2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26" ht="12.75" customHeight="1" x14ac:dyDescent="0.2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spans="1:26" ht="12.75" customHeight="1" x14ac:dyDescent="0.2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26" ht="12.75" customHeight="1" x14ac:dyDescent="0.2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spans="1:26" ht="12.75" customHeight="1" x14ac:dyDescent="0.2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26" ht="12.75" customHeight="1" x14ac:dyDescent="0.2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spans="1:26" ht="12.75" customHeight="1" x14ac:dyDescent="0.2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26" ht="12.75" customHeight="1" x14ac:dyDescent="0.2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spans="1:26" ht="12.75" customHeight="1" x14ac:dyDescent="0.2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26" ht="12.75" customHeight="1" x14ac:dyDescent="0.2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spans="1:26" ht="12.75" customHeight="1" x14ac:dyDescent="0.2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spans="1:26" ht="12.75" customHeight="1" x14ac:dyDescent="0.2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spans="1:26" ht="12.75" customHeight="1" x14ac:dyDescent="0.2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spans="1:26" ht="12.75" customHeight="1" x14ac:dyDescent="0.2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spans="1:26" ht="12.75" customHeight="1" x14ac:dyDescent="0.2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spans="1:26" ht="12.75" customHeight="1" x14ac:dyDescent="0.2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spans="1:26" ht="12.75" customHeight="1" x14ac:dyDescent="0.2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26" ht="12.75" customHeight="1" x14ac:dyDescent="0.2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spans="1:26" ht="12.75" customHeight="1" x14ac:dyDescent="0.2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26" ht="12.75" customHeight="1" x14ac:dyDescent="0.2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spans="1:26" ht="12.75" customHeight="1" x14ac:dyDescent="0.2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26" ht="12.75" customHeight="1" x14ac:dyDescent="0.2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spans="1:26" ht="12.75" customHeight="1" x14ac:dyDescent="0.2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26" ht="12.75" customHeight="1" x14ac:dyDescent="0.2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spans="1:26" ht="12.75" customHeight="1" x14ac:dyDescent="0.2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26" ht="12.75" customHeight="1" x14ac:dyDescent="0.2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spans="1:26" ht="12.75" customHeight="1" x14ac:dyDescent="0.2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26" ht="12.75" customHeight="1" x14ac:dyDescent="0.2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spans="1:26" ht="12.75" customHeight="1" x14ac:dyDescent="0.2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26" ht="12.75" customHeight="1" x14ac:dyDescent="0.2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spans="1:26" ht="12.75" customHeight="1" x14ac:dyDescent="0.2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26" ht="12.75" customHeight="1" x14ac:dyDescent="0.2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spans="1:26" ht="12.75" customHeight="1" x14ac:dyDescent="0.2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26" ht="12.75" customHeight="1" x14ac:dyDescent="0.2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spans="1:26" ht="12.75" customHeight="1" x14ac:dyDescent="0.2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26" ht="12.75" customHeight="1" x14ac:dyDescent="0.2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spans="1:26" ht="12.75" customHeight="1" x14ac:dyDescent="0.2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26" ht="12.75" customHeight="1" x14ac:dyDescent="0.2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spans="1:26" ht="12.75" customHeight="1" x14ac:dyDescent="0.2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26" ht="12.75" customHeight="1" x14ac:dyDescent="0.2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spans="1:26" ht="12.75" customHeight="1" x14ac:dyDescent="0.2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26" ht="12.75" customHeight="1" x14ac:dyDescent="0.2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spans="1:26" ht="12.75" customHeight="1" x14ac:dyDescent="0.2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26" ht="12.75" customHeight="1" x14ac:dyDescent="0.2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spans="1:26" ht="12.75" customHeight="1" x14ac:dyDescent="0.2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26" ht="12.75" customHeight="1" x14ac:dyDescent="0.2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spans="1:26" ht="12.75" customHeight="1" x14ac:dyDescent="0.2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26" ht="12.75" customHeight="1" x14ac:dyDescent="0.2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spans="1:26" ht="12.75" customHeight="1" x14ac:dyDescent="0.2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26" ht="12.75" customHeight="1" x14ac:dyDescent="0.2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spans="1:26" ht="12.75" customHeight="1" x14ac:dyDescent="0.2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26" ht="12.75" customHeight="1" x14ac:dyDescent="0.2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spans="1:26" ht="12.75" customHeight="1" x14ac:dyDescent="0.2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26" ht="12.75" customHeight="1" x14ac:dyDescent="0.2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spans="1:26" ht="12.75" customHeight="1" x14ac:dyDescent="0.2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26" ht="12.75" customHeight="1" x14ac:dyDescent="0.2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spans="1:26" ht="12.75" customHeight="1" x14ac:dyDescent="0.2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spans="1:26" ht="12.75" customHeight="1" x14ac:dyDescent="0.2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spans="1:26" ht="12.75" customHeight="1" x14ac:dyDescent="0.2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spans="1:26" ht="12.75" customHeight="1" x14ac:dyDescent="0.2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spans="1:26" ht="12.75" customHeight="1" x14ac:dyDescent="0.2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spans="1:26" ht="12.75" customHeight="1" x14ac:dyDescent="0.2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spans="1:26" ht="12.75" customHeight="1" x14ac:dyDescent="0.2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26" ht="12.75" customHeight="1" x14ac:dyDescent="0.2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spans="1:26" ht="12.75" customHeight="1" x14ac:dyDescent="0.2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26" ht="12.75" customHeight="1" x14ac:dyDescent="0.2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spans="1:26" ht="12.75" customHeight="1" x14ac:dyDescent="0.2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26" ht="12.75" customHeight="1" x14ac:dyDescent="0.2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spans="1:26" ht="12.75" customHeight="1" x14ac:dyDescent="0.2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26" ht="12.75" customHeight="1" x14ac:dyDescent="0.2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spans="1:26" ht="12.75" customHeight="1" x14ac:dyDescent="0.2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26" ht="12.75" customHeight="1" x14ac:dyDescent="0.2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spans="1:26" ht="12.75" customHeight="1" x14ac:dyDescent="0.2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26" ht="12.75" customHeight="1" x14ac:dyDescent="0.2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spans="1:26" ht="12.75" customHeight="1" x14ac:dyDescent="0.2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26" ht="12.75" customHeight="1" x14ac:dyDescent="0.2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spans="1:26" ht="12.75" customHeight="1" x14ac:dyDescent="0.2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26" ht="12.75" customHeight="1" x14ac:dyDescent="0.2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spans="1:26" ht="12.75" customHeight="1" x14ac:dyDescent="0.2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26" ht="12.75" customHeight="1" x14ac:dyDescent="0.2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spans="1:26" ht="12.75" customHeight="1" x14ac:dyDescent="0.2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26" ht="12.75" customHeight="1" x14ac:dyDescent="0.2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spans="1:26" ht="12.75" customHeight="1" x14ac:dyDescent="0.2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26" ht="12.75" customHeight="1" x14ac:dyDescent="0.2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spans="1:26" ht="12.75" customHeight="1" x14ac:dyDescent="0.2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26" ht="12.75" customHeight="1" x14ac:dyDescent="0.2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spans="1:26" ht="12.75" customHeight="1" x14ac:dyDescent="0.2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26" ht="12.75" customHeight="1" x14ac:dyDescent="0.2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spans="1:26" ht="12.75" customHeight="1" x14ac:dyDescent="0.2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26" ht="12.75" customHeight="1" x14ac:dyDescent="0.2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spans="1:26" ht="12.75" customHeight="1" x14ac:dyDescent="0.2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26" ht="12.75" customHeight="1" x14ac:dyDescent="0.2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spans="1:26" ht="12.75" customHeight="1" x14ac:dyDescent="0.2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26" ht="12.75" customHeight="1" x14ac:dyDescent="0.2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spans="1:26" ht="12.75" customHeight="1" x14ac:dyDescent="0.2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26" ht="12.75" customHeight="1" x14ac:dyDescent="0.2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spans="1:26" ht="12.75" customHeight="1" x14ac:dyDescent="0.2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26" ht="12.75" customHeight="1" x14ac:dyDescent="0.2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spans="1:26" ht="12.75" customHeight="1" x14ac:dyDescent="0.2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26" ht="12.75" customHeight="1" x14ac:dyDescent="0.2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spans="1:26" ht="12.75" customHeight="1" x14ac:dyDescent="0.2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26" ht="12.75" customHeight="1" x14ac:dyDescent="0.2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spans="1:26" ht="12.75" customHeight="1" x14ac:dyDescent="0.2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spans="1:26" ht="12.75" customHeight="1" x14ac:dyDescent="0.2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spans="1:26" ht="12.75" customHeight="1" x14ac:dyDescent="0.2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spans="1:26" ht="12.75" customHeight="1" x14ac:dyDescent="0.2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spans="1:26" ht="12.75" customHeight="1" x14ac:dyDescent="0.2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spans="1:26" ht="12.75" customHeight="1" x14ac:dyDescent="0.2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spans="1:26" ht="12.75" customHeight="1" x14ac:dyDescent="0.2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26" ht="12.75" customHeight="1" x14ac:dyDescent="0.2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spans="1:26" ht="12.75" customHeight="1" x14ac:dyDescent="0.2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26" ht="12.75" customHeight="1" x14ac:dyDescent="0.2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spans="1:26" ht="12.75" customHeight="1" x14ac:dyDescent="0.2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12.75" customHeight="1" x14ac:dyDescent="0.2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spans="1:26" ht="12.75" customHeight="1" x14ac:dyDescent="0.2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12.75" customHeight="1" x14ac:dyDescent="0.2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spans="1:26" ht="12.75" customHeight="1" x14ac:dyDescent="0.2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12.75" customHeight="1" x14ac:dyDescent="0.2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spans="1:26" ht="12.75" customHeight="1" x14ac:dyDescent="0.2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12.75" customHeight="1" x14ac:dyDescent="0.2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spans="1:26" ht="12.75" customHeight="1" x14ac:dyDescent="0.2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12.75" customHeight="1" x14ac:dyDescent="0.2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spans="1:26" ht="12.75" customHeight="1" x14ac:dyDescent="0.2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12.75" customHeight="1" x14ac:dyDescent="0.2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spans="1:26" ht="12.75" customHeight="1" x14ac:dyDescent="0.2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12.75" customHeight="1" x14ac:dyDescent="0.2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spans="1:26" ht="12.75" customHeight="1" x14ac:dyDescent="0.2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12.75" customHeight="1" x14ac:dyDescent="0.2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spans="1:26" ht="12.75" customHeight="1" x14ac:dyDescent="0.2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12.75" customHeight="1" x14ac:dyDescent="0.2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spans="1:26" ht="12.75" customHeight="1" x14ac:dyDescent="0.2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12.75" customHeight="1" x14ac:dyDescent="0.2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spans="1:26" ht="12.75" customHeight="1" x14ac:dyDescent="0.2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12.75" customHeight="1" x14ac:dyDescent="0.2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spans="1:26" ht="12.75" customHeight="1" x14ac:dyDescent="0.2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12.75" customHeight="1" x14ac:dyDescent="0.2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spans="1:26" ht="12.75" customHeight="1" x14ac:dyDescent="0.2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12.75" customHeight="1" x14ac:dyDescent="0.2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spans="1:26" ht="12.75" customHeight="1" x14ac:dyDescent="0.2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12.75" customHeight="1" x14ac:dyDescent="0.2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spans="1:26" ht="12.75" customHeight="1" x14ac:dyDescent="0.2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12.75" customHeight="1" x14ac:dyDescent="0.2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spans="1:26" ht="12.75" customHeight="1" x14ac:dyDescent="0.2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12.75" customHeight="1" x14ac:dyDescent="0.2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spans="1:26" ht="12.75" customHeight="1" x14ac:dyDescent="0.2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26" ht="12.75" customHeight="1" x14ac:dyDescent="0.2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spans="1:26" ht="12.75" customHeight="1" x14ac:dyDescent="0.2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26" ht="12.75" customHeight="1" x14ac:dyDescent="0.2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spans="1:26" ht="12.75" customHeight="1" x14ac:dyDescent="0.2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spans="1:26" ht="12.75" customHeight="1" x14ac:dyDescent="0.2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spans="1:26" ht="12.75" customHeight="1" x14ac:dyDescent="0.2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spans="1:26" ht="12.75" customHeight="1" x14ac:dyDescent="0.2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spans="1:26" ht="12.75" customHeight="1" x14ac:dyDescent="0.2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spans="1:26" ht="12.75" customHeight="1" x14ac:dyDescent="0.2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spans="1:26" ht="12.75" customHeight="1" x14ac:dyDescent="0.2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26" ht="12.75" customHeight="1" x14ac:dyDescent="0.2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spans="1:26" ht="12.75" customHeight="1" x14ac:dyDescent="0.2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26" ht="12.75" customHeight="1" x14ac:dyDescent="0.2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spans="1:26" ht="12.75" customHeight="1" x14ac:dyDescent="0.2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spans="1:26" ht="12.75" customHeight="1" x14ac:dyDescent="0.2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spans="1:26" ht="12.75" customHeight="1" x14ac:dyDescent="0.2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26" ht="12.75" customHeight="1" x14ac:dyDescent="0.2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spans="1:26" ht="12.75" customHeight="1" x14ac:dyDescent="0.2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spans="1:26" ht="12.75" customHeight="1" x14ac:dyDescent="0.2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spans="1:26" ht="12.75" customHeight="1" x14ac:dyDescent="0.2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26" ht="12.75" customHeight="1" x14ac:dyDescent="0.2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spans="1:26" ht="12.75" customHeight="1" x14ac:dyDescent="0.2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spans="1:26" ht="12.75" customHeight="1" x14ac:dyDescent="0.2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spans="1:26" ht="12.75" customHeight="1" x14ac:dyDescent="0.2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26" ht="12.75" customHeight="1" x14ac:dyDescent="0.2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spans="1:26" ht="12.75" customHeight="1" x14ac:dyDescent="0.2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spans="1:26" ht="12.75" customHeight="1" x14ac:dyDescent="0.2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spans="1:26" ht="12.75" customHeight="1" x14ac:dyDescent="0.2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26" ht="12.75" customHeight="1" x14ac:dyDescent="0.2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spans="1:26" ht="12.75" customHeight="1" x14ac:dyDescent="0.2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26" ht="12.75" customHeight="1" x14ac:dyDescent="0.2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spans="1:26" ht="12.75" customHeight="1" x14ac:dyDescent="0.2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26" ht="12.75" customHeight="1" x14ac:dyDescent="0.2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spans="1:26" ht="12.75" customHeight="1" x14ac:dyDescent="0.2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spans="1:26" ht="12.75" customHeight="1" x14ac:dyDescent="0.2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spans="1:26" ht="12.75" customHeight="1" x14ac:dyDescent="0.2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spans="1:26" ht="12.75" customHeight="1" x14ac:dyDescent="0.2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spans="1:26" ht="12.75" customHeight="1" x14ac:dyDescent="0.2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spans="1:26" ht="12.75" customHeight="1" x14ac:dyDescent="0.2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spans="1:26" ht="12.75" customHeight="1" x14ac:dyDescent="0.2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26" ht="12.75" customHeight="1" x14ac:dyDescent="0.2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spans="1:26" ht="12.75" customHeight="1" x14ac:dyDescent="0.2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spans="1:26" ht="12.75" customHeight="1" x14ac:dyDescent="0.2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spans="1:26" ht="12.75" customHeight="1" x14ac:dyDescent="0.2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spans="1:26" ht="12.75" customHeight="1" x14ac:dyDescent="0.2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spans="1:26" ht="12.75" customHeight="1" x14ac:dyDescent="0.2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26" ht="12.75" customHeight="1" x14ac:dyDescent="0.2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spans="1:26" ht="12.75" customHeight="1" x14ac:dyDescent="0.2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26" ht="12.75" customHeight="1" x14ac:dyDescent="0.2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spans="1:26" ht="12.75" customHeight="1" x14ac:dyDescent="0.2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spans="1:26" ht="12.75" customHeight="1" x14ac:dyDescent="0.2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spans="1:26" ht="12.75" customHeight="1" x14ac:dyDescent="0.2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spans="1:26" ht="12.75" customHeight="1" x14ac:dyDescent="0.2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spans="1:26" ht="12.75" customHeight="1" x14ac:dyDescent="0.2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spans="1:26" ht="12.75" customHeight="1" x14ac:dyDescent="0.2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spans="1:26" ht="12.75" customHeight="1" x14ac:dyDescent="0.2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26" ht="12.75" customHeight="1" x14ac:dyDescent="0.2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spans="1:26" ht="12.75" customHeight="1" x14ac:dyDescent="0.2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26" ht="12.75" customHeight="1" x14ac:dyDescent="0.2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spans="1:26" ht="12.75" customHeight="1" x14ac:dyDescent="0.2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26" ht="12.75" customHeight="1" x14ac:dyDescent="0.2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spans="1:26" ht="12.75" customHeight="1" x14ac:dyDescent="0.2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26" ht="12.75" customHeight="1" x14ac:dyDescent="0.2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spans="1:26" ht="12.75" customHeight="1" x14ac:dyDescent="0.2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26" ht="12.75" customHeight="1" x14ac:dyDescent="0.2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spans="1:26" ht="12.75" customHeight="1" x14ac:dyDescent="0.2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26" ht="12.75" customHeight="1" x14ac:dyDescent="0.2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spans="1:26" ht="12.75" customHeight="1" x14ac:dyDescent="0.2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26" ht="12.75" customHeight="1" x14ac:dyDescent="0.2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spans="1:26" ht="12.75" customHeight="1" x14ac:dyDescent="0.2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26" ht="12.75" customHeight="1" x14ac:dyDescent="0.2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spans="1:26" ht="12.75" customHeight="1" x14ac:dyDescent="0.2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26" ht="12.75" customHeight="1" x14ac:dyDescent="0.2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spans="1:26" ht="12.75" customHeight="1" x14ac:dyDescent="0.2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26" ht="12.75" customHeight="1" x14ac:dyDescent="0.2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spans="1:26" ht="12.75" customHeight="1" x14ac:dyDescent="0.2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26" ht="12.75" customHeight="1" x14ac:dyDescent="0.2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spans="1:26" ht="12.75" customHeight="1" x14ac:dyDescent="0.2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26" ht="12.75" customHeight="1" x14ac:dyDescent="0.2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spans="1:26" ht="12.75" customHeight="1" x14ac:dyDescent="0.2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12.75" customHeight="1" x14ac:dyDescent="0.2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spans="1:26" ht="12.75" customHeight="1" x14ac:dyDescent="0.2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12.75" customHeight="1" x14ac:dyDescent="0.2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spans="1:26" ht="12.75" customHeight="1" x14ac:dyDescent="0.2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12.75" customHeight="1" x14ac:dyDescent="0.2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spans="1:26" ht="12.75" customHeight="1" x14ac:dyDescent="0.2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12.75" customHeight="1" x14ac:dyDescent="0.2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spans="1:26" ht="12.75" customHeight="1" x14ac:dyDescent="0.2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12.75" customHeight="1" x14ac:dyDescent="0.2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spans="1:26" ht="12.75" customHeight="1" x14ac:dyDescent="0.2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12.75" customHeight="1" x14ac:dyDescent="0.2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spans="1:26" ht="12.75" customHeight="1" x14ac:dyDescent="0.2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12.75" customHeight="1" x14ac:dyDescent="0.2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spans="1:26" ht="12.75" customHeight="1" x14ac:dyDescent="0.2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12.75" customHeight="1" x14ac:dyDescent="0.2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spans="1:26" ht="12.75" customHeight="1" x14ac:dyDescent="0.2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spans="1:26" ht="12.75" customHeight="1" x14ac:dyDescent="0.2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spans="1:26" ht="12.75" customHeight="1" x14ac:dyDescent="0.2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spans="1:26" ht="12.75" customHeight="1" x14ac:dyDescent="0.2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spans="1:26" ht="12.75" customHeight="1" x14ac:dyDescent="0.2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spans="1:26" ht="12.75" customHeight="1" x14ac:dyDescent="0.2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spans="1:26" ht="12.75" customHeight="1" x14ac:dyDescent="0.2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spans="1:26" ht="12.75" customHeight="1" x14ac:dyDescent="0.2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spans="1:26" ht="12.75" customHeight="1" x14ac:dyDescent="0.2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26" ht="12.75" customHeight="1" x14ac:dyDescent="0.2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spans="1:26" ht="12.75" customHeight="1" x14ac:dyDescent="0.2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26" ht="12.75" customHeight="1" x14ac:dyDescent="0.2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spans="1:26" ht="12.75" customHeight="1" x14ac:dyDescent="0.2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spans="1:26" ht="12.75" customHeight="1" x14ac:dyDescent="0.2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spans="1:26" ht="12.75" customHeight="1" x14ac:dyDescent="0.2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26" ht="12.75" customHeight="1" x14ac:dyDescent="0.2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spans="1:26" ht="12.75" customHeight="1" x14ac:dyDescent="0.2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spans="1:26" ht="12.75" customHeight="1" x14ac:dyDescent="0.2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spans="1:26" ht="12.75" customHeight="1" x14ac:dyDescent="0.2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26" ht="12.75" customHeight="1" x14ac:dyDescent="0.2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spans="1:26" ht="12.75" customHeight="1" x14ac:dyDescent="0.2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spans="1:26" ht="12.75" customHeight="1" x14ac:dyDescent="0.2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spans="1:26" ht="12.75" customHeight="1" x14ac:dyDescent="0.2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26" ht="12.75" customHeight="1" x14ac:dyDescent="0.2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spans="1:26" ht="12.75" customHeight="1" x14ac:dyDescent="0.2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spans="1:26" ht="12.75" customHeight="1" x14ac:dyDescent="0.2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spans="1:26" ht="12.75" customHeight="1" x14ac:dyDescent="0.2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26" ht="12.75" customHeight="1" x14ac:dyDescent="0.2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spans="1:26" ht="12.75" customHeight="1" x14ac:dyDescent="0.2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spans="1:26" ht="12.75" customHeight="1" x14ac:dyDescent="0.2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spans="1:26" ht="12.75" customHeight="1" x14ac:dyDescent="0.2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spans="1:26" ht="12.75" customHeight="1" x14ac:dyDescent="0.2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spans="1:26" ht="12.75" customHeight="1" x14ac:dyDescent="0.2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26" ht="12.75" customHeight="1" x14ac:dyDescent="0.2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spans="1:26" ht="12.75" customHeight="1" x14ac:dyDescent="0.2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spans="1:26" ht="12.75" customHeight="1" x14ac:dyDescent="0.2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spans="1:26" ht="12.75" customHeight="1" x14ac:dyDescent="0.2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26" ht="12.75" customHeight="1" x14ac:dyDescent="0.2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spans="1:26" ht="12.75" customHeight="1" x14ac:dyDescent="0.2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26" ht="12.75" customHeight="1" x14ac:dyDescent="0.2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spans="1:26" ht="12.75" customHeight="1" x14ac:dyDescent="0.2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spans="1:26" ht="12.75" customHeight="1" x14ac:dyDescent="0.2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spans="1:26" ht="12.75" customHeight="1" x14ac:dyDescent="0.2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spans="1:26" ht="12.75" customHeight="1" x14ac:dyDescent="0.2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spans="1:26" ht="12.75" customHeight="1" x14ac:dyDescent="0.2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spans="1:26" ht="12.75" customHeight="1" x14ac:dyDescent="0.2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spans="1:26" ht="12.75" customHeight="1" x14ac:dyDescent="0.2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spans="1:26" ht="12.75" customHeight="1" x14ac:dyDescent="0.2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spans="1:26" ht="12.75" customHeight="1" x14ac:dyDescent="0.2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spans="1:26" ht="12.75" customHeight="1" x14ac:dyDescent="0.2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spans="1:26" ht="12.75" customHeight="1" x14ac:dyDescent="0.2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spans="1:26" ht="12.75" customHeight="1" x14ac:dyDescent="0.2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spans="1:26" ht="12.75" customHeight="1" x14ac:dyDescent="0.2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26" ht="12.75" customHeight="1" x14ac:dyDescent="0.2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spans="1:26" ht="12.75" customHeight="1" x14ac:dyDescent="0.2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26" ht="12.75" customHeight="1" x14ac:dyDescent="0.2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spans="1:26" ht="12.75" customHeight="1" x14ac:dyDescent="0.2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26" ht="12.75" customHeight="1" x14ac:dyDescent="0.2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spans="1:26" ht="12.75" customHeight="1" x14ac:dyDescent="0.2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26" ht="12.75" customHeight="1" x14ac:dyDescent="0.2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spans="1:26" ht="12.75" customHeight="1" x14ac:dyDescent="0.2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26" ht="12.75" customHeight="1" x14ac:dyDescent="0.2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spans="1:26" ht="12.75" customHeight="1" x14ac:dyDescent="0.2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26" ht="12.75" customHeight="1" x14ac:dyDescent="0.2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spans="1:26" ht="12.75" customHeight="1" x14ac:dyDescent="0.2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26" ht="12.75" customHeight="1" x14ac:dyDescent="0.2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spans="1:26" ht="12.75" customHeight="1" x14ac:dyDescent="0.2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26" ht="12.75" customHeight="1" x14ac:dyDescent="0.2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spans="1:26" ht="12.75" customHeight="1" x14ac:dyDescent="0.2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26" ht="12.75" customHeight="1" x14ac:dyDescent="0.2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spans="1:26" ht="12.75" customHeight="1" x14ac:dyDescent="0.2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26" ht="12.75" customHeight="1" x14ac:dyDescent="0.2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spans="1:26" ht="12.75" customHeight="1" x14ac:dyDescent="0.2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26" ht="12.75" customHeight="1" x14ac:dyDescent="0.2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spans="1:26" ht="12.75" customHeight="1" x14ac:dyDescent="0.2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26" ht="12.75" customHeight="1" x14ac:dyDescent="0.2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spans="1:26" ht="12.75" customHeight="1" x14ac:dyDescent="0.2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26" ht="12.75" customHeight="1" x14ac:dyDescent="0.2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spans="1:26" ht="12.75" customHeight="1" x14ac:dyDescent="0.2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26" ht="12.75" customHeight="1" x14ac:dyDescent="0.2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spans="1:26" ht="12.75" customHeight="1" x14ac:dyDescent="0.2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26" ht="12.75" customHeight="1" x14ac:dyDescent="0.2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spans="1:26" ht="12.75" customHeight="1" x14ac:dyDescent="0.2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26" ht="12.75" customHeight="1" x14ac:dyDescent="0.2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spans="1:26" ht="12.75" customHeight="1" x14ac:dyDescent="0.2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26" ht="12.75" customHeight="1" x14ac:dyDescent="0.2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spans="1:26" ht="12.75" customHeight="1" x14ac:dyDescent="0.2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26" ht="12.75" customHeight="1" x14ac:dyDescent="0.2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spans="1:26" ht="12.75" customHeight="1" x14ac:dyDescent="0.2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26" ht="12.75" customHeight="1" x14ac:dyDescent="0.2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spans="1:26" ht="12.75" customHeight="1" x14ac:dyDescent="0.2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26" ht="12.75" customHeight="1" x14ac:dyDescent="0.2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spans="1:26" ht="12.75" customHeight="1" x14ac:dyDescent="0.2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spans="1:26" ht="12.75" customHeight="1" x14ac:dyDescent="0.2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spans="1:26" ht="12.75" customHeight="1" x14ac:dyDescent="0.2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spans="1:26" ht="12.75" customHeight="1" x14ac:dyDescent="0.2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spans="1:26" ht="12.75" customHeight="1" x14ac:dyDescent="0.2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spans="1:26" ht="12.75" customHeight="1" x14ac:dyDescent="0.2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spans="1:26" ht="12.75" customHeight="1" x14ac:dyDescent="0.2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spans="1:26" ht="12.75" customHeight="1" x14ac:dyDescent="0.2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spans="1:26" ht="12.75" customHeight="1" x14ac:dyDescent="0.2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spans="1:26" ht="12.75" customHeight="1" x14ac:dyDescent="0.2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spans="1:26" ht="12.75" customHeight="1" x14ac:dyDescent="0.2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spans="1:26" ht="12.75" customHeight="1" x14ac:dyDescent="0.2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spans="1:26" ht="12.75" customHeight="1" x14ac:dyDescent="0.2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spans="1:26" ht="12.75" customHeight="1" x14ac:dyDescent="0.2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spans="1:26" ht="12.75" customHeight="1" x14ac:dyDescent="0.2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spans="1:26" ht="12.75" customHeight="1" x14ac:dyDescent="0.2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spans="1:26" ht="12.75" customHeight="1" x14ac:dyDescent="0.2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spans="1:26" ht="12.75" customHeight="1" x14ac:dyDescent="0.2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spans="1:26" ht="12.75" customHeight="1" x14ac:dyDescent="0.2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spans="1:26" ht="12.75" customHeight="1" x14ac:dyDescent="0.2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spans="1:26" ht="12.75" customHeight="1" x14ac:dyDescent="0.2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26" ht="12.75" customHeight="1" x14ac:dyDescent="0.2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spans="1:26" ht="12.75" customHeight="1" x14ac:dyDescent="0.2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spans="1:26" ht="12.75" customHeight="1" x14ac:dyDescent="0.2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spans="1:26" ht="12.75" customHeight="1" x14ac:dyDescent="0.2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26" ht="12.75" customHeight="1" x14ac:dyDescent="0.2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spans="1:26" ht="12.75" customHeight="1" x14ac:dyDescent="0.2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spans="1:26" ht="12.75" customHeight="1" x14ac:dyDescent="0.2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spans="1:26" ht="12.75" customHeight="1" x14ac:dyDescent="0.2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spans="1:26" ht="12.75" customHeight="1" x14ac:dyDescent="0.2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spans="1:26" ht="12.75" customHeight="1" x14ac:dyDescent="0.2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26" ht="12.75" customHeight="1" x14ac:dyDescent="0.2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spans="1:26" ht="12.75" customHeight="1" x14ac:dyDescent="0.2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26" ht="12.75" customHeight="1" x14ac:dyDescent="0.2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spans="1:26" ht="12.75" customHeight="1" x14ac:dyDescent="0.2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26" ht="12.75" customHeight="1" x14ac:dyDescent="0.2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spans="1:26" ht="12.75" customHeight="1" x14ac:dyDescent="0.2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spans="1:26" ht="12.75" customHeight="1" x14ac:dyDescent="0.2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spans="1:26" ht="12.75" customHeight="1" x14ac:dyDescent="0.2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26" ht="12.75" customHeight="1" x14ac:dyDescent="0.2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spans="1:26" ht="12.75" customHeight="1" x14ac:dyDescent="0.2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spans="1:26" ht="12.75" customHeight="1" x14ac:dyDescent="0.2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spans="1:26" ht="12.75" customHeight="1" x14ac:dyDescent="0.2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26" ht="12.75" customHeight="1" x14ac:dyDescent="0.2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spans="1:26" ht="12.75" customHeight="1" x14ac:dyDescent="0.2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spans="1:26" ht="12.75" customHeight="1" x14ac:dyDescent="0.2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spans="1:26" ht="12.75" customHeight="1" x14ac:dyDescent="0.2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spans="1:26" ht="12.75" customHeight="1" x14ac:dyDescent="0.2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spans="1:26" ht="12.75" customHeight="1" x14ac:dyDescent="0.2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spans="1:26" ht="12.75" customHeight="1" x14ac:dyDescent="0.2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spans="1:26" ht="12.75" customHeight="1" x14ac:dyDescent="0.2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spans="1:26" ht="12.75" customHeight="1" x14ac:dyDescent="0.2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spans="1:26" ht="12.75" customHeight="1" x14ac:dyDescent="0.2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12.75" customHeight="1" x14ac:dyDescent="0.2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spans="1:26" ht="12.75" customHeight="1" x14ac:dyDescent="0.2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12.75" customHeight="1" x14ac:dyDescent="0.2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spans="1:26" ht="12.75" customHeight="1" x14ac:dyDescent="0.2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12.75" customHeight="1" x14ac:dyDescent="0.2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spans="1:26" ht="12.75" customHeight="1" x14ac:dyDescent="0.2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12.75" customHeight="1" x14ac:dyDescent="0.2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spans="1:26" ht="12.75" customHeight="1" x14ac:dyDescent="0.2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12.75" customHeight="1" x14ac:dyDescent="0.2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spans="1:26" ht="12.75" customHeight="1" x14ac:dyDescent="0.2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12.75" customHeight="1" x14ac:dyDescent="0.2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spans="1:26" ht="12.75" customHeight="1" x14ac:dyDescent="0.2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12.75" customHeight="1" x14ac:dyDescent="0.2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spans="1:26" ht="12.75" customHeight="1" x14ac:dyDescent="0.2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12.75" customHeight="1" x14ac:dyDescent="0.2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spans="1:26" ht="12.75" customHeight="1" x14ac:dyDescent="0.2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26" ht="12.75" customHeight="1" x14ac:dyDescent="0.2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spans="1:26" ht="12.75" customHeight="1" x14ac:dyDescent="0.2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26" ht="12.75" customHeight="1" x14ac:dyDescent="0.2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spans="1:26" ht="12.75" customHeight="1" x14ac:dyDescent="0.2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26" ht="12.75" customHeight="1" x14ac:dyDescent="0.2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spans="1:26" ht="12.75" customHeight="1" x14ac:dyDescent="0.2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26" ht="12.75" customHeight="1" x14ac:dyDescent="0.2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spans="1:26" ht="12.75" customHeight="1" x14ac:dyDescent="0.2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26" ht="12.75" customHeight="1" x14ac:dyDescent="0.2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spans="1:26" ht="12.75" customHeight="1" x14ac:dyDescent="0.2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26" ht="12.75" customHeight="1" x14ac:dyDescent="0.2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spans="1:26" ht="12.75" customHeight="1" x14ac:dyDescent="0.2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26" ht="12.75" customHeight="1" x14ac:dyDescent="0.2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spans="1:26" ht="12.75" customHeight="1" x14ac:dyDescent="0.2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26" ht="12.75" customHeight="1" x14ac:dyDescent="0.2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spans="1:26" ht="12.75" customHeight="1" x14ac:dyDescent="0.2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26" ht="12.75" customHeight="1" x14ac:dyDescent="0.2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spans="1:26" ht="12.75" customHeight="1" x14ac:dyDescent="0.2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26" ht="12.75" customHeight="1" x14ac:dyDescent="0.2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spans="1:26" ht="12.75" customHeight="1" x14ac:dyDescent="0.2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26" ht="12.75" customHeight="1" x14ac:dyDescent="0.2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spans="1:26" ht="12.75" customHeight="1" x14ac:dyDescent="0.2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26" ht="12.75" customHeight="1" x14ac:dyDescent="0.2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spans="1:26" ht="12.75" customHeight="1" x14ac:dyDescent="0.2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spans="1:26" ht="12.75" customHeight="1" x14ac:dyDescent="0.2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spans="1:26" ht="12.75" customHeight="1" x14ac:dyDescent="0.2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spans="1:26" ht="12.75" customHeight="1" x14ac:dyDescent="0.2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spans="1:26" ht="12.75" customHeight="1" x14ac:dyDescent="0.2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spans="1:26" ht="12.75" customHeight="1" x14ac:dyDescent="0.2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spans="1:26" ht="12.75" customHeight="1" x14ac:dyDescent="0.2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26" ht="12.75" customHeight="1" x14ac:dyDescent="0.2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spans="1:26" ht="12.75" customHeight="1" x14ac:dyDescent="0.2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spans="1:26" ht="12.75" customHeight="1" x14ac:dyDescent="0.2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spans="1:26" ht="12.75" customHeight="1" x14ac:dyDescent="0.2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26" ht="12.75" customHeight="1" x14ac:dyDescent="0.2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spans="1:26" ht="12.75" customHeight="1" x14ac:dyDescent="0.2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spans="1:26" ht="12.75" customHeight="1" x14ac:dyDescent="0.2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spans="1:26" ht="12.75" customHeight="1" x14ac:dyDescent="0.2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26" ht="12.75" customHeight="1" x14ac:dyDescent="0.2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spans="1:26" ht="12.75" customHeight="1" x14ac:dyDescent="0.2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26" ht="12.75" customHeight="1" x14ac:dyDescent="0.2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spans="1:26" ht="12.75" customHeight="1" x14ac:dyDescent="0.2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26" ht="12.75" customHeight="1" x14ac:dyDescent="0.2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spans="1:26" ht="12.75" customHeight="1" x14ac:dyDescent="0.2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spans="1:26" ht="12.75" customHeight="1" x14ac:dyDescent="0.2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spans="1:26" ht="12.75" customHeight="1" x14ac:dyDescent="0.2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26" ht="12.75" customHeight="1" x14ac:dyDescent="0.2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spans="1:26" ht="12.75" customHeight="1" x14ac:dyDescent="0.2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spans="1:26" ht="12.75" customHeight="1" x14ac:dyDescent="0.2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spans="1:26" ht="12.75" customHeight="1" x14ac:dyDescent="0.2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26" ht="12.75" customHeight="1" x14ac:dyDescent="0.2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spans="1:26" ht="12.75" customHeight="1" x14ac:dyDescent="0.2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spans="1:26" ht="12.75" customHeight="1" x14ac:dyDescent="0.2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spans="1:26" ht="12.75" customHeight="1" x14ac:dyDescent="0.2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26" ht="12.75" customHeight="1" x14ac:dyDescent="0.2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spans="1:26" ht="12.75" customHeight="1" x14ac:dyDescent="0.2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26" ht="12.75" customHeight="1" x14ac:dyDescent="0.2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spans="1:26" ht="12.75" customHeight="1" x14ac:dyDescent="0.2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26" ht="12.75" customHeight="1" x14ac:dyDescent="0.2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spans="1:26" ht="12.75" customHeight="1" x14ac:dyDescent="0.2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26" ht="12.75" customHeight="1" x14ac:dyDescent="0.2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spans="1:26" ht="12.75" customHeight="1" x14ac:dyDescent="0.2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spans="1:26" ht="12.75" customHeight="1" x14ac:dyDescent="0.2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spans="1:26" ht="12.75" customHeight="1" x14ac:dyDescent="0.2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spans="1:26" ht="12.75" customHeight="1" x14ac:dyDescent="0.2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spans="1:26" ht="12.75" customHeight="1" x14ac:dyDescent="0.2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spans="1:26" ht="12.75" customHeight="1" x14ac:dyDescent="0.2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spans="1:26" ht="12.75" customHeight="1" x14ac:dyDescent="0.2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26" ht="12.75" customHeight="1" x14ac:dyDescent="0.2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spans="1:26" ht="12.75" customHeight="1" x14ac:dyDescent="0.2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spans="1:26" ht="12.75" customHeight="1" x14ac:dyDescent="0.2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spans="1:26" ht="12.75" customHeight="1" x14ac:dyDescent="0.2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spans="1:26" ht="12.75" customHeight="1" x14ac:dyDescent="0.2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spans="1:26" ht="12.75" customHeight="1" x14ac:dyDescent="0.2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spans="1:26" ht="12.75" customHeight="1" x14ac:dyDescent="0.2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spans="1:26" ht="12.75" customHeight="1" x14ac:dyDescent="0.2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26" ht="12.75" customHeight="1" x14ac:dyDescent="0.2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spans="1:26" ht="12.75" customHeight="1" x14ac:dyDescent="0.2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26" ht="12.75" customHeight="1" x14ac:dyDescent="0.2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spans="1:26" ht="12.75" customHeight="1" x14ac:dyDescent="0.2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26" ht="12.75" customHeight="1" x14ac:dyDescent="0.2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spans="1:26" ht="12.75" customHeight="1" x14ac:dyDescent="0.2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26" ht="12.75" customHeight="1" x14ac:dyDescent="0.2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spans="1:26" ht="12.75" customHeight="1" x14ac:dyDescent="0.2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26" ht="12.75" customHeight="1" x14ac:dyDescent="0.2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spans="1:26" ht="12.75" customHeight="1" x14ac:dyDescent="0.2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26" ht="12.75" customHeight="1" x14ac:dyDescent="0.2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spans="1:26" ht="12.75" customHeight="1" x14ac:dyDescent="0.2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26" ht="12.75" customHeight="1" x14ac:dyDescent="0.2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spans="1:26" ht="12.75" customHeight="1" x14ac:dyDescent="0.2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26" ht="12.75" customHeight="1" x14ac:dyDescent="0.2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spans="1:26" ht="12.75" customHeight="1" x14ac:dyDescent="0.2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26" ht="12.75" customHeight="1" x14ac:dyDescent="0.2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spans="1:26" ht="12.75" customHeight="1" x14ac:dyDescent="0.2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26" ht="12.75" customHeight="1" x14ac:dyDescent="0.2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spans="1:26" ht="12.75" customHeight="1" x14ac:dyDescent="0.2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spans="1:26" ht="12.75" customHeight="1" x14ac:dyDescent="0.2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</row>
    <row r="995" spans="1:26" ht="12.75" customHeight="1" x14ac:dyDescent="0.2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spans="1:26" ht="12.75" customHeight="1" x14ac:dyDescent="0.2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</row>
    <row r="997" spans="1:26" ht="12.75" customHeight="1" x14ac:dyDescent="0.2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spans="1:26" ht="12.75" customHeight="1" x14ac:dyDescent="0.2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</row>
    <row r="999" spans="1:26" ht="12.75" customHeight="1" x14ac:dyDescent="0.2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spans="1:26" ht="12.75" customHeight="1" x14ac:dyDescent="0.2">
      <c r="A1000" s="35"/>
      <c r="B1000" s="35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</row>
    <row r="1001" spans="1:26" ht="12.75" customHeight="1" x14ac:dyDescent="0.2">
      <c r="A1001" s="35"/>
      <c r="B1001" s="35"/>
      <c r="C1001" s="35"/>
      <c r="D1001" s="35"/>
      <c r="E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</row>
  </sheetData>
  <mergeCells count="42">
    <mergeCell ref="B11:H11"/>
    <mergeCell ref="B12:H12"/>
    <mergeCell ref="B13:H13"/>
    <mergeCell ref="B14:H14"/>
    <mergeCell ref="F15:H15"/>
    <mergeCell ref="B6:D6"/>
    <mergeCell ref="B7:D7"/>
    <mergeCell ref="B8:H8"/>
    <mergeCell ref="B9:H9"/>
    <mergeCell ref="B10:H10"/>
    <mergeCell ref="A1:I1"/>
    <mergeCell ref="A2:I2"/>
    <mergeCell ref="B3:I3"/>
    <mergeCell ref="B4:H4"/>
    <mergeCell ref="B5:D5"/>
    <mergeCell ref="B17:I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33:H33"/>
    <mergeCell ref="B34:H34"/>
    <mergeCell ref="B35:H35"/>
    <mergeCell ref="B36:H36"/>
    <mergeCell ref="B37:H37"/>
    <mergeCell ref="A50:H50"/>
    <mergeCell ref="B41:H41"/>
    <mergeCell ref="A52:H52"/>
    <mergeCell ref="B42:H42"/>
    <mergeCell ref="B43:H43"/>
    <mergeCell ref="F44:H44"/>
    <mergeCell ref="B47:E47"/>
    <mergeCell ref="F47:H47"/>
  </mergeCells>
  <pageMargins left="0.69930555555555596" right="0.69930555555555596" top="0.75" bottom="0.75" header="0" footer="0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1"/>
  <sheetViews>
    <sheetView topLeftCell="A38" zoomScale="110" zoomScaleNormal="110" workbookViewId="0">
      <selection activeCell="I50" sqref="I50"/>
    </sheetView>
  </sheetViews>
  <sheetFormatPr baseColWidth="10" defaultColWidth="12.5703125" defaultRowHeight="15.75" x14ac:dyDescent="0.2"/>
  <cols>
    <col min="1" max="7" width="9" style="79" customWidth="1"/>
    <col min="8" max="8" width="13.28515625" style="79" customWidth="1"/>
    <col min="9" max="9" width="53.42578125" style="79" customWidth="1"/>
    <col min="10" max="11" width="9" style="79" hidden="1" customWidth="1"/>
    <col min="12" max="12" width="6.28515625" style="79" hidden="1" customWidth="1"/>
    <col min="13" max="26" width="9" style="79" customWidth="1"/>
    <col min="27" max="16384" width="12.5703125" style="79"/>
  </cols>
  <sheetData>
    <row r="1" spans="1:26" ht="26.65" customHeight="1" thickBot="1" x14ac:dyDescent="0.25">
      <c r="A1" s="204" t="s">
        <v>43</v>
      </c>
      <c r="B1" s="205"/>
      <c r="C1" s="205"/>
      <c r="D1" s="205"/>
      <c r="E1" s="205"/>
      <c r="F1" s="205"/>
      <c r="G1" s="205"/>
      <c r="H1" s="205"/>
      <c r="I1" s="206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 ht="61.5" customHeight="1" thickBot="1" x14ac:dyDescent="0.25">
      <c r="A2" s="207" t="s">
        <v>110</v>
      </c>
      <c r="B2" s="205"/>
      <c r="C2" s="205"/>
      <c r="D2" s="205"/>
      <c r="E2" s="205"/>
      <c r="F2" s="205"/>
      <c r="G2" s="205"/>
      <c r="H2" s="205"/>
      <c r="I2" s="206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ht="18" customHeight="1" x14ac:dyDescent="0.2">
      <c r="A3" s="80" t="s">
        <v>44</v>
      </c>
      <c r="B3" s="208" t="s">
        <v>45</v>
      </c>
      <c r="C3" s="205"/>
      <c r="D3" s="205"/>
      <c r="E3" s="205"/>
      <c r="F3" s="205"/>
      <c r="G3" s="205"/>
      <c r="H3" s="205"/>
      <c r="I3" s="206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</row>
    <row r="4" spans="1:26" ht="12.75" customHeight="1" x14ac:dyDescent="0.2">
      <c r="A4" s="81" t="s">
        <v>46</v>
      </c>
      <c r="B4" s="202" t="s">
        <v>47</v>
      </c>
      <c r="C4" s="203"/>
      <c r="D4" s="203"/>
      <c r="E4" s="203"/>
      <c r="F4" s="203"/>
      <c r="G4" s="203"/>
      <c r="H4" s="209"/>
      <c r="I4" s="82">
        <v>1</v>
      </c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</row>
    <row r="5" spans="1:26" ht="12.75" customHeight="1" x14ac:dyDescent="0.2">
      <c r="A5" s="81" t="s">
        <v>48</v>
      </c>
      <c r="B5" s="202" t="s">
        <v>49</v>
      </c>
      <c r="C5" s="203"/>
      <c r="D5" s="203"/>
      <c r="E5" s="83"/>
      <c r="F5" s="84"/>
      <c r="G5" s="85"/>
      <c r="H5" s="86"/>
      <c r="I5" s="82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26" ht="12.75" customHeight="1" x14ac:dyDescent="0.2">
      <c r="A6" s="81" t="s">
        <v>50</v>
      </c>
      <c r="B6" s="202" t="s">
        <v>99</v>
      </c>
      <c r="C6" s="203"/>
      <c r="D6" s="203"/>
      <c r="E6" s="83"/>
      <c r="F6" s="84"/>
      <c r="G6" s="85"/>
      <c r="H6" s="86"/>
      <c r="I6" s="82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</row>
    <row r="7" spans="1:26" ht="12.75" customHeight="1" x14ac:dyDescent="0.2">
      <c r="A7" s="81" t="s">
        <v>51</v>
      </c>
      <c r="B7" s="202" t="s">
        <v>98</v>
      </c>
      <c r="C7" s="203"/>
      <c r="D7" s="203"/>
      <c r="E7" s="83"/>
      <c r="F7" s="84"/>
      <c r="G7" s="85"/>
      <c r="H7" s="86"/>
      <c r="I7" s="82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</row>
    <row r="8" spans="1:26" ht="12.75" customHeight="1" x14ac:dyDescent="0.2">
      <c r="A8" s="81" t="s">
        <v>52</v>
      </c>
      <c r="B8" s="202" t="s">
        <v>53</v>
      </c>
      <c r="C8" s="203"/>
      <c r="D8" s="203"/>
      <c r="E8" s="203"/>
      <c r="F8" s="203"/>
      <c r="G8" s="203"/>
      <c r="H8" s="209"/>
      <c r="I8" s="82"/>
      <c r="J8" s="78"/>
      <c r="K8" s="78"/>
      <c r="L8" s="78"/>
      <c r="M8" s="78"/>
      <c r="N8" s="78"/>
      <c r="O8" s="78"/>
      <c r="P8" s="78"/>
      <c r="Q8" s="78"/>
      <c r="R8" s="78"/>
      <c r="S8" s="87" t="s">
        <v>97</v>
      </c>
      <c r="T8" s="87"/>
      <c r="U8" s="87"/>
      <c r="V8" s="78"/>
      <c r="W8" s="78"/>
      <c r="X8" s="78"/>
      <c r="Y8" s="78"/>
      <c r="Z8" s="78"/>
    </row>
    <row r="9" spans="1:26" ht="12.75" customHeight="1" x14ac:dyDescent="0.2">
      <c r="A9" s="81" t="s">
        <v>54</v>
      </c>
      <c r="B9" s="202" t="s">
        <v>55</v>
      </c>
      <c r="C9" s="203"/>
      <c r="D9" s="203"/>
      <c r="E9" s="203"/>
      <c r="F9" s="203"/>
      <c r="G9" s="203"/>
      <c r="H9" s="209"/>
      <c r="I9" s="82"/>
      <c r="J9" s="78"/>
      <c r="K9" s="78"/>
      <c r="L9" s="78"/>
      <c r="M9" s="78"/>
      <c r="N9" s="78"/>
      <c r="O9" s="78"/>
      <c r="P9" s="78"/>
      <c r="Q9" s="78"/>
      <c r="R9" s="78"/>
      <c r="S9" s="87" t="s">
        <v>96</v>
      </c>
      <c r="T9" s="87"/>
      <c r="U9" s="87"/>
      <c r="V9" s="78"/>
      <c r="W9" s="78"/>
      <c r="X9" s="78"/>
      <c r="Y9" s="78"/>
      <c r="Z9" s="78"/>
    </row>
    <row r="10" spans="1:26" ht="12.75" customHeight="1" x14ac:dyDescent="0.2">
      <c r="A10" s="81" t="s">
        <v>56</v>
      </c>
      <c r="B10" s="202" t="s">
        <v>57</v>
      </c>
      <c r="C10" s="203"/>
      <c r="D10" s="203"/>
      <c r="E10" s="203"/>
      <c r="F10" s="203"/>
      <c r="G10" s="203"/>
      <c r="H10" s="209"/>
      <c r="I10" s="82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</row>
    <row r="11" spans="1:26" ht="12.75" customHeight="1" x14ac:dyDescent="0.2">
      <c r="A11" s="81" t="s">
        <v>58</v>
      </c>
      <c r="B11" s="202" t="s">
        <v>59</v>
      </c>
      <c r="C11" s="203"/>
      <c r="D11" s="203"/>
      <c r="E11" s="203"/>
      <c r="F11" s="203"/>
      <c r="G11" s="203"/>
      <c r="H11" s="209"/>
      <c r="I11" s="82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</row>
    <row r="12" spans="1:26" ht="12.75" customHeight="1" x14ac:dyDescent="0.2">
      <c r="A12" s="81" t="s">
        <v>60</v>
      </c>
      <c r="B12" s="202" t="s">
        <v>62</v>
      </c>
      <c r="C12" s="203"/>
      <c r="D12" s="203"/>
      <c r="E12" s="203"/>
      <c r="F12" s="203"/>
      <c r="G12" s="203"/>
      <c r="H12" s="209"/>
      <c r="I12" s="82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</row>
    <row r="13" spans="1:26" ht="32.25" customHeight="1" x14ac:dyDescent="0.2">
      <c r="A13" s="81" t="s">
        <v>61</v>
      </c>
      <c r="B13" s="210" t="s">
        <v>95</v>
      </c>
      <c r="C13" s="203"/>
      <c r="D13" s="203"/>
      <c r="E13" s="203"/>
      <c r="F13" s="203"/>
      <c r="G13" s="203"/>
      <c r="H13" s="209"/>
      <c r="I13" s="82"/>
      <c r="J13" s="78"/>
      <c r="K13" s="78"/>
      <c r="L13" s="8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</row>
    <row r="14" spans="1:26" ht="12.75" customHeight="1" x14ac:dyDescent="0.2">
      <c r="A14" s="81" t="s">
        <v>63</v>
      </c>
      <c r="B14" s="202" t="s">
        <v>64</v>
      </c>
      <c r="C14" s="203"/>
      <c r="D14" s="203"/>
      <c r="E14" s="203"/>
      <c r="F14" s="203"/>
      <c r="G14" s="203"/>
      <c r="H14" s="209"/>
      <c r="I14" s="82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</row>
    <row r="15" spans="1:26" ht="12.75" customHeight="1" thickBot="1" x14ac:dyDescent="0.25">
      <c r="A15" s="89"/>
      <c r="B15" s="90"/>
      <c r="C15" s="91"/>
      <c r="D15" s="91"/>
      <c r="E15" s="91"/>
      <c r="F15" s="211" t="s">
        <v>65</v>
      </c>
      <c r="G15" s="212"/>
      <c r="H15" s="213"/>
      <c r="I15" s="92">
        <f>SUM(I4:I14)</f>
        <v>1</v>
      </c>
      <c r="J15" s="78"/>
      <c r="K15" s="8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</row>
    <row r="16" spans="1:26" ht="12.75" customHeight="1" thickBot="1" x14ac:dyDescent="0.25">
      <c r="A16" s="93"/>
      <c r="H16" s="94"/>
      <c r="I16" s="95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</row>
    <row r="17" spans="1:26" ht="15.75" customHeight="1" x14ac:dyDescent="0.2">
      <c r="A17" s="80">
        <v>2</v>
      </c>
      <c r="B17" s="214" t="s">
        <v>66</v>
      </c>
      <c r="C17" s="215"/>
      <c r="D17" s="215"/>
      <c r="E17" s="215"/>
      <c r="F17" s="215"/>
      <c r="G17" s="215"/>
      <c r="H17" s="215"/>
      <c r="I17" s="216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</row>
    <row r="18" spans="1:26" ht="12.75" customHeight="1" x14ac:dyDescent="0.2">
      <c r="A18" s="81">
        <v>2.1</v>
      </c>
      <c r="B18" s="202" t="s">
        <v>68</v>
      </c>
      <c r="C18" s="203"/>
      <c r="D18" s="203"/>
      <c r="E18" s="203"/>
      <c r="F18" s="203"/>
      <c r="G18" s="203"/>
      <c r="H18" s="209"/>
      <c r="I18" s="82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</row>
    <row r="19" spans="1:26" ht="12.75" customHeight="1" x14ac:dyDescent="0.2">
      <c r="A19" s="81">
        <v>2.2000000000000002</v>
      </c>
      <c r="B19" s="202" t="s">
        <v>69</v>
      </c>
      <c r="C19" s="203"/>
      <c r="D19" s="203"/>
      <c r="E19" s="203"/>
      <c r="F19" s="203"/>
      <c r="G19" s="203"/>
      <c r="H19" s="209"/>
      <c r="I19" s="82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</row>
    <row r="20" spans="1:26" ht="12.75" customHeight="1" x14ac:dyDescent="0.2">
      <c r="A20" s="81">
        <v>2.2999999999999998</v>
      </c>
      <c r="B20" s="202" t="s">
        <v>70</v>
      </c>
      <c r="C20" s="203"/>
      <c r="D20" s="203"/>
      <c r="E20" s="203"/>
      <c r="F20" s="203"/>
      <c r="G20" s="203"/>
      <c r="H20" s="209"/>
      <c r="I20" s="82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</row>
    <row r="21" spans="1:26" ht="12.75" customHeight="1" x14ac:dyDescent="0.2">
      <c r="A21" s="81">
        <v>2.4</v>
      </c>
      <c r="B21" s="202" t="s">
        <v>94</v>
      </c>
      <c r="C21" s="203"/>
      <c r="D21" s="203"/>
      <c r="E21" s="203"/>
      <c r="F21" s="203"/>
      <c r="G21" s="203"/>
      <c r="H21" s="209"/>
      <c r="I21" s="82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</row>
    <row r="22" spans="1:26" ht="12.75" customHeight="1" x14ac:dyDescent="0.2">
      <c r="A22" s="81">
        <v>2.5</v>
      </c>
      <c r="B22" s="202" t="s">
        <v>93</v>
      </c>
      <c r="C22" s="203"/>
      <c r="D22" s="203"/>
      <c r="E22" s="203"/>
      <c r="F22" s="203"/>
      <c r="G22" s="203"/>
      <c r="H22" s="209"/>
      <c r="I22" s="82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</row>
    <row r="23" spans="1:26" ht="12.75" customHeight="1" x14ac:dyDescent="0.2">
      <c r="A23" s="81">
        <v>2.6</v>
      </c>
      <c r="B23" s="202" t="s">
        <v>71</v>
      </c>
      <c r="C23" s="203"/>
      <c r="D23" s="203"/>
      <c r="E23" s="203"/>
      <c r="F23" s="203"/>
      <c r="G23" s="203"/>
      <c r="H23" s="209"/>
      <c r="I23" s="82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</row>
    <row r="24" spans="1:26" ht="12.75" customHeight="1" x14ac:dyDescent="0.2">
      <c r="A24" s="81">
        <v>2.7</v>
      </c>
      <c r="B24" s="202" t="s">
        <v>92</v>
      </c>
      <c r="C24" s="203"/>
      <c r="D24" s="203"/>
      <c r="E24" s="203"/>
      <c r="F24" s="203"/>
      <c r="G24" s="203"/>
      <c r="H24" s="209"/>
      <c r="I24" s="82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</row>
    <row r="25" spans="1:26" ht="12.75" customHeight="1" x14ac:dyDescent="0.2">
      <c r="A25" s="81">
        <v>2.8</v>
      </c>
      <c r="B25" s="202" t="s">
        <v>72</v>
      </c>
      <c r="C25" s="203"/>
      <c r="D25" s="203"/>
      <c r="E25" s="203"/>
      <c r="F25" s="203"/>
      <c r="G25" s="203"/>
      <c r="H25" s="209"/>
      <c r="I25" s="82">
        <v>4.0000000000000001E-3</v>
      </c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</row>
    <row r="26" spans="1:26" ht="12.75" customHeight="1" x14ac:dyDescent="0.2">
      <c r="A26" s="81">
        <v>2.9</v>
      </c>
      <c r="B26" s="202" t="s">
        <v>73</v>
      </c>
      <c r="C26" s="203"/>
      <c r="D26" s="203"/>
      <c r="E26" s="203"/>
      <c r="F26" s="203"/>
      <c r="G26" s="203"/>
      <c r="H26" s="209"/>
      <c r="I26" s="82">
        <v>0</v>
      </c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</row>
    <row r="27" spans="1:26" ht="12.75" customHeight="1" x14ac:dyDescent="0.2">
      <c r="A27" s="96">
        <v>2.1</v>
      </c>
      <c r="B27" s="97" t="s">
        <v>67</v>
      </c>
      <c r="C27" s="98"/>
      <c r="D27" s="98"/>
      <c r="E27" s="98"/>
      <c r="F27" s="98"/>
      <c r="G27" s="98"/>
      <c r="H27" s="99"/>
      <c r="I27" s="82">
        <v>3.5000000000000003E-2</v>
      </c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</row>
    <row r="28" spans="1:26" ht="12.75" customHeight="1" thickBot="1" x14ac:dyDescent="0.25">
      <c r="A28" s="89"/>
      <c r="B28" s="90"/>
      <c r="C28" s="91"/>
      <c r="D28" s="91"/>
      <c r="E28" s="91"/>
      <c r="F28" s="211" t="s">
        <v>65</v>
      </c>
      <c r="G28" s="212"/>
      <c r="H28" s="213"/>
      <c r="I28" s="92">
        <f>SUM(I18:I27)</f>
        <v>3.9000000000000007E-2</v>
      </c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</row>
    <row r="29" spans="1:26" ht="12.75" customHeight="1" thickBot="1" x14ac:dyDescent="0.25">
      <c r="A29" s="93"/>
      <c r="H29" s="94"/>
      <c r="I29" s="95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</row>
    <row r="30" spans="1:26" ht="18.75" customHeight="1" x14ac:dyDescent="0.2">
      <c r="A30" s="80">
        <v>3</v>
      </c>
      <c r="B30" s="214" t="s">
        <v>74</v>
      </c>
      <c r="C30" s="215"/>
      <c r="D30" s="215"/>
      <c r="E30" s="215"/>
      <c r="F30" s="215"/>
      <c r="G30" s="215"/>
      <c r="H30" s="215"/>
      <c r="I30" s="216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</row>
    <row r="31" spans="1:26" ht="12.75" customHeight="1" x14ac:dyDescent="0.2">
      <c r="A31" s="81">
        <v>3.01</v>
      </c>
      <c r="B31" s="202" t="s">
        <v>91</v>
      </c>
      <c r="C31" s="203"/>
      <c r="D31" s="203"/>
      <c r="E31" s="203"/>
      <c r="F31" s="203"/>
      <c r="G31" s="203"/>
      <c r="H31" s="209"/>
      <c r="I31" s="82">
        <v>4.0000000000000002E-4</v>
      </c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</row>
    <row r="32" spans="1:26" ht="12.75" customHeight="1" x14ac:dyDescent="0.2">
      <c r="A32" s="81">
        <v>3.02</v>
      </c>
      <c r="B32" s="202" t="s">
        <v>75</v>
      </c>
      <c r="C32" s="203"/>
      <c r="D32" s="203"/>
      <c r="E32" s="203"/>
      <c r="F32" s="203"/>
      <c r="G32" s="203"/>
      <c r="H32" s="209"/>
      <c r="I32" s="82">
        <f>0.5*1.21%</f>
        <v>6.0499999999999998E-3</v>
      </c>
      <c r="J32" s="88">
        <f>20%*10%*12</f>
        <v>0.24000000000000005</v>
      </c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</row>
    <row r="33" spans="1:26" ht="12.75" customHeight="1" x14ac:dyDescent="0.2">
      <c r="A33" s="81">
        <v>3.03</v>
      </c>
      <c r="B33" s="202" t="s">
        <v>76</v>
      </c>
      <c r="C33" s="203"/>
      <c r="D33" s="203"/>
      <c r="E33" s="203"/>
      <c r="F33" s="203"/>
      <c r="G33" s="203"/>
      <c r="H33" s="209"/>
      <c r="I33" s="82">
        <v>1.21E-2</v>
      </c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</row>
    <row r="34" spans="1:26" ht="12.75" customHeight="1" x14ac:dyDescent="0.2">
      <c r="A34" s="81">
        <v>3.04</v>
      </c>
      <c r="B34" s="202" t="s">
        <v>77</v>
      </c>
      <c r="C34" s="203"/>
      <c r="D34" s="203"/>
      <c r="E34" s="203"/>
      <c r="F34" s="203"/>
      <c r="G34" s="203"/>
      <c r="H34" s="209"/>
      <c r="I34" s="82">
        <f>2.5*1.21%</f>
        <v>3.0249999999999999E-2</v>
      </c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</row>
    <row r="35" spans="1:26" ht="12.75" customHeight="1" x14ac:dyDescent="0.2">
      <c r="A35" s="81">
        <v>3.05</v>
      </c>
      <c r="B35" s="202" t="s">
        <v>90</v>
      </c>
      <c r="C35" s="203"/>
      <c r="D35" s="203"/>
      <c r="E35" s="203"/>
      <c r="F35" s="203"/>
      <c r="G35" s="203"/>
      <c r="H35" s="209"/>
      <c r="I35" s="82">
        <v>0</v>
      </c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</row>
    <row r="36" spans="1:26" ht="12.75" customHeight="1" x14ac:dyDescent="0.2">
      <c r="A36" s="81">
        <v>3.06</v>
      </c>
      <c r="B36" s="202" t="s">
        <v>89</v>
      </c>
      <c r="C36" s="203"/>
      <c r="D36" s="203"/>
      <c r="E36" s="203"/>
      <c r="F36" s="203"/>
      <c r="G36" s="203"/>
      <c r="H36" s="209"/>
      <c r="I36" s="82">
        <v>0.02</v>
      </c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</row>
    <row r="37" spans="1:26" ht="12.75" customHeight="1" x14ac:dyDescent="0.2">
      <c r="A37" s="81">
        <v>3.07</v>
      </c>
      <c r="B37" s="202" t="s">
        <v>88</v>
      </c>
      <c r="C37" s="203"/>
      <c r="D37" s="203"/>
      <c r="E37" s="203"/>
      <c r="F37" s="203"/>
      <c r="G37" s="203"/>
      <c r="H37" s="209"/>
      <c r="I37" s="82">
        <v>0.02</v>
      </c>
      <c r="J37" s="100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</row>
    <row r="38" spans="1:26" ht="12.75" customHeight="1" x14ac:dyDescent="0.2">
      <c r="A38" s="81">
        <v>3.08</v>
      </c>
      <c r="B38" s="101" t="s">
        <v>87</v>
      </c>
      <c r="C38" s="102"/>
      <c r="D38" s="102"/>
      <c r="E38" s="102"/>
      <c r="F38" s="102"/>
      <c r="G38" s="102"/>
      <c r="H38" s="103"/>
      <c r="I38" s="82">
        <v>0.02</v>
      </c>
      <c r="J38" s="100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</row>
    <row r="39" spans="1:26" ht="12.75" customHeight="1" x14ac:dyDescent="0.2">
      <c r="A39" s="81">
        <v>3.09</v>
      </c>
      <c r="B39" s="101" t="s">
        <v>86</v>
      </c>
      <c r="C39" s="102"/>
      <c r="D39" s="102"/>
      <c r="E39" s="102"/>
      <c r="F39" s="102"/>
      <c r="G39" s="102"/>
      <c r="H39" s="103"/>
      <c r="I39" s="82">
        <v>5.0000000000000001E-3</v>
      </c>
      <c r="J39" s="100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</row>
    <row r="40" spans="1:26" ht="12.75" customHeight="1" x14ac:dyDescent="0.2">
      <c r="A40" s="81" t="s">
        <v>100</v>
      </c>
      <c r="B40" s="101" t="s">
        <v>85</v>
      </c>
      <c r="C40" s="102"/>
      <c r="D40" s="102"/>
      <c r="E40" s="102"/>
      <c r="F40" s="102"/>
      <c r="G40" s="102"/>
      <c r="H40" s="103"/>
      <c r="I40" s="82">
        <v>0.02</v>
      </c>
      <c r="J40" s="100"/>
      <c r="K40" s="78"/>
      <c r="L40" s="78"/>
      <c r="M40" s="78"/>
      <c r="N40" s="78"/>
      <c r="O40" s="78"/>
      <c r="P40" s="87"/>
      <c r="Q40" s="78"/>
      <c r="R40" s="78"/>
      <c r="S40" s="78"/>
      <c r="T40" s="78"/>
      <c r="U40" s="78"/>
      <c r="V40" s="78"/>
      <c r="W40" s="78"/>
      <c r="X40" s="78"/>
      <c r="Y40" s="78"/>
      <c r="Z40" s="78"/>
    </row>
    <row r="41" spans="1:26" ht="12.75" customHeight="1" x14ac:dyDescent="0.2">
      <c r="A41" s="81">
        <v>3.11</v>
      </c>
      <c r="B41" s="202" t="s">
        <v>84</v>
      </c>
      <c r="C41" s="203"/>
      <c r="D41" s="203"/>
      <c r="E41" s="203"/>
      <c r="F41" s="203"/>
      <c r="G41" s="203"/>
      <c r="H41" s="209"/>
      <c r="I41" s="82">
        <v>3.5000000000000001E-3</v>
      </c>
      <c r="J41" s="100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</row>
    <row r="42" spans="1:26" ht="12.75" customHeight="1" x14ac:dyDescent="0.2">
      <c r="A42" s="81">
        <v>3.12</v>
      </c>
      <c r="B42" s="202" t="s">
        <v>101</v>
      </c>
      <c r="C42" s="203"/>
      <c r="D42" s="203"/>
      <c r="E42" s="203"/>
      <c r="F42" s="203"/>
      <c r="G42" s="203"/>
      <c r="H42" s="209"/>
      <c r="I42" s="82"/>
      <c r="J42" s="100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</row>
    <row r="43" spans="1:26" ht="12.75" customHeight="1" x14ac:dyDescent="0.2">
      <c r="A43" s="81">
        <v>3.13</v>
      </c>
      <c r="B43" s="202" t="s">
        <v>83</v>
      </c>
      <c r="C43" s="203"/>
      <c r="D43" s="203"/>
      <c r="E43" s="203"/>
      <c r="F43" s="203"/>
      <c r="G43" s="203"/>
      <c r="H43" s="209"/>
      <c r="I43" s="82">
        <v>0</v>
      </c>
      <c r="J43" s="100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</row>
    <row r="44" spans="1:26" ht="17.25" customHeight="1" thickBot="1" x14ac:dyDescent="0.25">
      <c r="A44" s="89"/>
      <c r="B44" s="90"/>
      <c r="C44" s="91"/>
      <c r="D44" s="91"/>
      <c r="E44" s="91"/>
      <c r="F44" s="211" t="s">
        <v>65</v>
      </c>
      <c r="G44" s="212"/>
      <c r="H44" s="213"/>
      <c r="I44" s="92">
        <f>SUM(I31:I43)</f>
        <v>0.13730000000000001</v>
      </c>
      <c r="J44" s="78"/>
      <c r="K44" s="78"/>
      <c r="L44" s="78"/>
      <c r="M44" s="78"/>
      <c r="N44" s="78"/>
      <c r="O44" s="78"/>
      <c r="P44" s="78"/>
      <c r="Q44" s="78"/>
      <c r="R44" s="88"/>
      <c r="S44" s="78"/>
      <c r="T44" s="78"/>
      <c r="U44" s="78"/>
      <c r="V44" s="78"/>
      <c r="W44" s="78"/>
      <c r="X44" s="78"/>
      <c r="Y44" s="78"/>
      <c r="Z44" s="78"/>
    </row>
    <row r="45" spans="1:26" ht="12.75" customHeight="1" x14ac:dyDescent="0.2">
      <c r="A45" s="104"/>
      <c r="B45" s="105"/>
      <c r="C45" s="105"/>
      <c r="D45" s="105"/>
      <c r="E45" s="105"/>
      <c r="F45" s="105"/>
      <c r="G45" s="105"/>
      <c r="H45" s="106"/>
      <c r="I45" s="107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</row>
    <row r="46" spans="1:26" ht="12.75" customHeight="1" thickBot="1" x14ac:dyDescent="0.25">
      <c r="A46" s="108"/>
      <c r="B46" s="109"/>
      <c r="C46" s="110"/>
      <c r="D46" s="110"/>
      <c r="E46" s="110"/>
      <c r="F46" s="110"/>
      <c r="G46" s="110"/>
      <c r="H46" s="111"/>
      <c r="I46" s="112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</row>
    <row r="47" spans="1:26" ht="38.25" customHeight="1" thickBot="1" x14ac:dyDescent="0.25">
      <c r="A47" s="113">
        <v>4</v>
      </c>
      <c r="B47" s="219" t="s">
        <v>78</v>
      </c>
      <c r="C47" s="218"/>
      <c r="D47" s="218"/>
      <c r="E47" s="218"/>
      <c r="F47" s="220" t="s">
        <v>65</v>
      </c>
      <c r="G47" s="218"/>
      <c r="H47" s="221"/>
      <c r="I47" s="114">
        <v>0.1</v>
      </c>
      <c r="J47" s="78"/>
      <c r="K47" s="78"/>
      <c r="L47" s="78"/>
      <c r="M47" s="78"/>
      <c r="N47" s="78"/>
      <c r="O47" s="115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</row>
    <row r="48" spans="1:26" ht="12.75" customHeight="1" x14ac:dyDescent="0.2">
      <c r="A48" s="104"/>
      <c r="B48" s="105"/>
      <c r="C48" s="105"/>
      <c r="D48" s="105"/>
      <c r="E48" s="105"/>
      <c r="F48" s="105"/>
      <c r="G48" s="105"/>
      <c r="H48" s="106"/>
      <c r="I48" s="107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</row>
    <row r="49" spans="1:26" ht="12.75" customHeight="1" thickBot="1" x14ac:dyDescent="0.25">
      <c r="A49" s="116"/>
      <c r="B49" s="110"/>
      <c r="C49" s="110"/>
      <c r="D49" s="110"/>
      <c r="E49" s="110"/>
      <c r="F49" s="110"/>
      <c r="G49" s="110"/>
      <c r="H49" s="111"/>
      <c r="I49" s="112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</row>
    <row r="50" spans="1:26" ht="16.5" customHeight="1" thickBot="1" x14ac:dyDescent="0.25">
      <c r="A50" s="217" t="s">
        <v>103</v>
      </c>
      <c r="B50" s="218"/>
      <c r="C50" s="218"/>
      <c r="D50" s="218"/>
      <c r="E50" s="218"/>
      <c r="F50" s="218"/>
      <c r="G50" s="218"/>
      <c r="H50" s="218"/>
      <c r="I50" s="117">
        <f>SUM(I47,I44,I28,I15)</f>
        <v>1.2763</v>
      </c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</row>
    <row r="51" spans="1:26" ht="12.75" customHeight="1" thickBot="1" x14ac:dyDescent="0.25">
      <c r="A51" s="118"/>
      <c r="B51" s="118"/>
      <c r="C51" s="118"/>
      <c r="D51" s="118"/>
      <c r="E51" s="118"/>
      <c r="F51" s="118"/>
      <c r="G51" s="118"/>
      <c r="H51" s="118"/>
      <c r="I51" s="11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</row>
    <row r="52" spans="1:26" ht="20.25" customHeight="1" thickBot="1" x14ac:dyDescent="0.25">
      <c r="A52" s="217" t="s">
        <v>80</v>
      </c>
      <c r="B52" s="218"/>
      <c r="C52" s="218"/>
      <c r="D52" s="218"/>
      <c r="E52" s="218"/>
      <c r="F52" s="218"/>
      <c r="G52" s="218"/>
      <c r="H52" s="218"/>
      <c r="I52" s="117">
        <f>ROUNDUP(I50,2)</f>
        <v>1.28</v>
      </c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</row>
    <row r="53" spans="1:26" ht="12.75" customHeight="1" x14ac:dyDescent="0.2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</row>
    <row r="54" spans="1:26" ht="12.75" customHeight="1" x14ac:dyDescent="0.2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</row>
    <row r="55" spans="1:26" ht="12.75" customHeight="1" x14ac:dyDescent="0.2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</row>
    <row r="56" spans="1:26" ht="12.75" customHeight="1" x14ac:dyDescent="0.2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</row>
    <row r="57" spans="1:26" ht="12.75" customHeight="1" x14ac:dyDescent="0.2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</row>
    <row r="58" spans="1:26" ht="12.75" customHeight="1" x14ac:dyDescent="0.2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</row>
    <row r="59" spans="1:26" ht="12.75" customHeight="1" x14ac:dyDescent="0.2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</row>
    <row r="60" spans="1:26" ht="12.75" customHeight="1" x14ac:dyDescent="0.2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</row>
    <row r="61" spans="1:26" ht="12.75" customHeight="1" x14ac:dyDescent="0.2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</row>
    <row r="62" spans="1:26" ht="12.75" customHeight="1" x14ac:dyDescent="0.2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</row>
    <row r="63" spans="1:26" ht="12.75" customHeight="1" x14ac:dyDescent="0.2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</row>
    <row r="64" spans="1:26" ht="12.75" customHeight="1" x14ac:dyDescent="0.2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</row>
    <row r="65" spans="1:26" ht="12.75" customHeight="1" x14ac:dyDescent="0.2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</row>
    <row r="66" spans="1:26" ht="12.75" customHeight="1" x14ac:dyDescent="0.2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</row>
    <row r="67" spans="1:26" ht="12.75" customHeight="1" x14ac:dyDescent="0.2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</row>
    <row r="68" spans="1:26" ht="12.75" customHeight="1" x14ac:dyDescent="0.2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</row>
    <row r="69" spans="1:26" ht="12.75" customHeight="1" x14ac:dyDescent="0.2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</row>
    <row r="70" spans="1:26" ht="12.75" customHeight="1" x14ac:dyDescent="0.2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</row>
    <row r="71" spans="1:26" ht="12.75" customHeight="1" x14ac:dyDescent="0.2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</row>
    <row r="72" spans="1:26" ht="12.75" customHeight="1" x14ac:dyDescent="0.2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</row>
    <row r="73" spans="1:26" ht="12.75" customHeight="1" x14ac:dyDescent="0.2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</row>
    <row r="74" spans="1:26" ht="12.75" customHeight="1" x14ac:dyDescent="0.2">
      <c r="A74" s="78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</row>
    <row r="75" spans="1:26" ht="12.75" customHeight="1" x14ac:dyDescent="0.2">
      <c r="A75" s="78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</row>
    <row r="76" spans="1:26" ht="12.75" customHeight="1" x14ac:dyDescent="0.2">
      <c r="A76" s="78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</row>
    <row r="77" spans="1:26" ht="12.75" customHeight="1" x14ac:dyDescent="0.2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</row>
    <row r="78" spans="1:26" ht="12.75" customHeight="1" x14ac:dyDescent="0.2">
      <c r="A78" s="78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</row>
    <row r="79" spans="1:26" ht="12.75" customHeight="1" x14ac:dyDescent="0.2">
      <c r="A79" s="78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</row>
    <row r="80" spans="1:26" ht="12.75" customHeight="1" x14ac:dyDescent="0.2">
      <c r="A80" s="78"/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</row>
    <row r="81" spans="1:26" ht="12.75" customHeight="1" x14ac:dyDescent="0.2">
      <c r="A81" s="78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</row>
    <row r="82" spans="1:26" ht="12.75" customHeight="1" x14ac:dyDescent="0.2">
      <c r="A82" s="78"/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</row>
    <row r="83" spans="1:26" ht="12.75" customHeight="1" x14ac:dyDescent="0.2">
      <c r="A83" s="78"/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</row>
    <row r="84" spans="1:26" ht="12.75" customHeight="1" x14ac:dyDescent="0.2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</row>
    <row r="85" spans="1:26" ht="12.75" customHeight="1" x14ac:dyDescent="0.2">
      <c r="A85" s="78"/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</row>
    <row r="86" spans="1:26" ht="12.75" customHeight="1" x14ac:dyDescent="0.2">
      <c r="A86" s="78"/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</row>
    <row r="87" spans="1:26" ht="12.75" customHeight="1" x14ac:dyDescent="0.2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</row>
    <row r="88" spans="1:26" ht="12.75" customHeight="1" x14ac:dyDescent="0.2">
      <c r="A88" s="78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</row>
    <row r="89" spans="1:26" ht="12.75" customHeight="1" x14ac:dyDescent="0.2">
      <c r="A89" s="78"/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</row>
    <row r="90" spans="1:26" ht="12.75" customHeight="1" x14ac:dyDescent="0.2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</row>
    <row r="91" spans="1:26" ht="12.75" customHeight="1" x14ac:dyDescent="0.2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</row>
    <row r="92" spans="1:26" ht="12.75" customHeight="1" x14ac:dyDescent="0.2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</row>
    <row r="93" spans="1:26" ht="12.75" customHeight="1" x14ac:dyDescent="0.2">
      <c r="A93" s="78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</row>
    <row r="94" spans="1:26" ht="12.75" customHeight="1" x14ac:dyDescent="0.2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</row>
    <row r="95" spans="1:26" ht="12.75" customHeight="1" x14ac:dyDescent="0.2">
      <c r="A95" s="78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</row>
    <row r="96" spans="1:26" ht="12.75" customHeight="1" x14ac:dyDescent="0.2">
      <c r="A96" s="78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</row>
    <row r="97" spans="1:26" ht="12.75" customHeight="1" x14ac:dyDescent="0.2">
      <c r="A97" s="78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</row>
    <row r="98" spans="1:26" ht="12.75" customHeight="1" x14ac:dyDescent="0.2">
      <c r="A98" s="78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</row>
    <row r="99" spans="1:26" ht="12.75" customHeight="1" x14ac:dyDescent="0.2">
      <c r="A99" s="78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</row>
    <row r="100" spans="1:26" ht="12.75" customHeight="1" x14ac:dyDescent="0.2">
      <c r="A100" s="78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</row>
    <row r="101" spans="1:26" ht="12.75" customHeight="1" x14ac:dyDescent="0.2">
      <c r="A101" s="78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</row>
    <row r="102" spans="1:26" ht="12.75" customHeight="1" x14ac:dyDescent="0.2">
      <c r="A102" s="78"/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</row>
    <row r="103" spans="1:26" ht="12.75" customHeight="1" x14ac:dyDescent="0.2">
      <c r="A103" s="78"/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</row>
    <row r="104" spans="1:26" ht="12.75" customHeight="1" x14ac:dyDescent="0.2">
      <c r="A104" s="78"/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</row>
    <row r="105" spans="1:26" ht="12.75" customHeight="1" x14ac:dyDescent="0.2">
      <c r="A105" s="78"/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</row>
    <row r="106" spans="1:26" ht="12.75" customHeight="1" x14ac:dyDescent="0.2">
      <c r="A106" s="78"/>
      <c r="B106" s="78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</row>
    <row r="107" spans="1:26" ht="12.75" customHeight="1" x14ac:dyDescent="0.2">
      <c r="A107" s="78"/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</row>
    <row r="108" spans="1:26" ht="12.75" customHeight="1" x14ac:dyDescent="0.2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</row>
    <row r="109" spans="1:26" ht="12.75" customHeight="1" x14ac:dyDescent="0.2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</row>
    <row r="110" spans="1:26" ht="12.75" customHeight="1" x14ac:dyDescent="0.2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</row>
    <row r="111" spans="1:26" ht="12.75" customHeight="1" x14ac:dyDescent="0.2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</row>
    <row r="112" spans="1:26" ht="12.75" customHeight="1" x14ac:dyDescent="0.2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</row>
    <row r="113" spans="1:26" ht="12.75" customHeight="1" x14ac:dyDescent="0.2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</row>
    <row r="114" spans="1:26" ht="12.75" customHeight="1" x14ac:dyDescent="0.2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</row>
    <row r="115" spans="1:26" ht="12.75" customHeight="1" x14ac:dyDescent="0.2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</row>
    <row r="116" spans="1:26" ht="12.75" customHeight="1" x14ac:dyDescent="0.2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</row>
    <row r="117" spans="1:26" ht="12.75" customHeight="1" x14ac:dyDescent="0.2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</row>
    <row r="118" spans="1:26" ht="12.75" customHeight="1" x14ac:dyDescent="0.2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</row>
    <row r="119" spans="1:26" ht="12.75" customHeight="1" x14ac:dyDescent="0.2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</row>
    <row r="120" spans="1:26" ht="12.75" customHeight="1" x14ac:dyDescent="0.2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</row>
    <row r="121" spans="1:26" ht="12.75" customHeight="1" x14ac:dyDescent="0.2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</row>
    <row r="122" spans="1:26" ht="12.75" customHeight="1" x14ac:dyDescent="0.2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</row>
    <row r="123" spans="1:26" ht="12.75" customHeight="1" x14ac:dyDescent="0.2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</row>
    <row r="124" spans="1:26" ht="12.75" customHeight="1" x14ac:dyDescent="0.2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</row>
    <row r="125" spans="1:26" ht="12.75" customHeight="1" x14ac:dyDescent="0.2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</row>
    <row r="126" spans="1:26" ht="12.75" customHeight="1" x14ac:dyDescent="0.2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</row>
    <row r="127" spans="1:26" ht="12.75" customHeight="1" x14ac:dyDescent="0.2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</row>
    <row r="128" spans="1:26" ht="12.75" customHeight="1" x14ac:dyDescent="0.2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</row>
    <row r="129" spans="1:26" ht="12.75" customHeight="1" x14ac:dyDescent="0.2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</row>
    <row r="130" spans="1:26" ht="12.75" customHeight="1" x14ac:dyDescent="0.2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</row>
    <row r="131" spans="1:26" ht="12.75" customHeight="1" x14ac:dyDescent="0.2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</row>
    <row r="132" spans="1:26" ht="12.75" customHeight="1" x14ac:dyDescent="0.2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</row>
    <row r="133" spans="1:26" ht="12.75" customHeight="1" x14ac:dyDescent="0.2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</row>
    <row r="134" spans="1:26" ht="12.75" customHeight="1" x14ac:dyDescent="0.2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</row>
    <row r="135" spans="1:26" ht="12.75" customHeight="1" x14ac:dyDescent="0.2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</row>
    <row r="136" spans="1:26" ht="12.75" customHeight="1" x14ac:dyDescent="0.2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</row>
    <row r="137" spans="1:26" ht="12.75" customHeight="1" x14ac:dyDescent="0.2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</row>
    <row r="138" spans="1:26" ht="12.75" customHeight="1" x14ac:dyDescent="0.2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</row>
    <row r="139" spans="1:26" ht="12.75" customHeight="1" x14ac:dyDescent="0.2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</row>
    <row r="140" spans="1:26" ht="12.75" customHeight="1" x14ac:dyDescent="0.2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</row>
    <row r="141" spans="1:26" ht="12.75" customHeight="1" x14ac:dyDescent="0.2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</row>
    <row r="142" spans="1:26" ht="12.75" customHeight="1" x14ac:dyDescent="0.2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</row>
    <row r="143" spans="1:26" ht="12.75" customHeight="1" x14ac:dyDescent="0.2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</row>
    <row r="144" spans="1:26" ht="12.75" customHeight="1" x14ac:dyDescent="0.2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</row>
    <row r="145" spans="1:26" ht="12.75" customHeight="1" x14ac:dyDescent="0.2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</row>
    <row r="146" spans="1:26" ht="12.75" customHeight="1" x14ac:dyDescent="0.2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</row>
    <row r="147" spans="1:26" ht="12.75" customHeight="1" x14ac:dyDescent="0.2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</row>
    <row r="148" spans="1:26" ht="12.75" customHeight="1" x14ac:dyDescent="0.2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</row>
    <row r="149" spans="1:26" ht="12.75" customHeight="1" x14ac:dyDescent="0.2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</row>
    <row r="150" spans="1:26" ht="12.75" customHeight="1" x14ac:dyDescent="0.2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</row>
    <row r="151" spans="1:26" ht="12.75" customHeight="1" x14ac:dyDescent="0.2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</row>
    <row r="152" spans="1:26" ht="12.75" customHeight="1" x14ac:dyDescent="0.2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</row>
    <row r="153" spans="1:26" ht="12.75" customHeight="1" x14ac:dyDescent="0.2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</row>
    <row r="154" spans="1:26" ht="12.75" customHeight="1" x14ac:dyDescent="0.2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</row>
    <row r="155" spans="1:26" ht="12.75" customHeight="1" x14ac:dyDescent="0.2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</row>
    <row r="156" spans="1:26" ht="12.75" customHeight="1" x14ac:dyDescent="0.2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</row>
    <row r="157" spans="1:26" ht="12.75" customHeight="1" x14ac:dyDescent="0.2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</row>
    <row r="158" spans="1:26" ht="12.75" customHeight="1" x14ac:dyDescent="0.2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</row>
    <row r="159" spans="1:26" ht="12.75" customHeight="1" x14ac:dyDescent="0.2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</row>
    <row r="160" spans="1:26" ht="12.75" customHeight="1" x14ac:dyDescent="0.2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</row>
    <row r="161" spans="1:26" ht="12.75" customHeight="1" x14ac:dyDescent="0.2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</row>
    <row r="162" spans="1:26" ht="12.75" customHeight="1" x14ac:dyDescent="0.2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</row>
    <row r="163" spans="1:26" ht="12.75" customHeight="1" x14ac:dyDescent="0.2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</row>
    <row r="164" spans="1:26" ht="12.75" customHeight="1" x14ac:dyDescent="0.2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</row>
    <row r="165" spans="1:26" ht="12.75" customHeight="1" x14ac:dyDescent="0.2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</row>
    <row r="166" spans="1:26" ht="12.75" customHeight="1" x14ac:dyDescent="0.2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</row>
    <row r="167" spans="1:26" ht="12.75" customHeight="1" x14ac:dyDescent="0.2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</row>
    <row r="168" spans="1:26" ht="12.75" customHeight="1" x14ac:dyDescent="0.2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</row>
    <row r="169" spans="1:26" ht="12.75" customHeight="1" x14ac:dyDescent="0.2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</row>
    <row r="170" spans="1:26" ht="12.75" customHeight="1" x14ac:dyDescent="0.2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</row>
    <row r="171" spans="1:26" ht="12.75" customHeight="1" x14ac:dyDescent="0.2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</row>
    <row r="172" spans="1:26" ht="12.75" customHeight="1" x14ac:dyDescent="0.2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</row>
    <row r="173" spans="1:26" ht="12.75" customHeight="1" x14ac:dyDescent="0.2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</row>
    <row r="174" spans="1:26" ht="12.75" customHeight="1" x14ac:dyDescent="0.2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</row>
    <row r="175" spans="1:26" ht="12.75" customHeight="1" x14ac:dyDescent="0.2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</row>
    <row r="176" spans="1:26" ht="12.75" customHeight="1" x14ac:dyDescent="0.2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</row>
    <row r="177" spans="1:26" ht="12.75" customHeight="1" x14ac:dyDescent="0.2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</row>
    <row r="178" spans="1:26" ht="12.75" customHeight="1" x14ac:dyDescent="0.2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</row>
    <row r="179" spans="1:26" ht="12.75" customHeight="1" x14ac:dyDescent="0.2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</row>
    <row r="180" spans="1:26" ht="12.75" customHeight="1" x14ac:dyDescent="0.2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</row>
    <row r="181" spans="1:26" ht="12.75" customHeight="1" x14ac:dyDescent="0.2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</row>
    <row r="182" spans="1:26" ht="12.75" customHeight="1" x14ac:dyDescent="0.2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</row>
    <row r="183" spans="1:26" ht="12.75" customHeight="1" x14ac:dyDescent="0.2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</row>
    <row r="184" spans="1:26" ht="12.75" customHeight="1" x14ac:dyDescent="0.2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</row>
    <row r="185" spans="1:26" ht="12.75" customHeight="1" x14ac:dyDescent="0.2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</row>
    <row r="186" spans="1:26" ht="12.75" customHeight="1" x14ac:dyDescent="0.2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</row>
    <row r="187" spans="1:26" ht="12.75" customHeight="1" x14ac:dyDescent="0.2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</row>
    <row r="188" spans="1:26" ht="12.75" customHeight="1" x14ac:dyDescent="0.2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</row>
    <row r="189" spans="1:26" ht="12.75" customHeight="1" x14ac:dyDescent="0.2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</row>
    <row r="190" spans="1:26" ht="12.75" customHeight="1" x14ac:dyDescent="0.2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</row>
    <row r="191" spans="1:26" ht="12.75" customHeight="1" x14ac:dyDescent="0.2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</row>
    <row r="192" spans="1:26" ht="12.75" customHeight="1" x14ac:dyDescent="0.2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</row>
    <row r="193" spans="1:26" ht="12.75" customHeight="1" x14ac:dyDescent="0.2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</row>
    <row r="194" spans="1:26" ht="12.75" customHeight="1" x14ac:dyDescent="0.2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</row>
    <row r="195" spans="1:26" ht="12.75" customHeight="1" x14ac:dyDescent="0.2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</row>
    <row r="196" spans="1:26" ht="12.75" customHeight="1" x14ac:dyDescent="0.2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</row>
    <row r="197" spans="1:26" ht="12.75" customHeight="1" x14ac:dyDescent="0.2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</row>
    <row r="198" spans="1:26" ht="12.75" customHeight="1" x14ac:dyDescent="0.2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</row>
    <row r="199" spans="1:26" ht="12.75" customHeight="1" x14ac:dyDescent="0.2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</row>
    <row r="200" spans="1:26" ht="12.75" customHeight="1" x14ac:dyDescent="0.2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</row>
    <row r="201" spans="1:26" ht="12.75" customHeight="1" x14ac:dyDescent="0.2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</row>
    <row r="202" spans="1:26" ht="12.75" customHeight="1" x14ac:dyDescent="0.2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</row>
    <row r="203" spans="1:26" ht="12.75" customHeight="1" x14ac:dyDescent="0.2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</row>
    <row r="204" spans="1:26" ht="12.75" customHeight="1" x14ac:dyDescent="0.2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</row>
    <row r="205" spans="1:26" ht="12.75" customHeight="1" x14ac:dyDescent="0.2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</row>
    <row r="206" spans="1:26" ht="12.75" customHeight="1" x14ac:dyDescent="0.2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</row>
    <row r="207" spans="1:26" ht="12.75" customHeight="1" x14ac:dyDescent="0.2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</row>
    <row r="208" spans="1:26" ht="12.75" customHeight="1" x14ac:dyDescent="0.2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</row>
    <row r="209" spans="1:26" ht="12.75" customHeight="1" x14ac:dyDescent="0.2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</row>
    <row r="210" spans="1:26" ht="12.75" customHeight="1" x14ac:dyDescent="0.2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</row>
    <row r="211" spans="1:26" ht="12.75" customHeight="1" x14ac:dyDescent="0.2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</row>
    <row r="212" spans="1:26" ht="12.75" customHeight="1" x14ac:dyDescent="0.2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</row>
    <row r="213" spans="1:26" ht="12.75" customHeight="1" x14ac:dyDescent="0.2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</row>
    <row r="214" spans="1:26" ht="12.75" customHeight="1" x14ac:dyDescent="0.2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</row>
    <row r="215" spans="1:26" ht="12.75" customHeight="1" x14ac:dyDescent="0.2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</row>
    <row r="216" spans="1:26" ht="12.75" customHeight="1" x14ac:dyDescent="0.2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</row>
    <row r="217" spans="1:26" ht="12.75" customHeight="1" x14ac:dyDescent="0.2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</row>
    <row r="218" spans="1:26" ht="12.75" customHeight="1" x14ac:dyDescent="0.2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</row>
    <row r="219" spans="1:26" ht="12.75" customHeight="1" x14ac:dyDescent="0.2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</row>
    <row r="220" spans="1:26" ht="12.75" customHeight="1" x14ac:dyDescent="0.2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</row>
    <row r="221" spans="1:26" ht="12.75" customHeight="1" x14ac:dyDescent="0.2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</row>
    <row r="222" spans="1:26" ht="12.75" customHeight="1" x14ac:dyDescent="0.2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</row>
    <row r="223" spans="1:26" ht="12.75" customHeight="1" x14ac:dyDescent="0.2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</row>
    <row r="224" spans="1:26" ht="12.75" customHeight="1" x14ac:dyDescent="0.2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</row>
    <row r="225" spans="1:26" ht="12.75" customHeight="1" x14ac:dyDescent="0.2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</row>
    <row r="226" spans="1:26" ht="12.75" customHeight="1" x14ac:dyDescent="0.2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</row>
    <row r="227" spans="1:26" ht="12.75" customHeight="1" x14ac:dyDescent="0.2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</row>
    <row r="228" spans="1:26" ht="12.75" customHeight="1" x14ac:dyDescent="0.2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</row>
    <row r="229" spans="1:26" ht="12.75" customHeight="1" x14ac:dyDescent="0.2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</row>
    <row r="230" spans="1:26" ht="12.75" customHeight="1" x14ac:dyDescent="0.2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</row>
    <row r="231" spans="1:26" ht="12.75" customHeight="1" x14ac:dyDescent="0.2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</row>
    <row r="232" spans="1:26" ht="12.75" customHeight="1" x14ac:dyDescent="0.2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</row>
    <row r="233" spans="1:26" ht="12.75" customHeight="1" x14ac:dyDescent="0.2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</row>
    <row r="234" spans="1:26" ht="12.75" customHeight="1" x14ac:dyDescent="0.2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</row>
    <row r="235" spans="1:26" ht="12.75" customHeight="1" x14ac:dyDescent="0.2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</row>
    <row r="236" spans="1:26" ht="12.75" customHeight="1" x14ac:dyDescent="0.2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</row>
    <row r="237" spans="1:26" ht="12.75" customHeight="1" x14ac:dyDescent="0.2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</row>
    <row r="238" spans="1:26" ht="12.75" customHeight="1" x14ac:dyDescent="0.2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</row>
    <row r="239" spans="1:26" ht="12.75" customHeight="1" x14ac:dyDescent="0.2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</row>
    <row r="240" spans="1:26" ht="12.75" customHeight="1" x14ac:dyDescent="0.2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</row>
    <row r="241" spans="1:26" ht="12.75" customHeight="1" x14ac:dyDescent="0.2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</row>
    <row r="242" spans="1:26" ht="12.75" customHeight="1" x14ac:dyDescent="0.2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</row>
    <row r="243" spans="1:26" ht="12.75" customHeight="1" x14ac:dyDescent="0.2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</row>
    <row r="244" spans="1:26" ht="12.75" customHeight="1" x14ac:dyDescent="0.2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</row>
    <row r="245" spans="1:26" ht="12.75" customHeight="1" x14ac:dyDescent="0.2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</row>
    <row r="246" spans="1:26" ht="12.75" customHeight="1" x14ac:dyDescent="0.2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</row>
    <row r="247" spans="1:26" ht="12.75" customHeight="1" x14ac:dyDescent="0.2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</row>
    <row r="248" spans="1:26" ht="12.75" customHeight="1" x14ac:dyDescent="0.2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</row>
    <row r="249" spans="1:26" ht="12.75" customHeight="1" x14ac:dyDescent="0.2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</row>
    <row r="250" spans="1:26" ht="12.75" customHeight="1" x14ac:dyDescent="0.2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</row>
    <row r="251" spans="1:26" ht="12.75" customHeight="1" x14ac:dyDescent="0.2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</row>
    <row r="252" spans="1:26" ht="12.75" customHeight="1" x14ac:dyDescent="0.2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</row>
    <row r="253" spans="1:26" ht="12.75" customHeight="1" x14ac:dyDescent="0.2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</row>
    <row r="254" spans="1:26" ht="12.75" customHeight="1" x14ac:dyDescent="0.2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</row>
    <row r="255" spans="1:26" ht="12.75" customHeight="1" x14ac:dyDescent="0.2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</row>
    <row r="256" spans="1:26" ht="12.75" customHeight="1" x14ac:dyDescent="0.2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</row>
    <row r="257" spans="1:26" ht="12.75" customHeight="1" x14ac:dyDescent="0.2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</row>
    <row r="258" spans="1:26" ht="12.75" customHeight="1" x14ac:dyDescent="0.2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</row>
    <row r="259" spans="1:26" ht="12.75" customHeight="1" x14ac:dyDescent="0.2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</row>
    <row r="260" spans="1:26" ht="12.75" customHeight="1" x14ac:dyDescent="0.2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</row>
    <row r="261" spans="1:26" ht="12.75" customHeight="1" x14ac:dyDescent="0.2">
      <c r="A261" s="78"/>
      <c r="B261" s="78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</row>
    <row r="262" spans="1:26" ht="12.75" customHeight="1" x14ac:dyDescent="0.2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</row>
    <row r="263" spans="1:26" ht="12.75" customHeight="1" x14ac:dyDescent="0.2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</row>
    <row r="264" spans="1:26" ht="12.75" customHeight="1" x14ac:dyDescent="0.2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</row>
    <row r="265" spans="1:26" ht="12.75" customHeight="1" x14ac:dyDescent="0.2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</row>
    <row r="266" spans="1:26" ht="12.75" customHeight="1" x14ac:dyDescent="0.2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</row>
    <row r="267" spans="1:26" ht="12.75" customHeight="1" x14ac:dyDescent="0.2">
      <c r="A267" s="78"/>
      <c r="B267" s="78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</row>
    <row r="268" spans="1:26" ht="12.75" customHeight="1" x14ac:dyDescent="0.2">
      <c r="A268" s="78"/>
      <c r="B268" s="78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</row>
    <row r="269" spans="1:26" ht="12.75" customHeight="1" x14ac:dyDescent="0.2">
      <c r="A269" s="78"/>
      <c r="B269" s="78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</row>
    <row r="270" spans="1:26" ht="12.75" customHeight="1" x14ac:dyDescent="0.2">
      <c r="A270" s="78"/>
      <c r="B270" s="78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</row>
    <row r="271" spans="1:26" ht="12.75" customHeight="1" x14ac:dyDescent="0.2">
      <c r="A271" s="78"/>
      <c r="B271" s="78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</row>
    <row r="272" spans="1:26" ht="12.75" customHeight="1" x14ac:dyDescent="0.2">
      <c r="A272" s="78"/>
      <c r="B272" s="78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</row>
    <row r="273" spans="1:26" ht="12.75" customHeight="1" x14ac:dyDescent="0.2">
      <c r="A273" s="78"/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</row>
    <row r="274" spans="1:26" ht="12.75" customHeight="1" x14ac:dyDescent="0.2">
      <c r="A274" s="78"/>
      <c r="B274" s="78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</row>
    <row r="275" spans="1:26" ht="12.75" customHeight="1" x14ac:dyDescent="0.2">
      <c r="A275" s="78"/>
      <c r="B275" s="78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</row>
    <row r="276" spans="1:26" ht="12.75" customHeight="1" x14ac:dyDescent="0.2">
      <c r="A276" s="78"/>
      <c r="B276" s="78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</row>
    <row r="277" spans="1:26" ht="12.75" customHeight="1" x14ac:dyDescent="0.2">
      <c r="A277" s="78"/>
      <c r="B277" s="78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</row>
    <row r="278" spans="1:26" ht="12.75" customHeight="1" x14ac:dyDescent="0.2">
      <c r="A278" s="78"/>
      <c r="B278" s="78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</row>
    <row r="279" spans="1:26" ht="12.75" customHeight="1" x14ac:dyDescent="0.2">
      <c r="A279" s="78"/>
      <c r="B279" s="78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</row>
    <row r="280" spans="1:26" ht="12.75" customHeight="1" x14ac:dyDescent="0.2">
      <c r="A280" s="78"/>
      <c r="B280" s="78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</row>
    <row r="281" spans="1:26" ht="12.75" customHeight="1" x14ac:dyDescent="0.2">
      <c r="A281" s="78"/>
      <c r="B281" s="78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</row>
    <row r="282" spans="1:26" ht="12.75" customHeight="1" x14ac:dyDescent="0.2">
      <c r="A282" s="78"/>
      <c r="B282" s="78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</row>
    <row r="283" spans="1:26" ht="12.75" customHeight="1" x14ac:dyDescent="0.2">
      <c r="A283" s="78"/>
      <c r="B283" s="78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</row>
    <row r="284" spans="1:26" ht="12.75" customHeight="1" x14ac:dyDescent="0.2">
      <c r="A284" s="78"/>
      <c r="B284" s="78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</row>
    <row r="285" spans="1:26" ht="12.75" customHeight="1" x14ac:dyDescent="0.2">
      <c r="A285" s="78"/>
      <c r="B285" s="78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</row>
    <row r="286" spans="1:26" ht="12.75" customHeight="1" x14ac:dyDescent="0.2">
      <c r="A286" s="78"/>
      <c r="B286" s="78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</row>
    <row r="287" spans="1:26" ht="12.75" customHeight="1" x14ac:dyDescent="0.2">
      <c r="A287" s="78"/>
      <c r="B287" s="78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</row>
    <row r="288" spans="1:26" ht="12.75" customHeight="1" x14ac:dyDescent="0.2">
      <c r="A288" s="78"/>
      <c r="B288" s="78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</row>
    <row r="289" spans="1:26" ht="12.75" customHeight="1" x14ac:dyDescent="0.2">
      <c r="A289" s="78"/>
      <c r="B289" s="78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</row>
    <row r="290" spans="1:26" ht="12.75" customHeight="1" x14ac:dyDescent="0.2">
      <c r="A290" s="78"/>
      <c r="B290" s="78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</row>
    <row r="291" spans="1:26" ht="12.75" customHeight="1" x14ac:dyDescent="0.2">
      <c r="A291" s="78"/>
      <c r="B291" s="78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</row>
    <row r="292" spans="1:26" ht="12.75" customHeight="1" x14ac:dyDescent="0.2">
      <c r="A292" s="78"/>
      <c r="B292" s="78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</row>
    <row r="293" spans="1:26" ht="12.75" customHeight="1" x14ac:dyDescent="0.2">
      <c r="A293" s="78"/>
      <c r="B293" s="78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</row>
    <row r="294" spans="1:26" ht="12.75" customHeight="1" x14ac:dyDescent="0.2">
      <c r="A294" s="78"/>
      <c r="B294" s="78"/>
      <c r="C294" s="78"/>
      <c r="D294" s="78"/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</row>
    <row r="295" spans="1:26" ht="12.75" customHeight="1" x14ac:dyDescent="0.2">
      <c r="A295" s="78"/>
      <c r="B295" s="78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</row>
    <row r="296" spans="1:26" ht="12.75" customHeight="1" x14ac:dyDescent="0.2">
      <c r="A296" s="78"/>
      <c r="B296" s="78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</row>
    <row r="297" spans="1:26" ht="12.75" customHeight="1" x14ac:dyDescent="0.2">
      <c r="A297" s="78"/>
      <c r="B297" s="78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</row>
    <row r="298" spans="1:26" ht="12.75" customHeight="1" x14ac:dyDescent="0.2">
      <c r="A298" s="78"/>
      <c r="B298" s="78"/>
      <c r="C298" s="78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</row>
    <row r="299" spans="1:26" ht="12.75" customHeight="1" x14ac:dyDescent="0.2">
      <c r="A299" s="78"/>
      <c r="B299" s="78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</row>
    <row r="300" spans="1:26" ht="12.75" customHeight="1" x14ac:dyDescent="0.2">
      <c r="A300" s="78"/>
      <c r="B300" s="78"/>
      <c r="C300" s="78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</row>
    <row r="301" spans="1:26" ht="12.75" customHeight="1" x14ac:dyDescent="0.2">
      <c r="A301" s="78"/>
      <c r="B301" s="78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</row>
    <row r="302" spans="1:26" ht="12.75" customHeight="1" x14ac:dyDescent="0.2">
      <c r="A302" s="78"/>
      <c r="B302" s="78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</row>
    <row r="303" spans="1:26" ht="12.75" customHeight="1" x14ac:dyDescent="0.2">
      <c r="A303" s="78"/>
      <c r="B303" s="78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</row>
    <row r="304" spans="1:26" ht="12.75" customHeight="1" x14ac:dyDescent="0.2">
      <c r="A304" s="78"/>
      <c r="B304" s="78"/>
      <c r="C304" s="78"/>
      <c r="D304" s="78"/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</row>
    <row r="305" spans="1:26" ht="12.75" customHeight="1" x14ac:dyDescent="0.2">
      <c r="A305" s="78"/>
      <c r="B305" s="78"/>
      <c r="C305" s="78"/>
      <c r="D305" s="78"/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</row>
    <row r="306" spans="1:26" ht="12.75" customHeight="1" x14ac:dyDescent="0.2">
      <c r="A306" s="78"/>
      <c r="B306" s="78"/>
      <c r="C306" s="78"/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</row>
    <row r="307" spans="1:26" ht="12.75" customHeight="1" x14ac:dyDescent="0.2">
      <c r="A307" s="78"/>
      <c r="B307" s="78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</row>
    <row r="308" spans="1:26" ht="12.75" customHeight="1" x14ac:dyDescent="0.2">
      <c r="A308" s="78"/>
      <c r="B308" s="78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</row>
    <row r="309" spans="1:26" ht="12.75" customHeight="1" x14ac:dyDescent="0.2">
      <c r="A309" s="78"/>
      <c r="B309" s="78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</row>
    <row r="310" spans="1:26" ht="12.75" customHeight="1" x14ac:dyDescent="0.2">
      <c r="A310" s="78"/>
      <c r="B310" s="78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</row>
    <row r="311" spans="1:26" ht="12.75" customHeight="1" x14ac:dyDescent="0.2">
      <c r="A311" s="78"/>
      <c r="B311" s="78"/>
      <c r="C311" s="78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</row>
    <row r="312" spans="1:26" ht="12.75" customHeight="1" x14ac:dyDescent="0.2">
      <c r="A312" s="78"/>
      <c r="B312" s="78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</row>
    <row r="313" spans="1:26" ht="12.75" customHeight="1" x14ac:dyDescent="0.2">
      <c r="A313" s="78"/>
      <c r="B313" s="78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</row>
    <row r="314" spans="1:26" ht="12.75" customHeight="1" x14ac:dyDescent="0.2">
      <c r="A314" s="78"/>
      <c r="B314" s="78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</row>
    <row r="315" spans="1:26" ht="12.75" customHeight="1" x14ac:dyDescent="0.2">
      <c r="A315" s="78"/>
      <c r="B315" s="78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</row>
    <row r="316" spans="1:26" ht="12.75" customHeight="1" x14ac:dyDescent="0.2">
      <c r="A316" s="78"/>
      <c r="B316" s="78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</row>
    <row r="317" spans="1:26" ht="12.75" customHeight="1" x14ac:dyDescent="0.2">
      <c r="A317" s="78"/>
      <c r="B317" s="78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</row>
    <row r="318" spans="1:26" ht="12.75" customHeight="1" x14ac:dyDescent="0.2">
      <c r="A318" s="78"/>
      <c r="B318" s="78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</row>
    <row r="319" spans="1:26" ht="12.75" customHeight="1" x14ac:dyDescent="0.2">
      <c r="A319" s="78"/>
      <c r="B319" s="78"/>
      <c r="C319" s="78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</row>
    <row r="320" spans="1:26" ht="12.75" customHeight="1" x14ac:dyDescent="0.2">
      <c r="A320" s="78"/>
      <c r="B320" s="78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</row>
    <row r="321" spans="1:26" ht="12.75" customHeight="1" x14ac:dyDescent="0.2">
      <c r="A321" s="78"/>
      <c r="B321" s="78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</row>
    <row r="322" spans="1:26" ht="12.75" customHeight="1" x14ac:dyDescent="0.2">
      <c r="A322" s="78"/>
      <c r="B322" s="78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</row>
    <row r="323" spans="1:26" ht="12.75" customHeight="1" x14ac:dyDescent="0.2">
      <c r="A323" s="78"/>
      <c r="B323" s="78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</row>
    <row r="324" spans="1:26" ht="12.75" customHeight="1" x14ac:dyDescent="0.2">
      <c r="A324" s="78"/>
      <c r="B324" s="78"/>
      <c r="C324" s="78"/>
      <c r="D324" s="78"/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</row>
    <row r="325" spans="1:26" ht="12.75" customHeight="1" x14ac:dyDescent="0.2">
      <c r="A325" s="78"/>
      <c r="B325" s="78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</row>
    <row r="326" spans="1:26" ht="12.75" customHeight="1" x14ac:dyDescent="0.2">
      <c r="A326" s="78"/>
      <c r="B326" s="78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</row>
    <row r="327" spans="1:26" ht="12.75" customHeight="1" x14ac:dyDescent="0.2">
      <c r="A327" s="78"/>
      <c r="B327" s="78"/>
      <c r="C327" s="78"/>
      <c r="D327" s="78"/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</row>
    <row r="328" spans="1:26" ht="12.75" customHeight="1" x14ac:dyDescent="0.2">
      <c r="A328" s="78"/>
      <c r="B328" s="78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</row>
    <row r="329" spans="1:26" ht="12.75" customHeight="1" x14ac:dyDescent="0.2">
      <c r="A329" s="78"/>
      <c r="B329" s="78"/>
      <c r="C329" s="78"/>
      <c r="D329" s="78"/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</row>
    <row r="330" spans="1:26" ht="12.75" customHeight="1" x14ac:dyDescent="0.2">
      <c r="A330" s="78"/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</row>
    <row r="331" spans="1:26" ht="12.75" customHeight="1" x14ac:dyDescent="0.2">
      <c r="A331" s="78"/>
      <c r="B331" s="78"/>
      <c r="C331" s="78"/>
      <c r="D331" s="78"/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</row>
    <row r="332" spans="1:26" ht="12.75" customHeight="1" x14ac:dyDescent="0.2">
      <c r="A332" s="78"/>
      <c r="B332" s="78"/>
      <c r="C332" s="78"/>
      <c r="D332" s="78"/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</row>
    <row r="333" spans="1:26" ht="12.75" customHeight="1" x14ac:dyDescent="0.2">
      <c r="A333" s="78"/>
      <c r="B333" s="78"/>
      <c r="C333" s="78"/>
      <c r="D333" s="78"/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</row>
    <row r="334" spans="1:26" ht="12.75" customHeight="1" x14ac:dyDescent="0.2">
      <c r="A334" s="78"/>
      <c r="B334" s="78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</row>
    <row r="335" spans="1:26" ht="12.75" customHeight="1" x14ac:dyDescent="0.2">
      <c r="A335" s="78"/>
      <c r="B335" s="78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</row>
    <row r="336" spans="1:26" ht="12.75" customHeight="1" x14ac:dyDescent="0.2">
      <c r="A336" s="78"/>
      <c r="B336" s="78"/>
      <c r="C336" s="78"/>
      <c r="D336" s="78"/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</row>
    <row r="337" spans="1:26" ht="12.75" customHeight="1" x14ac:dyDescent="0.2">
      <c r="A337" s="78"/>
      <c r="B337" s="78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</row>
    <row r="338" spans="1:26" ht="12.75" customHeight="1" x14ac:dyDescent="0.2">
      <c r="A338" s="78"/>
      <c r="B338" s="78"/>
      <c r="C338" s="78"/>
      <c r="D338" s="78"/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</row>
    <row r="339" spans="1:26" ht="12.75" customHeight="1" x14ac:dyDescent="0.2">
      <c r="A339" s="78"/>
      <c r="B339" s="78"/>
      <c r="C339" s="78"/>
      <c r="D339" s="78"/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</row>
    <row r="340" spans="1:26" ht="12.75" customHeight="1" x14ac:dyDescent="0.2">
      <c r="A340" s="78"/>
      <c r="B340" s="78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</row>
    <row r="341" spans="1:26" ht="12.75" customHeight="1" x14ac:dyDescent="0.2">
      <c r="A341" s="78"/>
      <c r="B341" s="78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</row>
    <row r="342" spans="1:26" ht="12.75" customHeight="1" x14ac:dyDescent="0.2">
      <c r="A342" s="78"/>
      <c r="B342" s="78"/>
      <c r="C342" s="78"/>
      <c r="D342" s="78"/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</row>
    <row r="343" spans="1:26" ht="12.75" customHeight="1" x14ac:dyDescent="0.2">
      <c r="A343" s="78"/>
      <c r="B343" s="78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</row>
    <row r="344" spans="1:26" ht="12.75" customHeight="1" x14ac:dyDescent="0.2">
      <c r="A344" s="78"/>
      <c r="B344" s="78"/>
      <c r="C344" s="78"/>
      <c r="D344" s="78"/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</row>
    <row r="345" spans="1:26" ht="12.75" customHeight="1" x14ac:dyDescent="0.2">
      <c r="A345" s="78"/>
      <c r="B345" s="78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</row>
    <row r="346" spans="1:26" ht="12.75" customHeight="1" x14ac:dyDescent="0.2">
      <c r="A346" s="78"/>
      <c r="B346" s="78"/>
      <c r="C346" s="78"/>
      <c r="D346" s="78"/>
      <c r="E346" s="78"/>
      <c r="F346" s="78"/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X346" s="78"/>
      <c r="Y346" s="78"/>
      <c r="Z346" s="78"/>
    </row>
    <row r="347" spans="1:26" ht="12.75" customHeight="1" x14ac:dyDescent="0.2">
      <c r="A347" s="78"/>
      <c r="B347" s="78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</row>
    <row r="348" spans="1:26" ht="12.75" customHeight="1" x14ac:dyDescent="0.2">
      <c r="A348" s="78"/>
      <c r="B348" s="78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</row>
    <row r="349" spans="1:26" ht="12.75" customHeight="1" x14ac:dyDescent="0.2">
      <c r="A349" s="78"/>
      <c r="B349" s="78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</row>
    <row r="350" spans="1:26" ht="12.75" customHeight="1" x14ac:dyDescent="0.2">
      <c r="A350" s="78"/>
      <c r="B350" s="78"/>
      <c r="C350" s="78"/>
      <c r="D350" s="78"/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</row>
    <row r="351" spans="1:26" ht="12.75" customHeight="1" x14ac:dyDescent="0.2">
      <c r="A351" s="78"/>
      <c r="B351" s="78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</row>
    <row r="352" spans="1:26" ht="12.75" customHeight="1" x14ac:dyDescent="0.2">
      <c r="A352" s="78"/>
      <c r="B352" s="78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</row>
    <row r="353" spans="1:26" ht="12.75" customHeight="1" x14ac:dyDescent="0.2">
      <c r="A353" s="78"/>
      <c r="B353" s="78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</row>
    <row r="354" spans="1:26" ht="12.75" customHeight="1" x14ac:dyDescent="0.2">
      <c r="A354" s="78"/>
      <c r="B354" s="78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</row>
    <row r="355" spans="1:26" ht="12.75" customHeight="1" x14ac:dyDescent="0.2">
      <c r="A355" s="78"/>
      <c r="B355" s="78"/>
      <c r="C355" s="78"/>
      <c r="D355" s="78"/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</row>
    <row r="356" spans="1:26" ht="12.75" customHeight="1" x14ac:dyDescent="0.2">
      <c r="A356" s="78"/>
      <c r="B356" s="78"/>
      <c r="C356" s="78"/>
      <c r="D356" s="78"/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</row>
    <row r="357" spans="1:26" ht="12.75" customHeight="1" x14ac:dyDescent="0.2">
      <c r="A357" s="78"/>
      <c r="B357" s="78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</row>
    <row r="358" spans="1:26" ht="12.75" customHeight="1" x14ac:dyDescent="0.2">
      <c r="A358" s="78"/>
      <c r="B358" s="78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</row>
    <row r="359" spans="1:26" ht="12.75" customHeight="1" x14ac:dyDescent="0.2">
      <c r="A359" s="78"/>
      <c r="B359" s="78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</row>
    <row r="360" spans="1:26" ht="12.75" customHeight="1" x14ac:dyDescent="0.2">
      <c r="A360" s="78"/>
      <c r="B360" s="78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</row>
    <row r="361" spans="1:26" ht="12.75" customHeight="1" x14ac:dyDescent="0.2">
      <c r="A361" s="78"/>
      <c r="B361" s="78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</row>
    <row r="362" spans="1:26" ht="12.75" customHeight="1" x14ac:dyDescent="0.2">
      <c r="A362" s="78"/>
      <c r="B362" s="78"/>
      <c r="C362" s="78"/>
      <c r="D362" s="78"/>
      <c r="E362" s="78"/>
      <c r="F362" s="78"/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X362" s="78"/>
      <c r="Y362" s="78"/>
      <c r="Z362" s="78"/>
    </row>
    <row r="363" spans="1:26" ht="12.75" customHeight="1" x14ac:dyDescent="0.2">
      <c r="A363" s="78"/>
      <c r="B363" s="78"/>
      <c r="C363" s="78"/>
      <c r="D363" s="78"/>
      <c r="E363" s="78"/>
      <c r="F363" s="78"/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X363" s="78"/>
      <c r="Y363" s="78"/>
      <c r="Z363" s="78"/>
    </row>
    <row r="364" spans="1:26" ht="12.75" customHeight="1" x14ac:dyDescent="0.2">
      <c r="A364" s="78"/>
      <c r="B364" s="78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X364" s="78"/>
      <c r="Y364" s="78"/>
      <c r="Z364" s="78"/>
    </row>
    <row r="365" spans="1:26" ht="12.75" customHeight="1" x14ac:dyDescent="0.2">
      <c r="A365" s="78"/>
      <c r="B365" s="78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X365" s="78"/>
      <c r="Y365" s="78"/>
      <c r="Z365" s="78"/>
    </row>
    <row r="366" spans="1:26" ht="12.75" customHeight="1" x14ac:dyDescent="0.2">
      <c r="A366" s="78"/>
      <c r="B366" s="78"/>
      <c r="C366" s="78"/>
      <c r="D366" s="78"/>
      <c r="E366" s="78"/>
      <c r="F366" s="78"/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  <c r="Y366" s="78"/>
      <c r="Z366" s="78"/>
    </row>
    <row r="367" spans="1:26" ht="12.75" customHeight="1" x14ac:dyDescent="0.2">
      <c r="A367" s="78"/>
      <c r="B367" s="78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</row>
    <row r="368" spans="1:26" ht="12.75" customHeight="1" x14ac:dyDescent="0.2">
      <c r="A368" s="78"/>
      <c r="B368" s="78"/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X368" s="78"/>
      <c r="Y368" s="78"/>
      <c r="Z368" s="78"/>
    </row>
    <row r="369" spans="1:26" ht="12.75" customHeight="1" x14ac:dyDescent="0.2">
      <c r="A369" s="78"/>
      <c r="B369" s="78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  <c r="Y369" s="78"/>
      <c r="Z369" s="78"/>
    </row>
    <row r="370" spans="1:26" ht="12.75" customHeight="1" x14ac:dyDescent="0.2">
      <c r="A370" s="78"/>
      <c r="B370" s="78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</row>
    <row r="371" spans="1:26" ht="12.75" customHeight="1" x14ac:dyDescent="0.2">
      <c r="A371" s="78"/>
      <c r="B371" s="78"/>
      <c r="C371" s="78"/>
      <c r="D371" s="78"/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</row>
    <row r="372" spans="1:26" ht="12.75" customHeight="1" x14ac:dyDescent="0.2">
      <c r="A372" s="78"/>
      <c r="B372" s="78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X372" s="78"/>
      <c r="Y372" s="78"/>
      <c r="Z372" s="78"/>
    </row>
    <row r="373" spans="1:26" ht="12.75" customHeight="1" x14ac:dyDescent="0.2">
      <c r="A373" s="78"/>
      <c r="B373" s="78"/>
      <c r="C373" s="78"/>
      <c r="D373" s="78"/>
      <c r="E373" s="78"/>
      <c r="F373" s="78"/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X373" s="78"/>
      <c r="Y373" s="78"/>
      <c r="Z373" s="78"/>
    </row>
    <row r="374" spans="1:26" ht="12.75" customHeight="1" x14ac:dyDescent="0.2">
      <c r="A374" s="78"/>
      <c r="B374" s="78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</row>
    <row r="375" spans="1:26" ht="12.75" customHeight="1" x14ac:dyDescent="0.2">
      <c r="A375" s="78"/>
      <c r="B375" s="78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X375" s="78"/>
      <c r="Y375" s="78"/>
      <c r="Z375" s="78"/>
    </row>
    <row r="376" spans="1:26" ht="12.75" customHeight="1" x14ac:dyDescent="0.2">
      <c r="A376" s="78"/>
      <c r="B376" s="78"/>
      <c r="C376" s="78"/>
      <c r="D376" s="78"/>
      <c r="E376" s="78"/>
      <c r="F376" s="78"/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X376" s="78"/>
      <c r="Y376" s="78"/>
      <c r="Z376" s="78"/>
    </row>
    <row r="377" spans="1:26" ht="12.75" customHeight="1" x14ac:dyDescent="0.2">
      <c r="A377" s="78"/>
      <c r="B377" s="78"/>
      <c r="C377" s="78"/>
      <c r="D377" s="78"/>
      <c r="E377" s="78"/>
      <c r="F377" s="78"/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X377" s="78"/>
      <c r="Y377" s="78"/>
      <c r="Z377" s="78"/>
    </row>
    <row r="378" spans="1:26" ht="12.75" customHeight="1" x14ac:dyDescent="0.2">
      <c r="A378" s="78"/>
      <c r="B378" s="78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</row>
    <row r="379" spans="1:26" ht="12.75" customHeight="1" x14ac:dyDescent="0.2">
      <c r="A379" s="78"/>
      <c r="B379" s="78"/>
      <c r="C379" s="78"/>
      <c r="D379" s="78"/>
      <c r="E379" s="78"/>
      <c r="F379" s="78"/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X379" s="78"/>
      <c r="Y379" s="78"/>
      <c r="Z379" s="78"/>
    </row>
    <row r="380" spans="1:26" ht="12.75" customHeight="1" x14ac:dyDescent="0.2">
      <c r="A380" s="78"/>
      <c r="B380" s="78"/>
      <c r="C380" s="78"/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X380" s="78"/>
      <c r="Y380" s="78"/>
      <c r="Z380" s="78"/>
    </row>
    <row r="381" spans="1:26" ht="12.75" customHeight="1" x14ac:dyDescent="0.2">
      <c r="A381" s="78"/>
      <c r="B381" s="78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</row>
    <row r="382" spans="1:26" ht="12.75" customHeight="1" x14ac:dyDescent="0.2">
      <c r="A382" s="78"/>
      <c r="B382" s="78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</row>
    <row r="383" spans="1:26" ht="12.75" customHeight="1" x14ac:dyDescent="0.2">
      <c r="A383" s="78"/>
      <c r="B383" s="78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</row>
    <row r="384" spans="1:26" ht="12.75" customHeight="1" x14ac:dyDescent="0.2">
      <c r="A384" s="78"/>
      <c r="B384" s="78"/>
      <c r="C384" s="78"/>
      <c r="D384" s="78"/>
      <c r="E384" s="78"/>
      <c r="F384" s="78"/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</row>
    <row r="385" spans="1:26" ht="12.75" customHeight="1" x14ac:dyDescent="0.2">
      <c r="A385" s="78"/>
      <c r="B385" s="78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</row>
    <row r="386" spans="1:26" ht="12.75" customHeight="1" x14ac:dyDescent="0.2">
      <c r="A386" s="78"/>
      <c r="B386" s="78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</row>
    <row r="387" spans="1:26" ht="12.75" customHeight="1" x14ac:dyDescent="0.2">
      <c r="A387" s="78"/>
      <c r="B387" s="78"/>
      <c r="C387" s="78"/>
      <c r="D387" s="78"/>
      <c r="E387" s="78"/>
      <c r="F387" s="78"/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</row>
    <row r="388" spans="1:26" ht="12.75" customHeight="1" x14ac:dyDescent="0.2">
      <c r="A388" s="78"/>
      <c r="B388" s="78"/>
      <c r="C388" s="78"/>
      <c r="D388" s="78"/>
      <c r="E388" s="78"/>
      <c r="F388" s="78"/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X388" s="78"/>
      <c r="Y388" s="78"/>
      <c r="Z388" s="78"/>
    </row>
    <row r="389" spans="1:26" ht="12.75" customHeight="1" x14ac:dyDescent="0.2">
      <c r="A389" s="78"/>
      <c r="B389" s="78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</row>
    <row r="390" spans="1:26" ht="12.75" customHeight="1" x14ac:dyDescent="0.2">
      <c r="A390" s="78"/>
      <c r="B390" s="78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</row>
    <row r="391" spans="1:26" ht="12.75" customHeight="1" x14ac:dyDescent="0.2">
      <c r="A391" s="78"/>
      <c r="B391" s="78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X391" s="78"/>
      <c r="Y391" s="78"/>
      <c r="Z391" s="78"/>
    </row>
    <row r="392" spans="1:26" ht="12.75" customHeight="1" x14ac:dyDescent="0.2">
      <c r="A392" s="78"/>
      <c r="B392" s="78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X392" s="78"/>
      <c r="Y392" s="78"/>
      <c r="Z392" s="78"/>
    </row>
    <row r="393" spans="1:26" ht="12.75" customHeight="1" x14ac:dyDescent="0.2">
      <c r="A393" s="78"/>
      <c r="B393" s="78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</row>
    <row r="394" spans="1:26" ht="12.75" customHeight="1" x14ac:dyDescent="0.2">
      <c r="A394" s="78"/>
      <c r="B394" s="78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X394" s="78"/>
      <c r="Y394" s="78"/>
      <c r="Z394" s="78"/>
    </row>
    <row r="395" spans="1:26" ht="12.75" customHeight="1" x14ac:dyDescent="0.2">
      <c r="A395" s="78"/>
      <c r="B395" s="78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</row>
    <row r="396" spans="1:26" ht="12.75" customHeight="1" x14ac:dyDescent="0.2">
      <c r="A396" s="78"/>
      <c r="B396" s="78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</row>
    <row r="397" spans="1:26" ht="12.75" customHeight="1" x14ac:dyDescent="0.2">
      <c r="A397" s="78"/>
      <c r="B397" s="78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</row>
    <row r="398" spans="1:26" ht="12.75" customHeight="1" x14ac:dyDescent="0.2">
      <c r="A398" s="78"/>
      <c r="B398" s="78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</row>
    <row r="399" spans="1:26" ht="12.75" customHeight="1" x14ac:dyDescent="0.2">
      <c r="A399" s="78"/>
      <c r="B399" s="78"/>
      <c r="C399" s="78"/>
      <c r="D399" s="78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</row>
    <row r="400" spans="1:26" ht="12.75" customHeight="1" x14ac:dyDescent="0.2">
      <c r="A400" s="78"/>
      <c r="B400" s="78"/>
      <c r="C400" s="78"/>
      <c r="D400" s="78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</row>
    <row r="401" spans="1:26" ht="12.75" customHeight="1" x14ac:dyDescent="0.2">
      <c r="A401" s="78"/>
      <c r="B401" s="78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</row>
    <row r="402" spans="1:26" ht="12.75" customHeight="1" x14ac:dyDescent="0.2">
      <c r="A402" s="78"/>
      <c r="B402" s="78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</row>
    <row r="403" spans="1:26" ht="12.75" customHeight="1" x14ac:dyDescent="0.2">
      <c r="A403" s="78"/>
      <c r="B403" s="78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</row>
    <row r="404" spans="1:26" ht="12.75" customHeight="1" x14ac:dyDescent="0.2">
      <c r="A404" s="78"/>
      <c r="B404" s="78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</row>
    <row r="405" spans="1:26" ht="12.75" customHeight="1" x14ac:dyDescent="0.2">
      <c r="A405" s="78"/>
      <c r="B405" s="78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</row>
    <row r="406" spans="1:26" ht="12.75" customHeight="1" x14ac:dyDescent="0.2">
      <c r="A406" s="78"/>
      <c r="B406" s="78"/>
      <c r="C406" s="78"/>
      <c r="D406" s="78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</row>
    <row r="407" spans="1:26" ht="12.75" customHeight="1" x14ac:dyDescent="0.2">
      <c r="A407" s="78"/>
      <c r="B407" s="78"/>
      <c r="C407" s="78"/>
      <c r="D407" s="78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</row>
    <row r="408" spans="1:26" ht="12.75" customHeight="1" x14ac:dyDescent="0.2">
      <c r="A408" s="78"/>
      <c r="B408" s="78"/>
      <c r="C408" s="78"/>
      <c r="D408" s="78"/>
      <c r="E408" s="78"/>
      <c r="F408" s="78"/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</row>
    <row r="409" spans="1:26" ht="12.75" customHeight="1" x14ac:dyDescent="0.2">
      <c r="A409" s="78"/>
      <c r="B409" s="78"/>
      <c r="C409" s="78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</row>
    <row r="410" spans="1:26" ht="12.75" customHeight="1" x14ac:dyDescent="0.2">
      <c r="A410" s="78"/>
      <c r="B410" s="78"/>
      <c r="C410" s="78"/>
      <c r="D410" s="78"/>
      <c r="E410" s="78"/>
      <c r="F410" s="78"/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</row>
    <row r="411" spans="1:26" ht="12.75" customHeight="1" x14ac:dyDescent="0.2">
      <c r="A411" s="78"/>
      <c r="B411" s="78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</row>
    <row r="412" spans="1:26" ht="12.75" customHeight="1" x14ac:dyDescent="0.2">
      <c r="A412" s="78"/>
      <c r="B412" s="78"/>
      <c r="C412" s="78"/>
      <c r="D412" s="78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</row>
    <row r="413" spans="1:26" ht="12.75" customHeight="1" x14ac:dyDescent="0.2">
      <c r="A413" s="78"/>
      <c r="B413" s="78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</row>
    <row r="414" spans="1:26" ht="12.75" customHeight="1" x14ac:dyDescent="0.2">
      <c r="A414" s="78"/>
      <c r="B414" s="78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</row>
    <row r="415" spans="1:26" ht="12.75" customHeight="1" x14ac:dyDescent="0.2">
      <c r="A415" s="78"/>
      <c r="B415" s="78"/>
      <c r="C415" s="78"/>
      <c r="D415" s="78"/>
      <c r="E415" s="78"/>
      <c r="F415" s="78"/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</row>
    <row r="416" spans="1:26" ht="12.75" customHeight="1" x14ac:dyDescent="0.2">
      <c r="A416" s="78"/>
      <c r="B416" s="78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</row>
    <row r="417" spans="1:26" ht="12.75" customHeight="1" x14ac:dyDescent="0.2">
      <c r="A417" s="78"/>
      <c r="B417" s="78"/>
      <c r="C417" s="78"/>
      <c r="D417" s="78"/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</row>
    <row r="418" spans="1:26" ht="12.75" customHeight="1" x14ac:dyDescent="0.2">
      <c r="A418" s="78"/>
      <c r="B418" s="78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</row>
    <row r="419" spans="1:26" ht="12.75" customHeight="1" x14ac:dyDescent="0.2">
      <c r="A419" s="78"/>
      <c r="B419" s="78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X419" s="78"/>
      <c r="Y419" s="78"/>
      <c r="Z419" s="78"/>
    </row>
    <row r="420" spans="1:26" ht="12.75" customHeight="1" x14ac:dyDescent="0.2">
      <c r="A420" s="78"/>
      <c r="B420" s="78"/>
      <c r="C420" s="78"/>
      <c r="D420" s="78"/>
      <c r="E420" s="78"/>
      <c r="F420" s="78"/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X420" s="78"/>
      <c r="Y420" s="78"/>
      <c r="Z420" s="78"/>
    </row>
    <row r="421" spans="1:26" ht="12.75" customHeight="1" x14ac:dyDescent="0.2">
      <c r="A421" s="78"/>
      <c r="B421" s="78"/>
      <c r="C421" s="78"/>
      <c r="D421" s="78"/>
      <c r="E421" s="78"/>
      <c r="F421" s="78"/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X421" s="78"/>
      <c r="Y421" s="78"/>
      <c r="Z421" s="78"/>
    </row>
    <row r="422" spans="1:26" ht="12.75" customHeight="1" x14ac:dyDescent="0.2">
      <c r="A422" s="78"/>
      <c r="B422" s="78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</row>
    <row r="423" spans="1:26" ht="12.75" customHeight="1" x14ac:dyDescent="0.2">
      <c r="A423" s="78"/>
      <c r="B423" s="78"/>
      <c r="C423" s="78"/>
      <c r="D423" s="78"/>
      <c r="E423" s="78"/>
      <c r="F423" s="78"/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X423" s="78"/>
      <c r="Y423" s="78"/>
      <c r="Z423" s="78"/>
    </row>
    <row r="424" spans="1:26" ht="12.75" customHeight="1" x14ac:dyDescent="0.2">
      <c r="A424" s="78"/>
      <c r="B424" s="78"/>
      <c r="C424" s="78"/>
      <c r="D424" s="78"/>
      <c r="E424" s="78"/>
      <c r="F424" s="78"/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X424" s="78"/>
      <c r="Y424" s="78"/>
      <c r="Z424" s="78"/>
    </row>
    <row r="425" spans="1:26" ht="12.75" customHeight="1" x14ac:dyDescent="0.2">
      <c r="A425" s="78"/>
      <c r="B425" s="78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</row>
    <row r="426" spans="1:26" ht="12.75" customHeight="1" x14ac:dyDescent="0.2">
      <c r="A426" s="78"/>
      <c r="B426" s="78"/>
      <c r="C426" s="78"/>
      <c r="D426" s="78"/>
      <c r="E426" s="78"/>
      <c r="F426" s="78"/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X426" s="78"/>
      <c r="Y426" s="78"/>
      <c r="Z426" s="78"/>
    </row>
    <row r="427" spans="1:26" ht="12.75" customHeight="1" x14ac:dyDescent="0.2">
      <c r="A427" s="78"/>
      <c r="B427" s="78"/>
      <c r="C427" s="78"/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X427" s="78"/>
      <c r="Y427" s="78"/>
      <c r="Z427" s="78"/>
    </row>
    <row r="428" spans="1:26" ht="12.75" customHeight="1" x14ac:dyDescent="0.2">
      <c r="A428" s="78"/>
      <c r="B428" s="78"/>
      <c r="C428" s="78"/>
      <c r="D428" s="78"/>
      <c r="E428" s="78"/>
      <c r="F428" s="78"/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X428" s="78"/>
      <c r="Y428" s="78"/>
      <c r="Z428" s="78"/>
    </row>
    <row r="429" spans="1:26" ht="12.75" customHeight="1" x14ac:dyDescent="0.2">
      <c r="A429" s="78"/>
      <c r="B429" s="78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</row>
    <row r="430" spans="1:26" ht="12.75" customHeight="1" x14ac:dyDescent="0.2">
      <c r="A430" s="78"/>
      <c r="B430" s="78"/>
      <c r="C430" s="78"/>
      <c r="D430" s="78"/>
      <c r="E430" s="78"/>
      <c r="F430" s="78"/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/>
      <c r="Y430" s="78"/>
      <c r="Z430" s="78"/>
    </row>
    <row r="431" spans="1:26" ht="12.75" customHeight="1" x14ac:dyDescent="0.2">
      <c r="A431" s="78"/>
      <c r="B431" s="78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X431" s="78"/>
      <c r="Y431" s="78"/>
      <c r="Z431" s="78"/>
    </row>
    <row r="432" spans="1:26" ht="12.75" customHeight="1" x14ac:dyDescent="0.2">
      <c r="A432" s="78"/>
      <c r="B432" s="78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X432" s="78"/>
      <c r="Y432" s="78"/>
      <c r="Z432" s="78"/>
    </row>
    <row r="433" spans="1:26" ht="12.75" customHeight="1" x14ac:dyDescent="0.2">
      <c r="A433" s="78"/>
      <c r="B433" s="78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</row>
    <row r="434" spans="1:26" ht="12.75" customHeight="1" x14ac:dyDescent="0.2">
      <c r="A434" s="78"/>
      <c r="B434" s="78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X434" s="78"/>
      <c r="Y434" s="78"/>
      <c r="Z434" s="78"/>
    </row>
    <row r="435" spans="1:26" ht="12.75" customHeight="1" x14ac:dyDescent="0.2">
      <c r="A435" s="78"/>
      <c r="B435" s="78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</row>
    <row r="436" spans="1:26" ht="12.75" customHeight="1" x14ac:dyDescent="0.2">
      <c r="A436" s="78"/>
      <c r="B436" s="78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</row>
    <row r="437" spans="1:26" ht="12.75" customHeight="1" x14ac:dyDescent="0.2">
      <c r="A437" s="78"/>
      <c r="B437" s="78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X437" s="78"/>
      <c r="Y437" s="78"/>
      <c r="Z437" s="78"/>
    </row>
    <row r="438" spans="1:26" ht="12.75" customHeight="1" x14ac:dyDescent="0.2">
      <c r="A438" s="78"/>
      <c r="B438" s="78"/>
      <c r="C438" s="78"/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X438" s="78"/>
      <c r="Y438" s="78"/>
      <c r="Z438" s="78"/>
    </row>
    <row r="439" spans="1:26" ht="12.75" customHeight="1" x14ac:dyDescent="0.2">
      <c r="A439" s="78"/>
      <c r="B439" s="78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</row>
    <row r="440" spans="1:26" ht="12.75" customHeight="1" x14ac:dyDescent="0.2">
      <c r="A440" s="78"/>
      <c r="B440" s="78"/>
      <c r="C440" s="78"/>
      <c r="D440" s="78"/>
      <c r="E440" s="78"/>
      <c r="F440" s="78"/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X440" s="78"/>
      <c r="Y440" s="78"/>
      <c r="Z440" s="78"/>
    </row>
    <row r="441" spans="1:26" ht="12.75" customHeight="1" x14ac:dyDescent="0.2">
      <c r="A441" s="78"/>
      <c r="B441" s="78"/>
      <c r="C441" s="78"/>
      <c r="D441" s="78"/>
      <c r="E441" s="78"/>
      <c r="F441" s="78"/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X441" s="78"/>
      <c r="Y441" s="78"/>
      <c r="Z441" s="78"/>
    </row>
    <row r="442" spans="1:26" ht="12.75" customHeight="1" x14ac:dyDescent="0.2">
      <c r="A442" s="78"/>
      <c r="B442" s="78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</row>
    <row r="443" spans="1:26" ht="12.75" customHeight="1" x14ac:dyDescent="0.2">
      <c r="A443" s="78"/>
      <c r="B443" s="78"/>
      <c r="C443" s="78"/>
      <c r="D443" s="78"/>
      <c r="E443" s="78"/>
      <c r="F443" s="78"/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  <c r="Y443" s="78"/>
      <c r="Z443" s="78"/>
    </row>
    <row r="444" spans="1:26" ht="12.75" customHeight="1" x14ac:dyDescent="0.2">
      <c r="A444" s="78"/>
      <c r="B444" s="78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</row>
    <row r="445" spans="1:26" ht="12.75" customHeight="1" x14ac:dyDescent="0.2">
      <c r="A445" s="78"/>
      <c r="B445" s="78"/>
      <c r="C445" s="78"/>
      <c r="D445" s="78"/>
      <c r="E445" s="78"/>
      <c r="F445" s="78"/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  <c r="Y445" s="78"/>
      <c r="Z445" s="78"/>
    </row>
    <row r="446" spans="1:26" ht="12.75" customHeight="1" x14ac:dyDescent="0.2">
      <c r="A446" s="78"/>
      <c r="B446" s="78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</row>
    <row r="447" spans="1:26" ht="12.75" customHeight="1" x14ac:dyDescent="0.2">
      <c r="A447" s="78"/>
      <c r="B447" s="78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</row>
    <row r="448" spans="1:26" ht="12.75" customHeight="1" x14ac:dyDescent="0.2">
      <c r="A448" s="78"/>
      <c r="B448" s="78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</row>
    <row r="449" spans="1:26" ht="12.75" customHeight="1" x14ac:dyDescent="0.2">
      <c r="A449" s="78"/>
      <c r="B449" s="78"/>
      <c r="C449" s="78"/>
      <c r="D449" s="78"/>
      <c r="E449" s="78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</row>
    <row r="450" spans="1:26" ht="12.75" customHeight="1" x14ac:dyDescent="0.2">
      <c r="A450" s="78"/>
      <c r="B450" s="78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</row>
    <row r="451" spans="1:26" ht="12.75" customHeight="1" x14ac:dyDescent="0.2">
      <c r="A451" s="78"/>
      <c r="B451" s="78"/>
      <c r="C451" s="78"/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</row>
    <row r="452" spans="1:26" ht="12.75" customHeight="1" x14ac:dyDescent="0.2">
      <c r="A452" s="78"/>
      <c r="B452" s="78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</row>
    <row r="453" spans="1:26" ht="12.75" customHeight="1" x14ac:dyDescent="0.2">
      <c r="A453" s="78"/>
      <c r="B453" s="78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</row>
    <row r="454" spans="1:26" ht="12.75" customHeight="1" x14ac:dyDescent="0.2">
      <c r="A454" s="78"/>
      <c r="B454" s="78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</row>
    <row r="455" spans="1:26" ht="12.75" customHeight="1" x14ac:dyDescent="0.2">
      <c r="A455" s="78"/>
      <c r="B455" s="78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</row>
    <row r="456" spans="1:26" ht="12.75" customHeight="1" x14ac:dyDescent="0.2">
      <c r="A456" s="78"/>
      <c r="B456" s="78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</row>
    <row r="457" spans="1:26" ht="12.75" customHeight="1" x14ac:dyDescent="0.2">
      <c r="A457" s="78"/>
      <c r="B457" s="78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</row>
    <row r="458" spans="1:26" ht="12.75" customHeight="1" x14ac:dyDescent="0.2">
      <c r="A458" s="78"/>
      <c r="B458" s="78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</row>
    <row r="459" spans="1:26" ht="12.75" customHeight="1" x14ac:dyDescent="0.2">
      <c r="A459" s="78"/>
      <c r="B459" s="78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</row>
    <row r="460" spans="1:26" ht="12.75" customHeight="1" x14ac:dyDescent="0.2">
      <c r="A460" s="78"/>
      <c r="B460" s="78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</row>
    <row r="461" spans="1:26" ht="12.75" customHeight="1" x14ac:dyDescent="0.2">
      <c r="A461" s="78"/>
      <c r="B461" s="78"/>
      <c r="C461" s="78"/>
      <c r="D461" s="78"/>
      <c r="E461" s="78"/>
      <c r="F461" s="78"/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</row>
    <row r="462" spans="1:26" ht="12.75" customHeight="1" x14ac:dyDescent="0.2">
      <c r="A462" s="78"/>
      <c r="B462" s="78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</row>
    <row r="463" spans="1:26" ht="12.75" customHeight="1" x14ac:dyDescent="0.2">
      <c r="A463" s="78"/>
      <c r="B463" s="78"/>
      <c r="C463" s="78"/>
      <c r="D463" s="78"/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</row>
    <row r="464" spans="1:26" ht="12.75" customHeight="1" x14ac:dyDescent="0.2">
      <c r="A464" s="78"/>
      <c r="B464" s="78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</row>
    <row r="465" spans="1:26" ht="12.75" customHeight="1" x14ac:dyDescent="0.2">
      <c r="A465" s="78"/>
      <c r="B465" s="78"/>
      <c r="C465" s="78"/>
      <c r="D465" s="78"/>
      <c r="E465" s="78"/>
      <c r="F465" s="78"/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</row>
    <row r="466" spans="1:26" ht="12.75" customHeight="1" x14ac:dyDescent="0.2">
      <c r="A466" s="78"/>
      <c r="B466" s="78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</row>
    <row r="467" spans="1:26" ht="12.75" customHeight="1" x14ac:dyDescent="0.2">
      <c r="A467" s="78"/>
      <c r="B467" s="78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</row>
    <row r="468" spans="1:26" ht="12.75" customHeight="1" x14ac:dyDescent="0.2">
      <c r="A468" s="78"/>
      <c r="B468" s="78"/>
      <c r="C468" s="78"/>
      <c r="D468" s="78"/>
      <c r="E468" s="78"/>
      <c r="F468" s="78"/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</row>
    <row r="469" spans="1:26" ht="12.75" customHeight="1" x14ac:dyDescent="0.2">
      <c r="A469" s="78"/>
      <c r="B469" s="78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</row>
    <row r="470" spans="1:26" ht="12.75" customHeight="1" x14ac:dyDescent="0.2">
      <c r="A470" s="78"/>
      <c r="B470" s="78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</row>
    <row r="471" spans="1:26" ht="12.75" customHeight="1" x14ac:dyDescent="0.2">
      <c r="A471" s="78"/>
      <c r="B471" s="78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</row>
    <row r="472" spans="1:26" ht="12.75" customHeight="1" x14ac:dyDescent="0.2">
      <c r="A472" s="78"/>
      <c r="B472" s="78"/>
      <c r="C472" s="78"/>
      <c r="D472" s="78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</row>
    <row r="473" spans="1:26" ht="12.75" customHeight="1" x14ac:dyDescent="0.2">
      <c r="A473" s="78"/>
      <c r="B473" s="78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</row>
    <row r="474" spans="1:26" ht="12.75" customHeight="1" x14ac:dyDescent="0.2">
      <c r="A474" s="78"/>
      <c r="B474" s="78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</row>
    <row r="475" spans="1:26" ht="12.75" customHeight="1" x14ac:dyDescent="0.2">
      <c r="A475" s="78"/>
      <c r="B475" s="78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</row>
    <row r="476" spans="1:26" ht="12.75" customHeight="1" x14ac:dyDescent="0.2">
      <c r="A476" s="78"/>
      <c r="B476" s="78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</row>
    <row r="477" spans="1:26" ht="12.75" customHeight="1" x14ac:dyDescent="0.2">
      <c r="A477" s="78"/>
      <c r="B477" s="78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</row>
    <row r="478" spans="1:26" ht="12.75" customHeight="1" x14ac:dyDescent="0.2">
      <c r="A478" s="78"/>
      <c r="B478" s="78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</row>
    <row r="479" spans="1:26" ht="12.75" customHeight="1" x14ac:dyDescent="0.2">
      <c r="A479" s="78"/>
      <c r="B479" s="78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</row>
    <row r="480" spans="1:26" ht="12.75" customHeight="1" x14ac:dyDescent="0.2">
      <c r="A480" s="78"/>
      <c r="B480" s="78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</row>
    <row r="481" spans="1:26" ht="12.75" customHeight="1" x14ac:dyDescent="0.2">
      <c r="A481" s="78"/>
      <c r="B481" s="78"/>
      <c r="C481" s="78"/>
      <c r="D481" s="78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</row>
    <row r="482" spans="1:26" ht="12.75" customHeight="1" x14ac:dyDescent="0.2">
      <c r="A482" s="78"/>
      <c r="B482" s="78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</row>
    <row r="483" spans="1:26" ht="12.75" customHeight="1" x14ac:dyDescent="0.2">
      <c r="A483" s="78"/>
      <c r="B483" s="78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</row>
    <row r="484" spans="1:26" ht="12.75" customHeight="1" x14ac:dyDescent="0.2">
      <c r="A484" s="78"/>
      <c r="B484" s="78"/>
      <c r="C484" s="78"/>
      <c r="D484" s="78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</row>
    <row r="485" spans="1:26" ht="12.75" customHeight="1" x14ac:dyDescent="0.2">
      <c r="A485" s="78"/>
      <c r="B485" s="78"/>
      <c r="C485" s="78"/>
      <c r="D485" s="78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</row>
    <row r="486" spans="1:26" ht="12.75" customHeight="1" x14ac:dyDescent="0.2">
      <c r="A486" s="78"/>
      <c r="B486" s="78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</row>
    <row r="487" spans="1:26" ht="12.75" customHeight="1" x14ac:dyDescent="0.2">
      <c r="A487" s="78"/>
      <c r="B487" s="78"/>
      <c r="C487" s="78"/>
      <c r="D487" s="78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</row>
    <row r="488" spans="1:26" ht="12.75" customHeight="1" x14ac:dyDescent="0.2">
      <c r="A488" s="78"/>
      <c r="B488" s="78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</row>
    <row r="489" spans="1:26" ht="12.75" customHeight="1" x14ac:dyDescent="0.2">
      <c r="A489" s="78"/>
      <c r="B489" s="78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</row>
    <row r="490" spans="1:26" ht="12.75" customHeight="1" x14ac:dyDescent="0.2">
      <c r="A490" s="78"/>
      <c r="B490" s="78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</row>
    <row r="491" spans="1:26" ht="12.75" customHeight="1" x14ac:dyDescent="0.2">
      <c r="A491" s="78"/>
      <c r="B491" s="78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</row>
    <row r="492" spans="1:26" ht="12.75" customHeight="1" x14ac:dyDescent="0.2">
      <c r="A492" s="78"/>
      <c r="B492" s="78"/>
      <c r="C492" s="78"/>
      <c r="D492" s="78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</row>
    <row r="493" spans="1:26" ht="12.75" customHeight="1" x14ac:dyDescent="0.2">
      <c r="A493" s="78"/>
      <c r="B493" s="78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</row>
    <row r="494" spans="1:26" ht="12.75" customHeight="1" x14ac:dyDescent="0.2">
      <c r="A494" s="78"/>
      <c r="B494" s="78"/>
      <c r="C494" s="78"/>
      <c r="D494" s="78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</row>
    <row r="495" spans="1:26" ht="12.75" customHeight="1" x14ac:dyDescent="0.2">
      <c r="A495" s="78"/>
      <c r="B495" s="78"/>
      <c r="C495" s="78"/>
      <c r="D495" s="78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</row>
    <row r="496" spans="1:26" ht="12.75" customHeight="1" x14ac:dyDescent="0.2">
      <c r="A496" s="78"/>
      <c r="B496" s="78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</row>
    <row r="497" spans="1:26" ht="12.75" customHeight="1" x14ac:dyDescent="0.2">
      <c r="A497" s="78"/>
      <c r="B497" s="78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</row>
    <row r="498" spans="1:26" ht="12.75" customHeight="1" x14ac:dyDescent="0.2">
      <c r="A498" s="78"/>
      <c r="B498" s="78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</row>
    <row r="499" spans="1:26" ht="12.75" customHeight="1" x14ac:dyDescent="0.2">
      <c r="A499" s="78"/>
      <c r="B499" s="78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</row>
    <row r="500" spans="1:26" ht="12.75" customHeight="1" x14ac:dyDescent="0.2">
      <c r="A500" s="78"/>
      <c r="B500" s="78"/>
      <c r="C500" s="78"/>
      <c r="D500" s="78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</row>
    <row r="501" spans="1:26" ht="12.75" customHeight="1" x14ac:dyDescent="0.2">
      <c r="A501" s="78"/>
      <c r="B501" s="78"/>
      <c r="C501" s="78"/>
      <c r="D501" s="78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</row>
    <row r="502" spans="1:26" ht="12.75" customHeight="1" x14ac:dyDescent="0.2">
      <c r="A502" s="78"/>
      <c r="B502" s="78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</row>
    <row r="503" spans="1:26" ht="12.75" customHeight="1" x14ac:dyDescent="0.2">
      <c r="A503" s="78"/>
      <c r="B503" s="78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</row>
    <row r="504" spans="1:26" ht="12.75" customHeight="1" x14ac:dyDescent="0.2">
      <c r="A504" s="78"/>
      <c r="B504" s="78"/>
      <c r="C504" s="78"/>
      <c r="D504" s="78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</row>
    <row r="505" spans="1:26" ht="12.75" customHeight="1" x14ac:dyDescent="0.2">
      <c r="A505" s="78"/>
      <c r="B505" s="78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</row>
    <row r="506" spans="1:26" ht="12.75" customHeight="1" x14ac:dyDescent="0.2">
      <c r="A506" s="78"/>
      <c r="B506" s="78"/>
      <c r="C506" s="78"/>
      <c r="D506" s="78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</row>
    <row r="507" spans="1:26" ht="12.75" customHeight="1" x14ac:dyDescent="0.2">
      <c r="A507" s="78"/>
      <c r="B507" s="78"/>
      <c r="C507" s="78"/>
      <c r="D507" s="78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</row>
    <row r="508" spans="1:26" ht="12.75" customHeight="1" x14ac:dyDescent="0.2">
      <c r="A508" s="78"/>
      <c r="B508" s="78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</row>
    <row r="509" spans="1:26" ht="12.75" customHeight="1" x14ac:dyDescent="0.2">
      <c r="A509" s="78"/>
      <c r="B509" s="78"/>
      <c r="C509" s="78"/>
      <c r="D509" s="78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</row>
    <row r="510" spans="1:26" ht="12.75" customHeight="1" x14ac:dyDescent="0.2">
      <c r="A510" s="78"/>
      <c r="B510" s="78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</row>
    <row r="511" spans="1:26" ht="12.75" customHeight="1" x14ac:dyDescent="0.2">
      <c r="A511" s="78"/>
      <c r="B511" s="78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</row>
    <row r="512" spans="1:26" ht="12.75" customHeight="1" x14ac:dyDescent="0.2">
      <c r="A512" s="78"/>
      <c r="B512" s="78"/>
      <c r="C512" s="78"/>
      <c r="D512" s="78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</row>
    <row r="513" spans="1:26" ht="12.75" customHeight="1" x14ac:dyDescent="0.2">
      <c r="A513" s="78"/>
      <c r="B513" s="78"/>
      <c r="C513" s="78"/>
      <c r="D513" s="78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</row>
    <row r="514" spans="1:26" ht="12.75" customHeight="1" x14ac:dyDescent="0.2">
      <c r="A514" s="78"/>
      <c r="B514" s="78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</row>
    <row r="515" spans="1:26" ht="12.75" customHeight="1" x14ac:dyDescent="0.2">
      <c r="A515" s="78"/>
      <c r="B515" s="78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</row>
    <row r="516" spans="1:26" ht="12.75" customHeight="1" x14ac:dyDescent="0.2">
      <c r="A516" s="78"/>
      <c r="B516" s="78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</row>
    <row r="517" spans="1:26" ht="12.75" customHeight="1" x14ac:dyDescent="0.2">
      <c r="A517" s="78"/>
      <c r="B517" s="78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</row>
    <row r="518" spans="1:26" ht="12.75" customHeight="1" x14ac:dyDescent="0.2">
      <c r="A518" s="78"/>
      <c r="B518" s="78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</row>
    <row r="519" spans="1:26" ht="12.75" customHeight="1" x14ac:dyDescent="0.2">
      <c r="A519" s="78"/>
      <c r="B519" s="78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</row>
    <row r="520" spans="1:26" ht="12.75" customHeight="1" x14ac:dyDescent="0.2">
      <c r="A520" s="78"/>
      <c r="B520" s="78"/>
      <c r="C520" s="78"/>
      <c r="D520" s="78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</row>
    <row r="521" spans="1:26" ht="12.75" customHeight="1" x14ac:dyDescent="0.2">
      <c r="A521" s="78"/>
      <c r="B521" s="78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</row>
    <row r="522" spans="1:26" ht="12.75" customHeight="1" x14ac:dyDescent="0.2">
      <c r="A522" s="78"/>
      <c r="B522" s="78"/>
      <c r="C522" s="78"/>
      <c r="D522" s="78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</row>
    <row r="523" spans="1:26" ht="12.75" customHeight="1" x14ac:dyDescent="0.2">
      <c r="A523" s="78"/>
      <c r="B523" s="78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</row>
    <row r="524" spans="1:26" ht="12.75" customHeight="1" x14ac:dyDescent="0.2">
      <c r="A524" s="78"/>
      <c r="B524" s="78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</row>
    <row r="525" spans="1:26" ht="12.75" customHeight="1" x14ac:dyDescent="0.2">
      <c r="A525" s="78"/>
      <c r="B525" s="78"/>
      <c r="C525" s="78"/>
      <c r="D525" s="78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</row>
    <row r="526" spans="1:26" ht="12.75" customHeight="1" x14ac:dyDescent="0.2">
      <c r="A526" s="78"/>
      <c r="B526" s="78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</row>
    <row r="527" spans="1:26" ht="12.75" customHeight="1" x14ac:dyDescent="0.2">
      <c r="A527" s="78"/>
      <c r="B527" s="78"/>
      <c r="C527" s="78"/>
      <c r="D527" s="78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</row>
    <row r="528" spans="1:26" ht="12.75" customHeight="1" x14ac:dyDescent="0.2">
      <c r="A528" s="78"/>
      <c r="B528" s="78"/>
      <c r="C528" s="78"/>
      <c r="D528" s="78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</row>
    <row r="529" spans="1:26" ht="12.75" customHeight="1" x14ac:dyDescent="0.2">
      <c r="A529" s="78"/>
      <c r="B529" s="78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</row>
    <row r="530" spans="1:26" ht="12.75" customHeight="1" x14ac:dyDescent="0.2">
      <c r="A530" s="78"/>
      <c r="B530" s="78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</row>
    <row r="531" spans="1:26" ht="12.75" customHeight="1" x14ac:dyDescent="0.2">
      <c r="A531" s="78"/>
      <c r="B531" s="78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</row>
    <row r="532" spans="1:26" ht="12.75" customHeight="1" x14ac:dyDescent="0.2">
      <c r="A532" s="78"/>
      <c r="B532" s="78"/>
      <c r="C532" s="78"/>
      <c r="D532" s="78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</row>
    <row r="533" spans="1:26" ht="12.75" customHeight="1" x14ac:dyDescent="0.2">
      <c r="A533" s="78"/>
      <c r="B533" s="78"/>
      <c r="C533" s="78"/>
      <c r="D533" s="78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</row>
    <row r="534" spans="1:26" ht="12.75" customHeight="1" x14ac:dyDescent="0.2">
      <c r="A534" s="78"/>
      <c r="B534" s="78"/>
      <c r="C534" s="78"/>
      <c r="D534" s="78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</row>
    <row r="535" spans="1:26" ht="12.75" customHeight="1" x14ac:dyDescent="0.2">
      <c r="A535" s="78"/>
      <c r="B535" s="78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</row>
    <row r="536" spans="1:26" ht="12.75" customHeight="1" x14ac:dyDescent="0.2">
      <c r="A536" s="78"/>
      <c r="B536" s="78"/>
      <c r="C536" s="78"/>
      <c r="D536" s="78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</row>
    <row r="537" spans="1:26" ht="12.75" customHeight="1" x14ac:dyDescent="0.2">
      <c r="A537" s="78"/>
      <c r="B537" s="78"/>
      <c r="C537" s="78"/>
      <c r="D537" s="78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</row>
    <row r="538" spans="1:26" ht="12.75" customHeight="1" x14ac:dyDescent="0.2">
      <c r="A538" s="78"/>
      <c r="B538" s="78"/>
      <c r="C538" s="78"/>
      <c r="D538" s="78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</row>
    <row r="539" spans="1:26" ht="12.75" customHeight="1" x14ac:dyDescent="0.2">
      <c r="A539" s="78"/>
      <c r="B539" s="78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</row>
    <row r="540" spans="1:26" ht="12.75" customHeight="1" x14ac:dyDescent="0.2">
      <c r="A540" s="78"/>
      <c r="B540" s="78"/>
      <c r="C540" s="78"/>
      <c r="D540" s="78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</row>
    <row r="541" spans="1:26" ht="12.75" customHeight="1" x14ac:dyDescent="0.2">
      <c r="A541" s="78"/>
      <c r="B541" s="78"/>
      <c r="C541" s="78"/>
      <c r="D541" s="78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</row>
    <row r="542" spans="1:26" ht="12.75" customHeight="1" x14ac:dyDescent="0.2">
      <c r="A542" s="78"/>
      <c r="B542" s="78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</row>
    <row r="543" spans="1:26" ht="12.75" customHeight="1" x14ac:dyDescent="0.2">
      <c r="A543" s="78"/>
      <c r="B543" s="78"/>
      <c r="C543" s="78"/>
      <c r="D543" s="78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</row>
    <row r="544" spans="1:26" ht="12.75" customHeight="1" x14ac:dyDescent="0.2">
      <c r="A544" s="78"/>
      <c r="B544" s="78"/>
      <c r="C544" s="78"/>
      <c r="D544" s="78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</row>
    <row r="545" spans="1:26" ht="12.75" customHeight="1" x14ac:dyDescent="0.2">
      <c r="A545" s="78"/>
      <c r="B545" s="78"/>
      <c r="C545" s="78"/>
      <c r="D545" s="78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X545" s="78"/>
      <c r="Y545" s="78"/>
      <c r="Z545" s="78"/>
    </row>
    <row r="546" spans="1:26" ht="12.75" customHeight="1" x14ac:dyDescent="0.2">
      <c r="A546" s="78"/>
      <c r="B546" s="78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</row>
    <row r="547" spans="1:26" ht="12.75" customHeight="1" x14ac:dyDescent="0.2">
      <c r="A547" s="78"/>
      <c r="B547" s="78"/>
      <c r="C547" s="78"/>
      <c r="D547" s="78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X547" s="78"/>
      <c r="Y547" s="78"/>
      <c r="Z547" s="78"/>
    </row>
    <row r="548" spans="1:26" ht="12.75" customHeight="1" x14ac:dyDescent="0.2">
      <c r="A548" s="78"/>
      <c r="B548" s="78"/>
      <c r="C548" s="78"/>
      <c r="D548" s="78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X548" s="78"/>
      <c r="Y548" s="78"/>
      <c r="Z548" s="78"/>
    </row>
    <row r="549" spans="1:26" ht="12.75" customHeight="1" x14ac:dyDescent="0.2">
      <c r="A549" s="78"/>
      <c r="B549" s="78"/>
      <c r="C549" s="78"/>
      <c r="D549" s="78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X549" s="78"/>
      <c r="Y549" s="78"/>
      <c r="Z549" s="78"/>
    </row>
    <row r="550" spans="1:26" ht="12.75" customHeight="1" x14ac:dyDescent="0.2">
      <c r="A550" s="78"/>
      <c r="B550" s="78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</row>
    <row r="551" spans="1:26" ht="12.75" customHeight="1" x14ac:dyDescent="0.2">
      <c r="A551" s="78"/>
      <c r="B551" s="78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</row>
    <row r="552" spans="1:26" ht="12.75" customHeight="1" x14ac:dyDescent="0.2">
      <c r="A552" s="78"/>
      <c r="B552" s="78"/>
      <c r="C552" s="78"/>
      <c r="D552" s="78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X552" s="78"/>
      <c r="Y552" s="78"/>
      <c r="Z552" s="78"/>
    </row>
    <row r="553" spans="1:26" ht="12.75" customHeight="1" x14ac:dyDescent="0.2">
      <c r="A553" s="78"/>
      <c r="B553" s="78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</row>
    <row r="554" spans="1:26" ht="12.75" customHeight="1" x14ac:dyDescent="0.2">
      <c r="A554" s="78"/>
      <c r="B554" s="78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X554" s="78"/>
      <c r="Y554" s="78"/>
      <c r="Z554" s="78"/>
    </row>
    <row r="555" spans="1:26" ht="12.75" customHeight="1" x14ac:dyDescent="0.2">
      <c r="A555" s="78"/>
      <c r="B555" s="78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</row>
    <row r="556" spans="1:26" ht="12.75" customHeight="1" x14ac:dyDescent="0.2">
      <c r="A556" s="78"/>
      <c r="B556" s="78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X556" s="78"/>
      <c r="Y556" s="78"/>
      <c r="Z556" s="78"/>
    </row>
    <row r="557" spans="1:26" ht="12.75" customHeight="1" x14ac:dyDescent="0.2">
      <c r="A557" s="78"/>
      <c r="B557" s="78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</row>
    <row r="558" spans="1:26" ht="12.75" customHeight="1" x14ac:dyDescent="0.2">
      <c r="A558" s="78"/>
      <c r="B558" s="78"/>
      <c r="C558" s="78"/>
      <c r="D558" s="78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X558" s="78"/>
      <c r="Y558" s="78"/>
      <c r="Z558" s="78"/>
    </row>
    <row r="559" spans="1:26" ht="12.75" customHeight="1" x14ac:dyDescent="0.2">
      <c r="A559" s="78"/>
      <c r="B559" s="78"/>
      <c r="C559" s="78"/>
      <c r="D559" s="78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X559" s="78"/>
      <c r="Y559" s="78"/>
      <c r="Z559" s="78"/>
    </row>
    <row r="560" spans="1:26" ht="12.75" customHeight="1" x14ac:dyDescent="0.2">
      <c r="A560" s="78"/>
      <c r="B560" s="78"/>
      <c r="C560" s="78"/>
      <c r="D560" s="78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X560" s="78"/>
      <c r="Y560" s="78"/>
      <c r="Z560" s="78"/>
    </row>
    <row r="561" spans="1:26" ht="12.75" customHeight="1" x14ac:dyDescent="0.2">
      <c r="A561" s="78"/>
      <c r="B561" s="78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</row>
    <row r="562" spans="1:26" ht="12.75" customHeight="1" x14ac:dyDescent="0.2">
      <c r="A562" s="78"/>
      <c r="B562" s="78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</row>
    <row r="563" spans="1:26" ht="12.75" customHeight="1" x14ac:dyDescent="0.2">
      <c r="A563" s="78"/>
      <c r="B563" s="78"/>
      <c r="C563" s="78"/>
      <c r="D563" s="78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X563" s="78"/>
      <c r="Y563" s="78"/>
      <c r="Z563" s="78"/>
    </row>
    <row r="564" spans="1:26" ht="12.75" customHeight="1" x14ac:dyDescent="0.2">
      <c r="A564" s="78"/>
      <c r="B564" s="78"/>
      <c r="C564" s="78"/>
      <c r="D564" s="78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X564" s="78"/>
      <c r="Y564" s="78"/>
      <c r="Z564" s="78"/>
    </row>
    <row r="565" spans="1:26" ht="12.75" customHeight="1" x14ac:dyDescent="0.2">
      <c r="A565" s="78"/>
      <c r="B565" s="78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X565" s="78"/>
      <c r="Y565" s="78"/>
      <c r="Z565" s="78"/>
    </row>
    <row r="566" spans="1:26" ht="12.75" customHeight="1" x14ac:dyDescent="0.2">
      <c r="A566" s="78"/>
      <c r="B566" s="78"/>
      <c r="C566" s="78"/>
      <c r="D566" s="78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X566" s="78"/>
      <c r="Y566" s="78"/>
      <c r="Z566" s="78"/>
    </row>
    <row r="567" spans="1:26" ht="12.75" customHeight="1" x14ac:dyDescent="0.2">
      <c r="A567" s="78"/>
      <c r="B567" s="78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</row>
    <row r="568" spans="1:26" ht="12.75" customHeight="1" x14ac:dyDescent="0.2">
      <c r="A568" s="78"/>
      <c r="B568" s="78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X568" s="78"/>
      <c r="Y568" s="78"/>
      <c r="Z568" s="78"/>
    </row>
    <row r="569" spans="1:26" ht="12.75" customHeight="1" x14ac:dyDescent="0.2">
      <c r="A569" s="78"/>
      <c r="B569" s="78"/>
      <c r="C569" s="78"/>
      <c r="D569" s="78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X569" s="78"/>
      <c r="Y569" s="78"/>
      <c r="Z569" s="78"/>
    </row>
    <row r="570" spans="1:26" ht="12.75" customHeight="1" x14ac:dyDescent="0.2">
      <c r="A570" s="78"/>
      <c r="B570" s="78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</row>
    <row r="571" spans="1:26" ht="12.75" customHeight="1" x14ac:dyDescent="0.2">
      <c r="A571" s="78"/>
      <c r="B571" s="78"/>
      <c r="C571" s="78"/>
      <c r="D571" s="78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X571" s="78"/>
      <c r="Y571" s="78"/>
      <c r="Z571" s="78"/>
    </row>
    <row r="572" spans="1:26" ht="12.75" customHeight="1" x14ac:dyDescent="0.2">
      <c r="A572" s="78"/>
      <c r="B572" s="78"/>
      <c r="C572" s="78"/>
      <c r="D572" s="78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X572" s="78"/>
      <c r="Y572" s="78"/>
      <c r="Z572" s="78"/>
    </row>
    <row r="573" spans="1:26" ht="12.75" customHeight="1" x14ac:dyDescent="0.2">
      <c r="A573" s="78"/>
      <c r="B573" s="78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</row>
    <row r="574" spans="1:26" ht="12.75" customHeight="1" x14ac:dyDescent="0.2">
      <c r="A574" s="78"/>
      <c r="B574" s="78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</row>
    <row r="575" spans="1:26" ht="12.75" customHeight="1" x14ac:dyDescent="0.2">
      <c r="A575" s="78"/>
      <c r="B575" s="78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</row>
    <row r="576" spans="1:26" ht="12.75" customHeight="1" x14ac:dyDescent="0.2">
      <c r="A576" s="78"/>
      <c r="B576" s="78"/>
      <c r="C576" s="78"/>
      <c r="D576" s="78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X576" s="78"/>
      <c r="Y576" s="78"/>
      <c r="Z576" s="78"/>
    </row>
    <row r="577" spans="1:26" ht="12.75" customHeight="1" x14ac:dyDescent="0.2">
      <c r="A577" s="78"/>
      <c r="B577" s="78"/>
      <c r="C577" s="78"/>
      <c r="D577" s="78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X577" s="78"/>
      <c r="Y577" s="78"/>
      <c r="Z577" s="78"/>
    </row>
    <row r="578" spans="1:26" ht="12.75" customHeight="1" x14ac:dyDescent="0.2">
      <c r="A578" s="78"/>
      <c r="B578" s="78"/>
      <c r="C578" s="78"/>
      <c r="D578" s="78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X578" s="78"/>
      <c r="Y578" s="78"/>
      <c r="Z578" s="78"/>
    </row>
    <row r="579" spans="1:26" ht="12.75" customHeight="1" x14ac:dyDescent="0.2">
      <c r="A579" s="78"/>
      <c r="B579" s="78"/>
      <c r="C579" s="78"/>
      <c r="D579" s="78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X579" s="78"/>
      <c r="Y579" s="78"/>
      <c r="Z579" s="78"/>
    </row>
    <row r="580" spans="1:26" ht="12.75" customHeight="1" x14ac:dyDescent="0.2">
      <c r="A580" s="78"/>
      <c r="B580" s="78"/>
      <c r="C580" s="78"/>
      <c r="D580" s="78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X580" s="78"/>
      <c r="Y580" s="78"/>
      <c r="Z580" s="78"/>
    </row>
    <row r="581" spans="1:26" ht="12.75" customHeight="1" x14ac:dyDescent="0.2">
      <c r="A581" s="78"/>
      <c r="B581" s="78"/>
      <c r="C581" s="78"/>
      <c r="D581" s="78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X581" s="78"/>
      <c r="Y581" s="78"/>
      <c r="Z581" s="78"/>
    </row>
    <row r="582" spans="1:26" ht="12.75" customHeight="1" x14ac:dyDescent="0.2">
      <c r="A582" s="78"/>
      <c r="B582" s="78"/>
      <c r="C582" s="78"/>
      <c r="D582" s="78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X582" s="78"/>
      <c r="Y582" s="78"/>
      <c r="Z582" s="78"/>
    </row>
    <row r="583" spans="1:26" ht="12.75" customHeight="1" x14ac:dyDescent="0.2">
      <c r="A583" s="78"/>
      <c r="B583" s="78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</row>
    <row r="584" spans="1:26" ht="12.75" customHeight="1" x14ac:dyDescent="0.2">
      <c r="A584" s="78"/>
      <c r="B584" s="78"/>
      <c r="C584" s="78"/>
      <c r="D584" s="78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X584" s="78"/>
      <c r="Y584" s="78"/>
      <c r="Z584" s="78"/>
    </row>
    <row r="585" spans="1:26" ht="12.75" customHeight="1" x14ac:dyDescent="0.2">
      <c r="A585" s="78"/>
      <c r="B585" s="78"/>
      <c r="C585" s="78"/>
      <c r="D585" s="78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X585" s="78"/>
      <c r="Y585" s="78"/>
      <c r="Z585" s="78"/>
    </row>
    <row r="586" spans="1:26" ht="12.75" customHeight="1" x14ac:dyDescent="0.2">
      <c r="A586" s="78"/>
      <c r="B586" s="78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</row>
    <row r="587" spans="1:26" ht="12.75" customHeight="1" x14ac:dyDescent="0.2">
      <c r="A587" s="78"/>
      <c r="B587" s="78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X587" s="78"/>
      <c r="Y587" s="78"/>
      <c r="Z587" s="78"/>
    </row>
    <row r="588" spans="1:26" ht="12.75" customHeight="1" x14ac:dyDescent="0.2">
      <c r="A588" s="78"/>
      <c r="B588" s="78"/>
      <c r="C588" s="78"/>
      <c r="D588" s="78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X588" s="78"/>
      <c r="Y588" s="78"/>
      <c r="Z588" s="78"/>
    </row>
    <row r="589" spans="1:26" ht="12.75" customHeight="1" x14ac:dyDescent="0.2">
      <c r="A589" s="78"/>
      <c r="B589" s="78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</row>
    <row r="590" spans="1:26" ht="12.75" customHeight="1" x14ac:dyDescent="0.2">
      <c r="A590" s="78"/>
      <c r="B590" s="78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X590" s="78"/>
      <c r="Y590" s="78"/>
      <c r="Z590" s="78"/>
    </row>
    <row r="591" spans="1:26" ht="12.75" customHeight="1" x14ac:dyDescent="0.2">
      <c r="A591" s="78"/>
      <c r="B591" s="78"/>
      <c r="C591" s="78"/>
      <c r="D591" s="78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X591" s="78"/>
      <c r="Y591" s="78"/>
      <c r="Z591" s="78"/>
    </row>
    <row r="592" spans="1:26" ht="12.75" customHeight="1" x14ac:dyDescent="0.2">
      <c r="A592" s="78"/>
      <c r="B592" s="78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</row>
    <row r="593" spans="1:26" ht="12.75" customHeight="1" x14ac:dyDescent="0.2">
      <c r="A593" s="78"/>
      <c r="B593" s="78"/>
      <c r="C593" s="78"/>
      <c r="D593" s="78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X593" s="78"/>
      <c r="Y593" s="78"/>
      <c r="Z593" s="78"/>
    </row>
    <row r="594" spans="1:26" ht="12.75" customHeight="1" x14ac:dyDescent="0.2">
      <c r="A594" s="78"/>
      <c r="B594" s="78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</row>
    <row r="595" spans="1:26" ht="12.75" customHeight="1" x14ac:dyDescent="0.2">
      <c r="A595" s="78"/>
      <c r="B595" s="78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</row>
    <row r="596" spans="1:26" ht="12.75" customHeight="1" x14ac:dyDescent="0.2">
      <c r="A596" s="78"/>
      <c r="B596" s="78"/>
      <c r="C596" s="78"/>
      <c r="D596" s="78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X596" s="78"/>
      <c r="Y596" s="78"/>
      <c r="Z596" s="78"/>
    </row>
    <row r="597" spans="1:26" ht="12.75" customHeight="1" x14ac:dyDescent="0.2">
      <c r="A597" s="78"/>
      <c r="B597" s="78"/>
      <c r="C597" s="78"/>
      <c r="D597" s="78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X597" s="78"/>
      <c r="Y597" s="78"/>
      <c r="Z597" s="78"/>
    </row>
    <row r="598" spans="1:26" ht="12.75" customHeight="1" x14ac:dyDescent="0.2">
      <c r="A598" s="78"/>
      <c r="B598" s="78"/>
      <c r="C598" s="78"/>
      <c r="D598" s="78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X598" s="78"/>
      <c r="Y598" s="78"/>
      <c r="Z598" s="78"/>
    </row>
    <row r="599" spans="1:26" ht="12.75" customHeight="1" x14ac:dyDescent="0.2">
      <c r="A599" s="78"/>
      <c r="B599" s="78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</row>
    <row r="600" spans="1:26" ht="12.75" customHeight="1" x14ac:dyDescent="0.2">
      <c r="A600" s="78"/>
      <c r="B600" s="78"/>
      <c r="C600" s="78"/>
      <c r="D600" s="78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X600" s="78"/>
      <c r="Y600" s="78"/>
      <c r="Z600" s="78"/>
    </row>
    <row r="601" spans="1:26" ht="12.75" customHeight="1" x14ac:dyDescent="0.2">
      <c r="A601" s="78"/>
      <c r="B601" s="78"/>
      <c r="C601" s="78"/>
      <c r="D601" s="78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</row>
    <row r="602" spans="1:26" ht="12.75" customHeight="1" x14ac:dyDescent="0.2">
      <c r="A602" s="78"/>
      <c r="B602" s="78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</row>
    <row r="603" spans="1:26" ht="12.75" customHeight="1" x14ac:dyDescent="0.2">
      <c r="A603" s="78"/>
      <c r="B603" s="78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</row>
    <row r="604" spans="1:26" ht="12.75" customHeight="1" x14ac:dyDescent="0.2">
      <c r="A604" s="78"/>
      <c r="B604" s="78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</row>
    <row r="605" spans="1:26" ht="12.75" customHeight="1" x14ac:dyDescent="0.2">
      <c r="A605" s="78"/>
      <c r="B605" s="78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</row>
    <row r="606" spans="1:26" ht="12.75" customHeight="1" x14ac:dyDescent="0.2">
      <c r="A606" s="78"/>
      <c r="B606" s="78"/>
      <c r="C606" s="78"/>
      <c r="D606" s="78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X606" s="78"/>
      <c r="Y606" s="78"/>
      <c r="Z606" s="78"/>
    </row>
    <row r="607" spans="1:26" ht="12.75" customHeight="1" x14ac:dyDescent="0.2">
      <c r="A607" s="78"/>
      <c r="B607" s="78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</row>
    <row r="608" spans="1:26" ht="12.75" customHeight="1" x14ac:dyDescent="0.2">
      <c r="A608" s="78"/>
      <c r="B608" s="78"/>
      <c r="C608" s="78"/>
      <c r="D608" s="78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X608" s="78"/>
      <c r="Y608" s="78"/>
      <c r="Z608" s="78"/>
    </row>
    <row r="609" spans="1:26" ht="12.75" customHeight="1" x14ac:dyDescent="0.2">
      <c r="A609" s="78"/>
      <c r="B609" s="78"/>
      <c r="C609" s="78"/>
      <c r="D609" s="78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X609" s="78"/>
      <c r="Y609" s="78"/>
      <c r="Z609" s="78"/>
    </row>
    <row r="610" spans="1:26" ht="12.75" customHeight="1" x14ac:dyDescent="0.2">
      <c r="A610" s="78"/>
      <c r="B610" s="78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</row>
    <row r="611" spans="1:26" ht="12.75" customHeight="1" x14ac:dyDescent="0.2">
      <c r="A611" s="78"/>
      <c r="B611" s="78"/>
      <c r="C611" s="78"/>
      <c r="D611" s="78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X611" s="78"/>
      <c r="Y611" s="78"/>
      <c r="Z611" s="78"/>
    </row>
    <row r="612" spans="1:26" ht="12.75" customHeight="1" x14ac:dyDescent="0.2">
      <c r="A612" s="78"/>
      <c r="B612" s="78"/>
      <c r="C612" s="78"/>
      <c r="D612" s="78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X612" s="78"/>
      <c r="Y612" s="78"/>
      <c r="Z612" s="78"/>
    </row>
    <row r="613" spans="1:26" ht="12.75" customHeight="1" x14ac:dyDescent="0.2">
      <c r="A613" s="78"/>
      <c r="B613" s="78"/>
      <c r="C613" s="78"/>
      <c r="D613" s="78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X613" s="78"/>
      <c r="Y613" s="78"/>
      <c r="Z613" s="78"/>
    </row>
    <row r="614" spans="1:26" ht="12.75" customHeight="1" x14ac:dyDescent="0.2">
      <c r="A614" s="78"/>
      <c r="B614" s="78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</row>
    <row r="615" spans="1:26" ht="12.75" customHeight="1" x14ac:dyDescent="0.2">
      <c r="A615" s="78"/>
      <c r="B615" s="78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</row>
    <row r="616" spans="1:26" ht="12.75" customHeight="1" x14ac:dyDescent="0.2">
      <c r="A616" s="78"/>
      <c r="B616" s="78"/>
      <c r="C616" s="78"/>
      <c r="D616" s="78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X616" s="78"/>
      <c r="Y616" s="78"/>
      <c r="Z616" s="78"/>
    </row>
    <row r="617" spans="1:26" ht="12.75" customHeight="1" x14ac:dyDescent="0.2">
      <c r="A617" s="78"/>
      <c r="B617" s="78"/>
      <c r="C617" s="78"/>
      <c r="D617" s="78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X617" s="78"/>
      <c r="Y617" s="78"/>
      <c r="Z617" s="78"/>
    </row>
    <row r="618" spans="1:26" ht="12.75" customHeight="1" x14ac:dyDescent="0.2">
      <c r="A618" s="78"/>
      <c r="B618" s="78"/>
      <c r="C618" s="78"/>
      <c r="D618" s="78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X618" s="78"/>
      <c r="Y618" s="78"/>
      <c r="Z618" s="78"/>
    </row>
    <row r="619" spans="1:26" ht="12.75" customHeight="1" x14ac:dyDescent="0.2">
      <c r="A619" s="78"/>
      <c r="B619" s="78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</row>
    <row r="620" spans="1:26" ht="12.75" customHeight="1" x14ac:dyDescent="0.2">
      <c r="A620" s="78"/>
      <c r="B620" s="78"/>
      <c r="C620" s="78"/>
      <c r="D620" s="78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X620" s="78"/>
      <c r="Y620" s="78"/>
      <c r="Z620" s="78"/>
    </row>
    <row r="621" spans="1:26" ht="12.75" customHeight="1" x14ac:dyDescent="0.2">
      <c r="A621" s="78"/>
      <c r="B621" s="78"/>
      <c r="C621" s="78"/>
      <c r="D621" s="78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X621" s="78"/>
      <c r="Y621" s="78"/>
      <c r="Z621" s="78"/>
    </row>
    <row r="622" spans="1:26" ht="12.75" customHeight="1" x14ac:dyDescent="0.2">
      <c r="A622" s="78"/>
      <c r="B622" s="78"/>
      <c r="C622" s="78"/>
      <c r="D622" s="78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X622" s="78"/>
      <c r="Y622" s="78"/>
      <c r="Z622" s="78"/>
    </row>
    <row r="623" spans="1:26" ht="12.75" customHeight="1" x14ac:dyDescent="0.2">
      <c r="A623" s="78"/>
      <c r="B623" s="78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</row>
    <row r="624" spans="1:26" ht="12.75" customHeight="1" x14ac:dyDescent="0.2">
      <c r="A624" s="78"/>
      <c r="B624" s="78"/>
      <c r="C624" s="78"/>
      <c r="D624" s="78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X624" s="78"/>
      <c r="Y624" s="78"/>
      <c r="Z624" s="78"/>
    </row>
    <row r="625" spans="1:26" ht="12.75" customHeight="1" x14ac:dyDescent="0.2">
      <c r="A625" s="78"/>
      <c r="B625" s="78"/>
      <c r="C625" s="78"/>
      <c r="D625" s="78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X625" s="78"/>
      <c r="Y625" s="78"/>
      <c r="Z625" s="78"/>
    </row>
    <row r="626" spans="1:26" ht="12.75" customHeight="1" x14ac:dyDescent="0.2">
      <c r="A626" s="78"/>
      <c r="B626" s="78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</row>
    <row r="627" spans="1:26" ht="12.75" customHeight="1" x14ac:dyDescent="0.2">
      <c r="A627" s="78"/>
      <c r="B627" s="78"/>
      <c r="C627" s="78"/>
      <c r="D627" s="78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X627" s="78"/>
      <c r="Y627" s="78"/>
      <c r="Z627" s="78"/>
    </row>
    <row r="628" spans="1:26" ht="12.75" customHeight="1" x14ac:dyDescent="0.2">
      <c r="A628" s="78"/>
      <c r="B628" s="78"/>
      <c r="C628" s="78"/>
      <c r="D628" s="78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X628" s="78"/>
      <c r="Y628" s="78"/>
      <c r="Z628" s="78"/>
    </row>
    <row r="629" spans="1:26" ht="12.75" customHeight="1" x14ac:dyDescent="0.2">
      <c r="A629" s="78"/>
      <c r="B629" s="78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</row>
    <row r="630" spans="1:26" ht="12.75" customHeight="1" x14ac:dyDescent="0.2">
      <c r="A630" s="78"/>
      <c r="B630" s="78"/>
      <c r="C630" s="78"/>
      <c r="D630" s="78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X630" s="78"/>
      <c r="Y630" s="78"/>
      <c r="Z630" s="78"/>
    </row>
    <row r="631" spans="1:26" ht="12.75" customHeight="1" x14ac:dyDescent="0.2">
      <c r="A631" s="78"/>
      <c r="B631" s="78"/>
      <c r="C631" s="78"/>
      <c r="D631" s="78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X631" s="78"/>
      <c r="Y631" s="78"/>
      <c r="Z631" s="78"/>
    </row>
    <row r="632" spans="1:26" ht="12.75" customHeight="1" x14ac:dyDescent="0.2">
      <c r="A632" s="78"/>
      <c r="B632" s="78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</row>
    <row r="633" spans="1:26" ht="12.75" customHeight="1" x14ac:dyDescent="0.2">
      <c r="A633" s="78"/>
      <c r="B633" s="78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</row>
    <row r="634" spans="1:26" ht="12.75" customHeight="1" x14ac:dyDescent="0.2">
      <c r="A634" s="78"/>
      <c r="B634" s="78"/>
      <c r="C634" s="78"/>
      <c r="D634" s="78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X634" s="78"/>
      <c r="Y634" s="78"/>
      <c r="Z634" s="78"/>
    </row>
    <row r="635" spans="1:26" ht="12.75" customHeight="1" x14ac:dyDescent="0.2">
      <c r="A635" s="78"/>
      <c r="B635" s="78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</row>
    <row r="636" spans="1:26" ht="12.75" customHeight="1" x14ac:dyDescent="0.2">
      <c r="A636" s="78"/>
      <c r="B636" s="78"/>
      <c r="C636" s="78"/>
      <c r="D636" s="78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X636" s="78"/>
      <c r="Y636" s="78"/>
      <c r="Z636" s="78"/>
    </row>
    <row r="637" spans="1:26" ht="12.75" customHeight="1" x14ac:dyDescent="0.2">
      <c r="A637" s="78"/>
      <c r="B637" s="78"/>
      <c r="C637" s="78"/>
      <c r="D637" s="78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X637" s="78"/>
      <c r="Y637" s="78"/>
      <c r="Z637" s="78"/>
    </row>
    <row r="638" spans="1:26" ht="12.75" customHeight="1" x14ac:dyDescent="0.2">
      <c r="A638" s="78"/>
      <c r="B638" s="78"/>
      <c r="C638" s="78"/>
      <c r="D638" s="78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X638" s="78"/>
      <c r="Y638" s="78"/>
      <c r="Z638" s="78"/>
    </row>
    <row r="639" spans="1:26" ht="12.75" customHeight="1" x14ac:dyDescent="0.2">
      <c r="A639" s="78"/>
      <c r="B639" s="78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</row>
    <row r="640" spans="1:26" ht="12.75" customHeight="1" x14ac:dyDescent="0.2">
      <c r="A640" s="78"/>
      <c r="B640" s="78"/>
      <c r="C640" s="78"/>
      <c r="D640" s="78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X640" s="78"/>
      <c r="Y640" s="78"/>
      <c r="Z640" s="78"/>
    </row>
    <row r="641" spans="1:26" ht="12.75" customHeight="1" x14ac:dyDescent="0.2">
      <c r="A641" s="78"/>
      <c r="B641" s="78"/>
      <c r="C641" s="78"/>
      <c r="D641" s="78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X641" s="78"/>
      <c r="Y641" s="78"/>
      <c r="Z641" s="78"/>
    </row>
    <row r="642" spans="1:26" ht="12.75" customHeight="1" x14ac:dyDescent="0.2">
      <c r="A642" s="78"/>
      <c r="B642" s="78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</row>
    <row r="643" spans="1:26" ht="12.75" customHeight="1" x14ac:dyDescent="0.2">
      <c r="A643" s="78"/>
      <c r="B643" s="78"/>
      <c r="C643" s="78"/>
      <c r="D643" s="78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X643" s="78"/>
      <c r="Y643" s="78"/>
      <c r="Z643" s="78"/>
    </row>
    <row r="644" spans="1:26" ht="12.75" customHeight="1" x14ac:dyDescent="0.2">
      <c r="A644" s="78"/>
      <c r="B644" s="78"/>
      <c r="C644" s="78"/>
      <c r="D644" s="78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X644" s="78"/>
      <c r="Y644" s="78"/>
      <c r="Z644" s="78"/>
    </row>
    <row r="645" spans="1:26" ht="12.75" customHeight="1" x14ac:dyDescent="0.2">
      <c r="A645" s="78"/>
      <c r="B645" s="78"/>
      <c r="C645" s="78"/>
      <c r="D645" s="78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X645" s="78"/>
      <c r="Y645" s="78"/>
      <c r="Z645" s="78"/>
    </row>
    <row r="646" spans="1:26" ht="12.75" customHeight="1" x14ac:dyDescent="0.2">
      <c r="A646" s="78"/>
      <c r="B646" s="78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</row>
    <row r="647" spans="1:26" ht="12.75" customHeight="1" x14ac:dyDescent="0.2">
      <c r="A647" s="78"/>
      <c r="B647" s="78"/>
      <c r="C647" s="78"/>
      <c r="D647" s="78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</row>
    <row r="648" spans="1:26" ht="12.75" customHeight="1" x14ac:dyDescent="0.2">
      <c r="A648" s="78"/>
      <c r="B648" s="78"/>
      <c r="C648" s="78"/>
      <c r="D648" s="78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X648" s="78"/>
      <c r="Y648" s="78"/>
      <c r="Z648" s="78"/>
    </row>
    <row r="649" spans="1:26" ht="12.75" customHeight="1" x14ac:dyDescent="0.2">
      <c r="A649" s="78"/>
      <c r="B649" s="78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</row>
    <row r="650" spans="1:26" ht="12.75" customHeight="1" x14ac:dyDescent="0.2">
      <c r="A650" s="78"/>
      <c r="B650" s="78"/>
      <c r="C650" s="78"/>
      <c r="D650" s="78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X650" s="78"/>
      <c r="Y650" s="78"/>
      <c r="Z650" s="78"/>
    </row>
    <row r="651" spans="1:26" ht="12.75" customHeight="1" x14ac:dyDescent="0.2">
      <c r="A651" s="78"/>
      <c r="B651" s="78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</row>
    <row r="652" spans="1:26" ht="12.75" customHeight="1" x14ac:dyDescent="0.2">
      <c r="A652" s="78"/>
      <c r="B652" s="78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</row>
    <row r="653" spans="1:26" ht="12.75" customHeight="1" x14ac:dyDescent="0.2">
      <c r="A653" s="78"/>
      <c r="B653" s="78"/>
      <c r="C653" s="78"/>
      <c r="D653" s="78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X653" s="78"/>
      <c r="Y653" s="78"/>
      <c r="Z653" s="78"/>
    </row>
    <row r="654" spans="1:26" ht="12.75" customHeight="1" x14ac:dyDescent="0.2">
      <c r="A654" s="78"/>
      <c r="B654" s="78"/>
      <c r="C654" s="78"/>
      <c r="D654" s="78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X654" s="78"/>
      <c r="Y654" s="78"/>
      <c r="Z654" s="78"/>
    </row>
    <row r="655" spans="1:26" ht="12.75" customHeight="1" x14ac:dyDescent="0.2">
      <c r="A655" s="78"/>
      <c r="B655" s="78"/>
      <c r="C655" s="78"/>
      <c r="D655" s="78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X655" s="78"/>
      <c r="Y655" s="78"/>
      <c r="Z655" s="78"/>
    </row>
    <row r="656" spans="1:26" ht="12.75" customHeight="1" x14ac:dyDescent="0.2">
      <c r="A656" s="78"/>
      <c r="B656" s="78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</row>
    <row r="657" spans="1:26" ht="12.75" customHeight="1" x14ac:dyDescent="0.2">
      <c r="A657" s="78"/>
      <c r="B657" s="78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</row>
    <row r="658" spans="1:26" ht="12.75" customHeight="1" x14ac:dyDescent="0.2">
      <c r="A658" s="78"/>
      <c r="B658" s="78"/>
      <c r="C658" s="78"/>
      <c r="D658" s="78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X658" s="78"/>
      <c r="Y658" s="78"/>
      <c r="Z658" s="78"/>
    </row>
    <row r="659" spans="1:26" ht="12.75" customHeight="1" x14ac:dyDescent="0.2">
      <c r="A659" s="78"/>
      <c r="B659" s="78"/>
      <c r="C659" s="78"/>
      <c r="D659" s="78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X659" s="78"/>
      <c r="Y659" s="78"/>
      <c r="Z659" s="78"/>
    </row>
    <row r="660" spans="1:26" ht="12.75" customHeight="1" x14ac:dyDescent="0.2">
      <c r="A660" s="78"/>
      <c r="B660" s="78"/>
      <c r="C660" s="78"/>
      <c r="D660" s="78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X660" s="78"/>
      <c r="Y660" s="78"/>
      <c r="Z660" s="78"/>
    </row>
    <row r="661" spans="1:26" ht="12.75" customHeight="1" x14ac:dyDescent="0.2">
      <c r="A661" s="78"/>
      <c r="B661" s="78"/>
      <c r="C661" s="78"/>
      <c r="D661" s="78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X661" s="78"/>
      <c r="Y661" s="78"/>
      <c r="Z661" s="78"/>
    </row>
    <row r="662" spans="1:26" ht="12.75" customHeight="1" x14ac:dyDescent="0.2">
      <c r="A662" s="78"/>
      <c r="B662" s="78"/>
      <c r="C662" s="78"/>
      <c r="D662" s="78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X662" s="78"/>
      <c r="Y662" s="78"/>
      <c r="Z662" s="78"/>
    </row>
    <row r="663" spans="1:26" ht="12.75" customHeight="1" x14ac:dyDescent="0.2">
      <c r="A663" s="78"/>
      <c r="B663" s="78"/>
      <c r="C663" s="78"/>
      <c r="D663" s="78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X663" s="78"/>
      <c r="Y663" s="78"/>
      <c r="Z663" s="78"/>
    </row>
    <row r="664" spans="1:26" ht="12.75" customHeight="1" x14ac:dyDescent="0.2">
      <c r="A664" s="78"/>
      <c r="B664" s="78"/>
      <c r="C664" s="78"/>
      <c r="D664" s="78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X664" s="78"/>
      <c r="Y664" s="78"/>
      <c r="Z664" s="78"/>
    </row>
    <row r="665" spans="1:26" ht="12.75" customHeight="1" x14ac:dyDescent="0.2">
      <c r="A665" s="78"/>
      <c r="B665" s="78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</row>
    <row r="666" spans="1:26" ht="12.75" customHeight="1" x14ac:dyDescent="0.2">
      <c r="A666" s="78"/>
      <c r="B666" s="78"/>
      <c r="C666" s="78"/>
      <c r="D666" s="78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X666" s="78"/>
      <c r="Y666" s="78"/>
      <c r="Z666" s="78"/>
    </row>
    <row r="667" spans="1:26" ht="12.75" customHeight="1" x14ac:dyDescent="0.2">
      <c r="A667" s="78"/>
      <c r="B667" s="78"/>
      <c r="C667" s="78"/>
      <c r="D667" s="78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X667" s="78"/>
      <c r="Y667" s="78"/>
      <c r="Z667" s="78"/>
    </row>
    <row r="668" spans="1:26" ht="12.75" customHeight="1" x14ac:dyDescent="0.2">
      <c r="A668" s="78"/>
      <c r="B668" s="78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</row>
    <row r="669" spans="1:26" ht="12.75" customHeight="1" x14ac:dyDescent="0.2">
      <c r="A669" s="78"/>
      <c r="B669" s="78"/>
      <c r="C669" s="78"/>
      <c r="D669" s="78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X669" s="78"/>
      <c r="Y669" s="78"/>
      <c r="Z669" s="78"/>
    </row>
    <row r="670" spans="1:26" ht="12.75" customHeight="1" x14ac:dyDescent="0.2">
      <c r="A670" s="78"/>
      <c r="B670" s="78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</row>
    <row r="671" spans="1:26" ht="12.75" customHeight="1" x14ac:dyDescent="0.2">
      <c r="A671" s="78"/>
      <c r="B671" s="78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</row>
    <row r="672" spans="1:26" ht="12.75" customHeight="1" x14ac:dyDescent="0.2">
      <c r="A672" s="78"/>
      <c r="B672" s="78"/>
      <c r="C672" s="78"/>
      <c r="D672" s="78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X672" s="78"/>
      <c r="Y672" s="78"/>
      <c r="Z672" s="78"/>
    </row>
    <row r="673" spans="1:26" ht="12.75" customHeight="1" x14ac:dyDescent="0.2">
      <c r="A673" s="78"/>
      <c r="B673" s="78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</row>
    <row r="674" spans="1:26" ht="12.75" customHeight="1" x14ac:dyDescent="0.2">
      <c r="A674" s="78"/>
      <c r="B674" s="78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</row>
    <row r="675" spans="1:26" ht="12.75" customHeight="1" x14ac:dyDescent="0.2">
      <c r="A675" s="78"/>
      <c r="B675" s="78"/>
      <c r="C675" s="78"/>
      <c r="D675" s="78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X675" s="78"/>
      <c r="Y675" s="78"/>
      <c r="Z675" s="78"/>
    </row>
    <row r="676" spans="1:26" ht="12.75" customHeight="1" x14ac:dyDescent="0.2">
      <c r="A676" s="78"/>
      <c r="B676" s="78"/>
      <c r="C676" s="78"/>
      <c r="D676" s="78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X676" s="78"/>
      <c r="Y676" s="78"/>
      <c r="Z676" s="78"/>
    </row>
    <row r="677" spans="1:26" ht="12.75" customHeight="1" x14ac:dyDescent="0.2">
      <c r="A677" s="78"/>
      <c r="B677" s="78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</row>
    <row r="678" spans="1:26" ht="12.75" customHeight="1" x14ac:dyDescent="0.2">
      <c r="A678" s="78"/>
      <c r="B678" s="78"/>
      <c r="C678" s="78"/>
      <c r="D678" s="78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X678" s="78"/>
      <c r="Y678" s="78"/>
      <c r="Z678" s="78"/>
    </row>
    <row r="679" spans="1:26" ht="12.75" customHeight="1" x14ac:dyDescent="0.2">
      <c r="A679" s="78"/>
      <c r="B679" s="78"/>
      <c r="C679" s="78"/>
      <c r="D679" s="78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X679" s="78"/>
      <c r="Y679" s="78"/>
      <c r="Z679" s="78"/>
    </row>
    <row r="680" spans="1:26" ht="12.75" customHeight="1" x14ac:dyDescent="0.2">
      <c r="A680" s="78"/>
      <c r="B680" s="78"/>
      <c r="C680" s="78"/>
      <c r="D680" s="78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X680" s="78"/>
      <c r="Y680" s="78"/>
      <c r="Z680" s="78"/>
    </row>
    <row r="681" spans="1:26" ht="12.75" customHeight="1" x14ac:dyDescent="0.2">
      <c r="A681" s="78"/>
      <c r="B681" s="78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</row>
    <row r="682" spans="1:26" ht="12.75" customHeight="1" x14ac:dyDescent="0.2">
      <c r="A682" s="78"/>
      <c r="B682" s="78"/>
      <c r="C682" s="78"/>
      <c r="D682" s="78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X682" s="78"/>
      <c r="Y682" s="78"/>
      <c r="Z682" s="78"/>
    </row>
    <row r="683" spans="1:26" ht="12.75" customHeight="1" x14ac:dyDescent="0.2">
      <c r="A683" s="78"/>
      <c r="B683" s="78"/>
      <c r="C683" s="78"/>
      <c r="D683" s="78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X683" s="78"/>
      <c r="Y683" s="78"/>
      <c r="Z683" s="78"/>
    </row>
    <row r="684" spans="1:26" ht="12.75" customHeight="1" x14ac:dyDescent="0.2">
      <c r="A684" s="78"/>
      <c r="B684" s="78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</row>
    <row r="685" spans="1:26" ht="12.75" customHeight="1" x14ac:dyDescent="0.2">
      <c r="A685" s="78"/>
      <c r="B685" s="78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</row>
    <row r="686" spans="1:26" ht="12.75" customHeight="1" x14ac:dyDescent="0.2">
      <c r="A686" s="78"/>
      <c r="B686" s="78"/>
      <c r="C686" s="78"/>
      <c r="D686" s="78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X686" s="78"/>
      <c r="Y686" s="78"/>
      <c r="Z686" s="78"/>
    </row>
    <row r="687" spans="1:26" ht="12.75" customHeight="1" x14ac:dyDescent="0.2">
      <c r="A687" s="78"/>
      <c r="B687" s="78"/>
      <c r="C687" s="78"/>
      <c r="D687" s="78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X687" s="78"/>
      <c r="Y687" s="78"/>
      <c r="Z687" s="78"/>
    </row>
    <row r="688" spans="1:26" ht="12.75" customHeight="1" x14ac:dyDescent="0.2">
      <c r="A688" s="78"/>
      <c r="B688" s="78"/>
      <c r="C688" s="78"/>
      <c r="D688" s="78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X688" s="78"/>
      <c r="Y688" s="78"/>
      <c r="Z688" s="78"/>
    </row>
    <row r="689" spans="1:26" ht="12.75" customHeight="1" x14ac:dyDescent="0.2">
      <c r="A689" s="78"/>
      <c r="B689" s="78"/>
      <c r="C689" s="78"/>
      <c r="D689" s="78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X689" s="78"/>
      <c r="Y689" s="78"/>
      <c r="Z689" s="78"/>
    </row>
    <row r="690" spans="1:26" ht="12.75" customHeight="1" x14ac:dyDescent="0.2">
      <c r="A690" s="78"/>
      <c r="B690" s="78"/>
      <c r="C690" s="78"/>
      <c r="D690" s="78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X690" s="78"/>
      <c r="Y690" s="78"/>
      <c r="Z690" s="78"/>
    </row>
    <row r="691" spans="1:26" ht="12.75" customHeight="1" x14ac:dyDescent="0.2">
      <c r="A691" s="78"/>
      <c r="B691" s="78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</row>
    <row r="692" spans="1:26" ht="12.75" customHeight="1" x14ac:dyDescent="0.2">
      <c r="A692" s="78"/>
      <c r="B692" s="78"/>
      <c r="C692" s="78"/>
      <c r="D692" s="78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X692" s="78"/>
      <c r="Y692" s="78"/>
      <c r="Z692" s="78"/>
    </row>
    <row r="693" spans="1:26" ht="12.75" customHeight="1" x14ac:dyDescent="0.2">
      <c r="A693" s="78"/>
      <c r="B693" s="78"/>
      <c r="C693" s="78"/>
      <c r="D693" s="78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</row>
    <row r="694" spans="1:26" ht="12.75" customHeight="1" x14ac:dyDescent="0.2">
      <c r="A694" s="78"/>
      <c r="B694" s="78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</row>
    <row r="695" spans="1:26" ht="12.75" customHeight="1" x14ac:dyDescent="0.2">
      <c r="A695" s="78"/>
      <c r="B695" s="78"/>
      <c r="C695" s="78"/>
      <c r="D695" s="78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X695" s="78"/>
      <c r="Y695" s="78"/>
      <c r="Z695" s="78"/>
    </row>
    <row r="696" spans="1:26" ht="12.75" customHeight="1" x14ac:dyDescent="0.2">
      <c r="A696" s="78"/>
      <c r="B696" s="78"/>
      <c r="C696" s="78"/>
      <c r="D696" s="78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X696" s="78"/>
      <c r="Y696" s="78"/>
      <c r="Z696" s="78"/>
    </row>
    <row r="697" spans="1:26" ht="12.75" customHeight="1" x14ac:dyDescent="0.2">
      <c r="A697" s="78"/>
      <c r="B697" s="78"/>
      <c r="C697" s="78"/>
      <c r="D697" s="78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X697" s="78"/>
      <c r="Y697" s="78"/>
      <c r="Z697" s="78"/>
    </row>
    <row r="698" spans="1:26" ht="12.75" customHeight="1" x14ac:dyDescent="0.2">
      <c r="A698" s="78"/>
      <c r="B698" s="78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</row>
    <row r="699" spans="1:26" ht="12.75" customHeight="1" x14ac:dyDescent="0.2">
      <c r="A699" s="78"/>
      <c r="B699" s="78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</row>
    <row r="700" spans="1:26" ht="12.75" customHeight="1" x14ac:dyDescent="0.2">
      <c r="A700" s="78"/>
      <c r="B700" s="78"/>
      <c r="C700" s="78"/>
      <c r="D700" s="78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X700" s="78"/>
      <c r="Y700" s="78"/>
      <c r="Z700" s="78"/>
    </row>
    <row r="701" spans="1:26" ht="12.75" customHeight="1" x14ac:dyDescent="0.2">
      <c r="A701" s="78"/>
      <c r="B701" s="78"/>
      <c r="C701" s="78"/>
      <c r="D701" s="78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X701" s="78"/>
      <c r="Y701" s="78"/>
      <c r="Z701" s="78"/>
    </row>
    <row r="702" spans="1:26" ht="12.75" customHeight="1" x14ac:dyDescent="0.2">
      <c r="A702" s="78"/>
      <c r="B702" s="78"/>
      <c r="C702" s="78"/>
      <c r="D702" s="78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  <c r="Q702" s="78"/>
      <c r="R702" s="78"/>
      <c r="S702" s="78"/>
      <c r="T702" s="78"/>
      <c r="U702" s="78"/>
      <c r="V702" s="78"/>
      <c r="W702" s="78"/>
      <c r="X702" s="78"/>
      <c r="Y702" s="78"/>
      <c r="Z702" s="78"/>
    </row>
    <row r="703" spans="1:26" ht="12.75" customHeight="1" x14ac:dyDescent="0.2">
      <c r="A703" s="78"/>
      <c r="B703" s="78"/>
      <c r="C703" s="78"/>
      <c r="D703" s="78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  <c r="Q703" s="78"/>
      <c r="R703" s="78"/>
      <c r="S703" s="78"/>
      <c r="T703" s="78"/>
      <c r="U703" s="78"/>
      <c r="V703" s="78"/>
      <c r="W703" s="78"/>
      <c r="X703" s="78"/>
      <c r="Y703" s="78"/>
      <c r="Z703" s="78"/>
    </row>
    <row r="704" spans="1:26" ht="12.75" customHeight="1" x14ac:dyDescent="0.2">
      <c r="A704" s="78"/>
      <c r="B704" s="78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  <c r="Q704" s="78"/>
      <c r="R704" s="78"/>
      <c r="S704" s="78"/>
      <c r="T704" s="78"/>
      <c r="U704" s="78"/>
      <c r="V704" s="78"/>
      <c r="W704" s="78"/>
      <c r="X704" s="78"/>
      <c r="Y704" s="78"/>
      <c r="Z704" s="78"/>
    </row>
    <row r="705" spans="1:26" ht="12.75" customHeight="1" x14ac:dyDescent="0.2">
      <c r="A705" s="78"/>
      <c r="B705" s="78"/>
      <c r="C705" s="78"/>
      <c r="D705" s="78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  <c r="Q705" s="78"/>
      <c r="R705" s="78"/>
      <c r="S705" s="78"/>
      <c r="T705" s="78"/>
      <c r="U705" s="78"/>
      <c r="V705" s="78"/>
      <c r="W705" s="78"/>
      <c r="X705" s="78"/>
      <c r="Y705" s="78"/>
      <c r="Z705" s="78"/>
    </row>
    <row r="706" spans="1:26" ht="12.75" customHeight="1" x14ac:dyDescent="0.2">
      <c r="A706" s="78"/>
      <c r="B706" s="78"/>
      <c r="C706" s="78"/>
      <c r="D706" s="78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  <c r="Q706" s="78"/>
      <c r="R706" s="78"/>
      <c r="S706" s="78"/>
      <c r="T706" s="78"/>
      <c r="U706" s="78"/>
      <c r="V706" s="78"/>
      <c r="W706" s="78"/>
      <c r="X706" s="78"/>
      <c r="Y706" s="78"/>
      <c r="Z706" s="78"/>
    </row>
    <row r="707" spans="1:26" ht="12.75" customHeight="1" x14ac:dyDescent="0.2">
      <c r="A707" s="78"/>
      <c r="B707" s="78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</row>
    <row r="708" spans="1:26" ht="12.75" customHeight="1" x14ac:dyDescent="0.2">
      <c r="A708" s="78"/>
      <c r="B708" s="78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</row>
    <row r="709" spans="1:26" ht="12.75" customHeight="1" x14ac:dyDescent="0.2">
      <c r="A709" s="78"/>
      <c r="B709" s="78"/>
      <c r="C709" s="78"/>
      <c r="D709" s="78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  <c r="Q709" s="78"/>
      <c r="R709" s="78"/>
      <c r="S709" s="78"/>
      <c r="T709" s="78"/>
      <c r="U709" s="78"/>
      <c r="V709" s="78"/>
      <c r="W709" s="78"/>
      <c r="X709" s="78"/>
      <c r="Y709" s="78"/>
      <c r="Z709" s="78"/>
    </row>
    <row r="710" spans="1:26" ht="12.75" customHeight="1" x14ac:dyDescent="0.2">
      <c r="A710" s="78"/>
      <c r="B710" s="78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</row>
    <row r="711" spans="1:26" ht="12.75" customHeight="1" x14ac:dyDescent="0.2">
      <c r="A711" s="78"/>
      <c r="B711" s="78"/>
      <c r="C711" s="78"/>
      <c r="D711" s="78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  <c r="Q711" s="78"/>
      <c r="R711" s="78"/>
      <c r="S711" s="78"/>
      <c r="T711" s="78"/>
      <c r="U711" s="78"/>
      <c r="V711" s="78"/>
      <c r="W711" s="78"/>
      <c r="X711" s="78"/>
      <c r="Y711" s="78"/>
      <c r="Z711" s="78"/>
    </row>
    <row r="712" spans="1:26" ht="12.75" customHeight="1" x14ac:dyDescent="0.2">
      <c r="A712" s="78"/>
      <c r="B712" s="78"/>
      <c r="C712" s="78"/>
      <c r="D712" s="78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  <c r="Q712" s="78"/>
      <c r="R712" s="78"/>
      <c r="S712" s="78"/>
      <c r="T712" s="78"/>
      <c r="U712" s="78"/>
      <c r="V712" s="78"/>
      <c r="W712" s="78"/>
      <c r="X712" s="78"/>
      <c r="Y712" s="78"/>
      <c r="Z712" s="78"/>
    </row>
    <row r="713" spans="1:26" ht="12.75" customHeight="1" x14ac:dyDescent="0.2">
      <c r="A713" s="78"/>
      <c r="B713" s="78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</row>
    <row r="714" spans="1:26" ht="12.75" customHeight="1" x14ac:dyDescent="0.2">
      <c r="A714" s="78"/>
      <c r="B714" s="78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</row>
    <row r="715" spans="1:26" ht="12.75" customHeight="1" x14ac:dyDescent="0.2">
      <c r="A715" s="78"/>
      <c r="B715" s="78"/>
      <c r="C715" s="78"/>
      <c r="D715" s="78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  <c r="Q715" s="78"/>
      <c r="R715" s="78"/>
      <c r="S715" s="78"/>
      <c r="T715" s="78"/>
      <c r="U715" s="78"/>
      <c r="V715" s="78"/>
      <c r="W715" s="78"/>
      <c r="X715" s="78"/>
      <c r="Y715" s="78"/>
      <c r="Z715" s="78"/>
    </row>
    <row r="716" spans="1:26" ht="12.75" customHeight="1" x14ac:dyDescent="0.2">
      <c r="A716" s="78"/>
      <c r="B716" s="78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</row>
    <row r="717" spans="1:26" ht="12.75" customHeight="1" x14ac:dyDescent="0.2">
      <c r="A717" s="78"/>
      <c r="B717" s="78"/>
      <c r="C717" s="78"/>
      <c r="D717" s="78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  <c r="Q717" s="78"/>
      <c r="R717" s="78"/>
      <c r="S717" s="78"/>
      <c r="T717" s="78"/>
      <c r="U717" s="78"/>
      <c r="V717" s="78"/>
      <c r="W717" s="78"/>
      <c r="X717" s="78"/>
      <c r="Y717" s="78"/>
      <c r="Z717" s="78"/>
    </row>
    <row r="718" spans="1:26" ht="12.75" customHeight="1" x14ac:dyDescent="0.2">
      <c r="A718" s="78"/>
      <c r="B718" s="78"/>
      <c r="C718" s="78"/>
      <c r="D718" s="78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  <c r="Q718" s="78"/>
      <c r="R718" s="78"/>
      <c r="S718" s="78"/>
      <c r="T718" s="78"/>
      <c r="U718" s="78"/>
      <c r="V718" s="78"/>
      <c r="W718" s="78"/>
      <c r="X718" s="78"/>
      <c r="Y718" s="78"/>
      <c r="Z718" s="78"/>
    </row>
    <row r="719" spans="1:26" ht="12.75" customHeight="1" x14ac:dyDescent="0.2">
      <c r="A719" s="78"/>
      <c r="B719" s="78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</row>
    <row r="720" spans="1:26" ht="12.75" customHeight="1" x14ac:dyDescent="0.2">
      <c r="A720" s="78"/>
      <c r="B720" s="78"/>
      <c r="C720" s="78"/>
      <c r="D720" s="78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  <c r="Q720" s="78"/>
      <c r="R720" s="78"/>
      <c r="S720" s="78"/>
      <c r="T720" s="78"/>
      <c r="U720" s="78"/>
      <c r="V720" s="78"/>
      <c r="W720" s="78"/>
      <c r="X720" s="78"/>
      <c r="Y720" s="78"/>
      <c r="Z720" s="78"/>
    </row>
    <row r="721" spans="1:26" ht="12.75" customHeight="1" x14ac:dyDescent="0.2">
      <c r="A721" s="78"/>
      <c r="B721" s="78"/>
      <c r="C721" s="78"/>
      <c r="D721" s="78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  <c r="Q721" s="78"/>
      <c r="R721" s="78"/>
      <c r="S721" s="78"/>
      <c r="T721" s="78"/>
      <c r="U721" s="78"/>
      <c r="V721" s="78"/>
      <c r="W721" s="78"/>
      <c r="X721" s="78"/>
      <c r="Y721" s="78"/>
      <c r="Z721" s="78"/>
    </row>
    <row r="722" spans="1:26" ht="12.75" customHeight="1" x14ac:dyDescent="0.2">
      <c r="A722" s="78"/>
      <c r="B722" s="78"/>
      <c r="C722" s="78"/>
      <c r="D722" s="78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  <c r="Q722" s="78"/>
      <c r="R722" s="78"/>
      <c r="S722" s="78"/>
      <c r="T722" s="78"/>
      <c r="U722" s="78"/>
      <c r="V722" s="78"/>
      <c r="W722" s="78"/>
      <c r="X722" s="78"/>
      <c r="Y722" s="78"/>
      <c r="Z722" s="78"/>
    </row>
    <row r="723" spans="1:26" ht="12.75" customHeight="1" x14ac:dyDescent="0.2">
      <c r="A723" s="78"/>
      <c r="B723" s="78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</row>
    <row r="724" spans="1:26" ht="12.75" customHeight="1" x14ac:dyDescent="0.2">
      <c r="A724" s="78"/>
      <c r="B724" s="78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</row>
    <row r="725" spans="1:26" ht="12.75" customHeight="1" x14ac:dyDescent="0.2">
      <c r="A725" s="78"/>
      <c r="B725" s="78"/>
      <c r="C725" s="78"/>
      <c r="D725" s="78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  <c r="U725" s="78"/>
      <c r="V725" s="78"/>
      <c r="W725" s="78"/>
      <c r="X725" s="78"/>
      <c r="Y725" s="78"/>
      <c r="Z725" s="78"/>
    </row>
    <row r="726" spans="1:26" ht="12.75" customHeight="1" x14ac:dyDescent="0.2">
      <c r="A726" s="78"/>
      <c r="B726" s="78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</row>
    <row r="727" spans="1:26" ht="12.75" customHeight="1" x14ac:dyDescent="0.2">
      <c r="A727" s="78"/>
      <c r="B727" s="78"/>
      <c r="C727" s="78"/>
      <c r="D727" s="78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  <c r="Q727" s="78"/>
      <c r="R727" s="78"/>
      <c r="S727" s="78"/>
      <c r="T727" s="78"/>
      <c r="U727" s="78"/>
      <c r="V727" s="78"/>
      <c r="W727" s="78"/>
      <c r="X727" s="78"/>
      <c r="Y727" s="78"/>
      <c r="Z727" s="78"/>
    </row>
    <row r="728" spans="1:26" ht="12.75" customHeight="1" x14ac:dyDescent="0.2">
      <c r="A728" s="78"/>
      <c r="B728" s="78"/>
      <c r="C728" s="78"/>
      <c r="D728" s="78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  <c r="Q728" s="78"/>
      <c r="R728" s="78"/>
      <c r="S728" s="78"/>
      <c r="T728" s="78"/>
      <c r="U728" s="78"/>
      <c r="V728" s="78"/>
      <c r="W728" s="78"/>
      <c r="X728" s="78"/>
      <c r="Y728" s="78"/>
      <c r="Z728" s="78"/>
    </row>
    <row r="729" spans="1:26" ht="12.75" customHeight="1" x14ac:dyDescent="0.2">
      <c r="A729" s="78"/>
      <c r="B729" s="78"/>
      <c r="C729" s="78"/>
      <c r="D729" s="78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  <c r="Q729" s="78"/>
      <c r="R729" s="78"/>
      <c r="S729" s="78"/>
      <c r="T729" s="78"/>
      <c r="U729" s="78"/>
      <c r="V729" s="78"/>
      <c r="W729" s="78"/>
      <c r="X729" s="78"/>
      <c r="Y729" s="78"/>
      <c r="Z729" s="78"/>
    </row>
    <row r="730" spans="1:26" ht="12.75" customHeight="1" x14ac:dyDescent="0.2">
      <c r="A730" s="78"/>
      <c r="B730" s="78"/>
      <c r="C730" s="78"/>
      <c r="D730" s="78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  <c r="Q730" s="78"/>
      <c r="R730" s="78"/>
      <c r="S730" s="78"/>
      <c r="T730" s="78"/>
      <c r="U730" s="78"/>
      <c r="V730" s="78"/>
      <c r="W730" s="78"/>
      <c r="X730" s="78"/>
      <c r="Y730" s="78"/>
      <c r="Z730" s="78"/>
    </row>
    <row r="731" spans="1:26" ht="12.75" customHeight="1" x14ac:dyDescent="0.2">
      <c r="A731" s="78"/>
      <c r="B731" s="78"/>
      <c r="C731" s="78"/>
      <c r="D731" s="78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  <c r="U731" s="78"/>
      <c r="V731" s="78"/>
      <c r="W731" s="78"/>
      <c r="X731" s="78"/>
      <c r="Y731" s="78"/>
      <c r="Z731" s="78"/>
    </row>
    <row r="732" spans="1:26" ht="12.75" customHeight="1" x14ac:dyDescent="0.2">
      <c r="A732" s="78"/>
      <c r="B732" s="78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</row>
    <row r="733" spans="1:26" ht="12.75" customHeight="1" x14ac:dyDescent="0.2">
      <c r="A733" s="78"/>
      <c r="B733" s="78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</row>
    <row r="734" spans="1:26" ht="12.75" customHeight="1" x14ac:dyDescent="0.2">
      <c r="A734" s="78"/>
      <c r="B734" s="78"/>
      <c r="C734" s="78"/>
      <c r="D734" s="78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  <c r="Q734" s="78"/>
      <c r="R734" s="78"/>
      <c r="S734" s="78"/>
      <c r="T734" s="78"/>
      <c r="U734" s="78"/>
      <c r="V734" s="78"/>
      <c r="W734" s="78"/>
      <c r="X734" s="78"/>
      <c r="Y734" s="78"/>
      <c r="Z734" s="78"/>
    </row>
    <row r="735" spans="1:26" ht="12.75" customHeight="1" x14ac:dyDescent="0.2">
      <c r="A735" s="78"/>
      <c r="B735" s="78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</row>
    <row r="736" spans="1:26" ht="12.75" customHeight="1" x14ac:dyDescent="0.2">
      <c r="A736" s="78"/>
      <c r="B736" s="78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</row>
    <row r="737" spans="1:26" ht="12.75" customHeight="1" x14ac:dyDescent="0.2">
      <c r="A737" s="78"/>
      <c r="B737" s="78"/>
      <c r="C737" s="78"/>
      <c r="D737" s="78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  <c r="Q737" s="78"/>
      <c r="R737" s="78"/>
      <c r="S737" s="78"/>
      <c r="T737" s="78"/>
      <c r="U737" s="78"/>
      <c r="V737" s="78"/>
      <c r="W737" s="78"/>
      <c r="X737" s="78"/>
      <c r="Y737" s="78"/>
      <c r="Z737" s="78"/>
    </row>
    <row r="738" spans="1:26" ht="12.75" customHeight="1" x14ac:dyDescent="0.2">
      <c r="A738" s="78"/>
      <c r="B738" s="78"/>
      <c r="C738" s="78"/>
      <c r="D738" s="78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  <c r="Q738" s="78"/>
      <c r="R738" s="78"/>
      <c r="S738" s="78"/>
      <c r="T738" s="78"/>
      <c r="U738" s="78"/>
      <c r="V738" s="78"/>
      <c r="W738" s="78"/>
      <c r="X738" s="78"/>
      <c r="Y738" s="78"/>
      <c r="Z738" s="78"/>
    </row>
    <row r="739" spans="1:26" ht="12.75" customHeight="1" x14ac:dyDescent="0.2">
      <c r="A739" s="78"/>
      <c r="B739" s="78"/>
      <c r="C739" s="78"/>
      <c r="D739" s="78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</row>
    <row r="740" spans="1:26" ht="12.75" customHeight="1" x14ac:dyDescent="0.2">
      <c r="A740" s="78"/>
      <c r="B740" s="78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</row>
    <row r="741" spans="1:26" ht="12.75" customHeight="1" x14ac:dyDescent="0.2">
      <c r="A741" s="78"/>
      <c r="B741" s="78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</row>
    <row r="742" spans="1:26" ht="12.75" customHeight="1" x14ac:dyDescent="0.2">
      <c r="A742" s="78"/>
      <c r="B742" s="78"/>
      <c r="C742" s="78"/>
      <c r="D742" s="78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  <c r="Q742" s="78"/>
      <c r="R742" s="78"/>
      <c r="S742" s="78"/>
      <c r="T742" s="78"/>
      <c r="U742" s="78"/>
      <c r="V742" s="78"/>
      <c r="W742" s="78"/>
      <c r="X742" s="78"/>
      <c r="Y742" s="78"/>
      <c r="Z742" s="78"/>
    </row>
    <row r="743" spans="1:26" ht="12.75" customHeight="1" x14ac:dyDescent="0.2">
      <c r="A743" s="78"/>
      <c r="B743" s="78"/>
      <c r="C743" s="78"/>
      <c r="D743" s="78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  <c r="Q743" s="78"/>
      <c r="R743" s="78"/>
      <c r="S743" s="78"/>
      <c r="T743" s="78"/>
      <c r="U743" s="78"/>
      <c r="V743" s="78"/>
      <c r="W743" s="78"/>
      <c r="X743" s="78"/>
      <c r="Y743" s="78"/>
      <c r="Z743" s="78"/>
    </row>
    <row r="744" spans="1:26" ht="12.75" customHeight="1" x14ac:dyDescent="0.2">
      <c r="A744" s="78"/>
      <c r="B744" s="78"/>
      <c r="C744" s="78"/>
      <c r="D744" s="78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  <c r="Q744" s="78"/>
      <c r="R744" s="78"/>
      <c r="S744" s="78"/>
      <c r="T744" s="78"/>
      <c r="U744" s="78"/>
      <c r="V744" s="78"/>
      <c r="W744" s="78"/>
      <c r="X744" s="78"/>
      <c r="Y744" s="78"/>
      <c r="Z744" s="78"/>
    </row>
    <row r="745" spans="1:26" ht="12.75" customHeight="1" x14ac:dyDescent="0.2">
      <c r="A745" s="78"/>
      <c r="B745" s="78"/>
      <c r="C745" s="78"/>
      <c r="D745" s="78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  <c r="Q745" s="78"/>
      <c r="R745" s="78"/>
      <c r="S745" s="78"/>
      <c r="T745" s="78"/>
      <c r="U745" s="78"/>
      <c r="V745" s="78"/>
      <c r="W745" s="78"/>
      <c r="X745" s="78"/>
      <c r="Y745" s="78"/>
      <c r="Z745" s="78"/>
    </row>
    <row r="746" spans="1:26" ht="12.75" customHeight="1" x14ac:dyDescent="0.2">
      <c r="A746" s="78"/>
      <c r="B746" s="78"/>
      <c r="C746" s="78"/>
      <c r="D746" s="78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  <c r="Q746" s="78"/>
      <c r="R746" s="78"/>
      <c r="S746" s="78"/>
      <c r="T746" s="78"/>
      <c r="U746" s="78"/>
      <c r="V746" s="78"/>
      <c r="W746" s="78"/>
      <c r="X746" s="78"/>
      <c r="Y746" s="78"/>
      <c r="Z746" s="78"/>
    </row>
    <row r="747" spans="1:26" ht="12.75" customHeight="1" x14ac:dyDescent="0.2">
      <c r="A747" s="78"/>
      <c r="B747" s="78"/>
      <c r="C747" s="78"/>
      <c r="D747" s="78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  <c r="Q747" s="78"/>
      <c r="R747" s="78"/>
      <c r="S747" s="78"/>
      <c r="T747" s="78"/>
      <c r="U747" s="78"/>
      <c r="V747" s="78"/>
      <c r="W747" s="78"/>
      <c r="X747" s="78"/>
      <c r="Y747" s="78"/>
      <c r="Z747" s="78"/>
    </row>
    <row r="748" spans="1:26" ht="12.75" customHeight="1" x14ac:dyDescent="0.2">
      <c r="A748" s="78"/>
      <c r="B748" s="78"/>
      <c r="C748" s="78"/>
      <c r="D748" s="78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  <c r="Q748" s="78"/>
      <c r="R748" s="78"/>
      <c r="S748" s="78"/>
      <c r="T748" s="78"/>
      <c r="U748" s="78"/>
      <c r="V748" s="78"/>
      <c r="W748" s="78"/>
      <c r="X748" s="78"/>
      <c r="Y748" s="78"/>
      <c r="Z748" s="78"/>
    </row>
    <row r="749" spans="1:26" ht="12.75" customHeight="1" x14ac:dyDescent="0.2">
      <c r="A749" s="78"/>
      <c r="B749" s="78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</row>
    <row r="750" spans="1:26" ht="12.75" customHeight="1" x14ac:dyDescent="0.2">
      <c r="A750" s="78"/>
      <c r="B750" s="78"/>
      <c r="C750" s="78"/>
      <c r="D750" s="78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  <c r="Q750" s="78"/>
      <c r="R750" s="78"/>
      <c r="S750" s="78"/>
      <c r="T750" s="78"/>
      <c r="U750" s="78"/>
      <c r="V750" s="78"/>
      <c r="W750" s="78"/>
      <c r="X750" s="78"/>
      <c r="Y750" s="78"/>
      <c r="Z750" s="78"/>
    </row>
    <row r="751" spans="1:26" ht="12.75" customHeight="1" x14ac:dyDescent="0.2">
      <c r="A751" s="78"/>
      <c r="B751" s="78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</row>
    <row r="752" spans="1:26" ht="12.75" customHeight="1" x14ac:dyDescent="0.2">
      <c r="A752" s="78"/>
      <c r="B752" s="78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</row>
    <row r="753" spans="1:26" ht="12.75" customHeight="1" x14ac:dyDescent="0.2">
      <c r="A753" s="78"/>
      <c r="B753" s="78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</row>
    <row r="754" spans="1:26" ht="12.75" customHeight="1" x14ac:dyDescent="0.2">
      <c r="A754" s="78"/>
      <c r="B754" s="78"/>
      <c r="C754" s="78"/>
      <c r="D754" s="78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  <c r="Q754" s="78"/>
      <c r="R754" s="78"/>
      <c r="S754" s="78"/>
      <c r="T754" s="78"/>
      <c r="U754" s="78"/>
      <c r="V754" s="78"/>
      <c r="W754" s="78"/>
      <c r="X754" s="78"/>
      <c r="Y754" s="78"/>
      <c r="Z754" s="78"/>
    </row>
    <row r="755" spans="1:26" ht="12.75" customHeight="1" x14ac:dyDescent="0.2">
      <c r="A755" s="78"/>
      <c r="B755" s="78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</row>
    <row r="756" spans="1:26" ht="12.75" customHeight="1" x14ac:dyDescent="0.2">
      <c r="A756" s="78"/>
      <c r="B756" s="78"/>
      <c r="C756" s="78"/>
      <c r="D756" s="78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  <c r="Q756" s="78"/>
      <c r="R756" s="78"/>
      <c r="S756" s="78"/>
      <c r="T756" s="78"/>
      <c r="U756" s="78"/>
      <c r="V756" s="78"/>
      <c r="W756" s="78"/>
      <c r="X756" s="78"/>
      <c r="Y756" s="78"/>
      <c r="Z756" s="78"/>
    </row>
    <row r="757" spans="1:26" ht="12.75" customHeight="1" x14ac:dyDescent="0.2">
      <c r="A757" s="78"/>
      <c r="B757" s="78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</row>
    <row r="758" spans="1:26" ht="12.75" customHeight="1" x14ac:dyDescent="0.2">
      <c r="A758" s="78"/>
      <c r="B758" s="78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</row>
    <row r="759" spans="1:26" ht="12.75" customHeight="1" x14ac:dyDescent="0.2">
      <c r="A759" s="78"/>
      <c r="B759" s="78"/>
      <c r="C759" s="78"/>
      <c r="D759" s="78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  <c r="Q759" s="78"/>
      <c r="R759" s="78"/>
      <c r="S759" s="78"/>
      <c r="T759" s="78"/>
      <c r="U759" s="78"/>
      <c r="V759" s="78"/>
      <c r="W759" s="78"/>
      <c r="X759" s="78"/>
      <c r="Y759" s="78"/>
      <c r="Z759" s="78"/>
    </row>
    <row r="760" spans="1:26" ht="12.75" customHeight="1" x14ac:dyDescent="0.2">
      <c r="A760" s="78"/>
      <c r="B760" s="78"/>
      <c r="C760" s="78"/>
      <c r="D760" s="78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  <c r="Q760" s="78"/>
      <c r="R760" s="78"/>
      <c r="S760" s="78"/>
      <c r="T760" s="78"/>
      <c r="U760" s="78"/>
      <c r="V760" s="78"/>
      <c r="W760" s="78"/>
      <c r="X760" s="78"/>
      <c r="Y760" s="78"/>
      <c r="Z760" s="78"/>
    </row>
    <row r="761" spans="1:26" ht="12.75" customHeight="1" x14ac:dyDescent="0.2">
      <c r="A761" s="78"/>
      <c r="B761" s="78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</row>
    <row r="762" spans="1:26" ht="12.75" customHeight="1" x14ac:dyDescent="0.2">
      <c r="A762" s="78"/>
      <c r="B762" s="78"/>
      <c r="C762" s="78"/>
      <c r="D762" s="78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  <c r="Q762" s="78"/>
      <c r="R762" s="78"/>
      <c r="S762" s="78"/>
      <c r="T762" s="78"/>
      <c r="U762" s="78"/>
      <c r="V762" s="78"/>
      <c r="W762" s="78"/>
      <c r="X762" s="78"/>
      <c r="Y762" s="78"/>
      <c r="Z762" s="78"/>
    </row>
    <row r="763" spans="1:26" ht="12.75" customHeight="1" x14ac:dyDescent="0.2">
      <c r="A763" s="78"/>
      <c r="B763" s="78"/>
      <c r="C763" s="78"/>
      <c r="D763" s="78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  <c r="Q763" s="78"/>
      <c r="R763" s="78"/>
      <c r="S763" s="78"/>
      <c r="T763" s="78"/>
      <c r="U763" s="78"/>
      <c r="V763" s="78"/>
      <c r="W763" s="78"/>
      <c r="X763" s="78"/>
      <c r="Y763" s="78"/>
      <c r="Z763" s="78"/>
    </row>
    <row r="764" spans="1:26" ht="12.75" customHeight="1" x14ac:dyDescent="0.2">
      <c r="A764" s="78"/>
      <c r="B764" s="78"/>
      <c r="C764" s="78"/>
      <c r="D764" s="78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  <c r="Q764" s="78"/>
      <c r="R764" s="78"/>
      <c r="S764" s="78"/>
      <c r="T764" s="78"/>
      <c r="U764" s="78"/>
      <c r="V764" s="78"/>
      <c r="W764" s="78"/>
      <c r="X764" s="78"/>
      <c r="Y764" s="78"/>
      <c r="Z764" s="78"/>
    </row>
    <row r="765" spans="1:26" ht="12.75" customHeight="1" x14ac:dyDescent="0.2">
      <c r="A765" s="78"/>
      <c r="B765" s="78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</row>
    <row r="766" spans="1:26" ht="12.75" customHeight="1" x14ac:dyDescent="0.2">
      <c r="A766" s="78"/>
      <c r="B766" s="78"/>
      <c r="C766" s="78"/>
      <c r="D766" s="78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  <c r="Q766" s="78"/>
      <c r="R766" s="78"/>
      <c r="S766" s="78"/>
      <c r="T766" s="78"/>
      <c r="U766" s="78"/>
      <c r="V766" s="78"/>
      <c r="W766" s="78"/>
      <c r="X766" s="78"/>
      <c r="Y766" s="78"/>
      <c r="Z766" s="78"/>
    </row>
    <row r="767" spans="1:26" ht="12.75" customHeight="1" x14ac:dyDescent="0.2">
      <c r="A767" s="78"/>
      <c r="B767" s="78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</row>
    <row r="768" spans="1:26" ht="12.75" customHeight="1" x14ac:dyDescent="0.2">
      <c r="A768" s="78"/>
      <c r="B768" s="78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</row>
    <row r="769" spans="1:26" ht="12.75" customHeight="1" x14ac:dyDescent="0.2">
      <c r="A769" s="78"/>
      <c r="B769" s="78"/>
      <c r="C769" s="78"/>
      <c r="D769" s="78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  <c r="Q769" s="78"/>
      <c r="R769" s="78"/>
      <c r="S769" s="78"/>
      <c r="T769" s="78"/>
      <c r="U769" s="78"/>
      <c r="V769" s="78"/>
      <c r="W769" s="78"/>
      <c r="X769" s="78"/>
      <c r="Y769" s="78"/>
      <c r="Z769" s="78"/>
    </row>
    <row r="770" spans="1:26" ht="12.75" customHeight="1" x14ac:dyDescent="0.2">
      <c r="A770" s="78"/>
      <c r="B770" s="78"/>
      <c r="C770" s="78"/>
      <c r="D770" s="78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  <c r="Q770" s="78"/>
      <c r="R770" s="78"/>
      <c r="S770" s="78"/>
      <c r="T770" s="78"/>
      <c r="U770" s="78"/>
      <c r="V770" s="78"/>
      <c r="W770" s="78"/>
      <c r="X770" s="78"/>
      <c r="Y770" s="78"/>
      <c r="Z770" s="78"/>
    </row>
    <row r="771" spans="1:26" ht="12.75" customHeight="1" x14ac:dyDescent="0.2">
      <c r="A771" s="78"/>
      <c r="B771" s="78"/>
      <c r="C771" s="78"/>
      <c r="D771" s="78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  <c r="Q771" s="78"/>
      <c r="R771" s="78"/>
      <c r="S771" s="78"/>
      <c r="T771" s="78"/>
      <c r="U771" s="78"/>
      <c r="V771" s="78"/>
      <c r="W771" s="78"/>
      <c r="X771" s="78"/>
      <c r="Y771" s="78"/>
      <c r="Z771" s="78"/>
    </row>
    <row r="772" spans="1:26" ht="12.75" customHeight="1" x14ac:dyDescent="0.2">
      <c r="A772" s="78"/>
      <c r="B772" s="78"/>
      <c r="C772" s="78"/>
      <c r="D772" s="78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  <c r="Q772" s="78"/>
      <c r="R772" s="78"/>
      <c r="S772" s="78"/>
      <c r="T772" s="78"/>
      <c r="U772" s="78"/>
      <c r="V772" s="78"/>
      <c r="W772" s="78"/>
      <c r="X772" s="78"/>
      <c r="Y772" s="78"/>
      <c r="Z772" s="78"/>
    </row>
    <row r="773" spans="1:26" ht="12.75" customHeight="1" x14ac:dyDescent="0.2">
      <c r="A773" s="78"/>
      <c r="B773" s="78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</row>
    <row r="774" spans="1:26" ht="12.75" customHeight="1" x14ac:dyDescent="0.2">
      <c r="A774" s="78"/>
      <c r="B774" s="78"/>
      <c r="C774" s="78"/>
      <c r="D774" s="78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  <c r="Q774" s="78"/>
      <c r="R774" s="78"/>
      <c r="S774" s="78"/>
      <c r="T774" s="78"/>
      <c r="U774" s="78"/>
      <c r="V774" s="78"/>
      <c r="W774" s="78"/>
      <c r="X774" s="78"/>
      <c r="Y774" s="78"/>
      <c r="Z774" s="78"/>
    </row>
    <row r="775" spans="1:26" ht="12.75" customHeight="1" x14ac:dyDescent="0.2">
      <c r="A775" s="78"/>
      <c r="B775" s="78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</row>
    <row r="776" spans="1:26" ht="12.75" customHeight="1" x14ac:dyDescent="0.2">
      <c r="A776" s="78"/>
      <c r="B776" s="78"/>
      <c r="C776" s="78"/>
      <c r="D776" s="78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  <c r="Q776" s="78"/>
      <c r="R776" s="78"/>
      <c r="S776" s="78"/>
      <c r="T776" s="78"/>
      <c r="U776" s="78"/>
      <c r="V776" s="78"/>
      <c r="W776" s="78"/>
      <c r="X776" s="78"/>
      <c r="Y776" s="78"/>
      <c r="Z776" s="78"/>
    </row>
    <row r="777" spans="1:26" ht="12.75" customHeight="1" x14ac:dyDescent="0.2">
      <c r="A777" s="78"/>
      <c r="B777" s="78"/>
      <c r="C777" s="78"/>
      <c r="D777" s="78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  <c r="Q777" s="78"/>
      <c r="R777" s="78"/>
      <c r="S777" s="78"/>
      <c r="T777" s="78"/>
      <c r="U777" s="78"/>
      <c r="V777" s="78"/>
      <c r="W777" s="78"/>
      <c r="X777" s="78"/>
      <c r="Y777" s="78"/>
      <c r="Z777" s="78"/>
    </row>
    <row r="778" spans="1:26" ht="12.75" customHeight="1" x14ac:dyDescent="0.2">
      <c r="A778" s="78"/>
      <c r="B778" s="78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</row>
    <row r="779" spans="1:26" ht="12.75" customHeight="1" x14ac:dyDescent="0.2">
      <c r="A779" s="78"/>
      <c r="B779" s="78"/>
      <c r="C779" s="78"/>
      <c r="D779" s="78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  <c r="Q779" s="78"/>
      <c r="R779" s="78"/>
      <c r="S779" s="78"/>
      <c r="T779" s="78"/>
      <c r="U779" s="78"/>
      <c r="V779" s="78"/>
      <c r="W779" s="78"/>
      <c r="X779" s="78"/>
      <c r="Y779" s="78"/>
      <c r="Z779" s="78"/>
    </row>
    <row r="780" spans="1:26" ht="12.75" customHeight="1" x14ac:dyDescent="0.2">
      <c r="A780" s="78"/>
      <c r="B780" s="78"/>
      <c r="C780" s="78"/>
      <c r="D780" s="78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  <c r="Q780" s="78"/>
      <c r="R780" s="78"/>
      <c r="S780" s="78"/>
      <c r="T780" s="78"/>
      <c r="U780" s="78"/>
      <c r="V780" s="78"/>
      <c r="W780" s="78"/>
      <c r="X780" s="78"/>
      <c r="Y780" s="78"/>
      <c r="Z780" s="78"/>
    </row>
    <row r="781" spans="1:26" ht="12.75" customHeight="1" x14ac:dyDescent="0.2">
      <c r="A781" s="78"/>
      <c r="B781" s="78"/>
      <c r="C781" s="78"/>
      <c r="D781" s="78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  <c r="Q781" s="78"/>
      <c r="R781" s="78"/>
      <c r="S781" s="78"/>
      <c r="T781" s="78"/>
      <c r="U781" s="78"/>
      <c r="V781" s="78"/>
      <c r="W781" s="78"/>
      <c r="X781" s="78"/>
      <c r="Y781" s="78"/>
      <c r="Z781" s="78"/>
    </row>
    <row r="782" spans="1:26" ht="12.75" customHeight="1" x14ac:dyDescent="0.2">
      <c r="A782" s="78"/>
      <c r="B782" s="78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</row>
    <row r="783" spans="1:26" ht="12.75" customHeight="1" x14ac:dyDescent="0.2">
      <c r="A783" s="78"/>
      <c r="B783" s="78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</row>
    <row r="784" spans="1:26" ht="12.75" customHeight="1" x14ac:dyDescent="0.2">
      <c r="A784" s="78"/>
      <c r="B784" s="78"/>
      <c r="C784" s="78"/>
      <c r="D784" s="78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  <c r="Q784" s="78"/>
      <c r="R784" s="78"/>
      <c r="S784" s="78"/>
      <c r="T784" s="78"/>
      <c r="U784" s="78"/>
      <c r="V784" s="78"/>
      <c r="W784" s="78"/>
      <c r="X784" s="78"/>
      <c r="Y784" s="78"/>
      <c r="Z784" s="78"/>
    </row>
    <row r="785" spans="1:26" ht="12.75" customHeight="1" x14ac:dyDescent="0.2">
      <c r="A785" s="78"/>
      <c r="B785" s="78"/>
      <c r="C785" s="78"/>
      <c r="D785" s="78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</row>
    <row r="786" spans="1:26" ht="12.75" customHeight="1" x14ac:dyDescent="0.2">
      <c r="A786" s="78"/>
      <c r="B786" s="78"/>
      <c r="C786" s="78"/>
      <c r="D786" s="78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  <c r="Q786" s="78"/>
      <c r="R786" s="78"/>
      <c r="S786" s="78"/>
      <c r="T786" s="78"/>
      <c r="U786" s="78"/>
      <c r="V786" s="78"/>
      <c r="W786" s="78"/>
      <c r="X786" s="78"/>
      <c r="Y786" s="78"/>
      <c r="Z786" s="78"/>
    </row>
    <row r="787" spans="1:26" ht="12.75" customHeight="1" x14ac:dyDescent="0.2">
      <c r="A787" s="78"/>
      <c r="B787" s="78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</row>
    <row r="788" spans="1:26" ht="12.75" customHeight="1" x14ac:dyDescent="0.2">
      <c r="A788" s="78"/>
      <c r="B788" s="78"/>
      <c r="C788" s="78"/>
      <c r="D788" s="78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  <c r="Q788" s="78"/>
      <c r="R788" s="78"/>
      <c r="S788" s="78"/>
      <c r="T788" s="78"/>
      <c r="U788" s="78"/>
      <c r="V788" s="78"/>
      <c r="W788" s="78"/>
      <c r="X788" s="78"/>
      <c r="Y788" s="78"/>
      <c r="Z788" s="78"/>
    </row>
    <row r="789" spans="1:26" ht="12.75" customHeight="1" x14ac:dyDescent="0.2">
      <c r="A789" s="78"/>
      <c r="B789" s="78"/>
      <c r="C789" s="78"/>
      <c r="D789" s="78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  <c r="Q789" s="78"/>
      <c r="R789" s="78"/>
      <c r="S789" s="78"/>
      <c r="T789" s="78"/>
      <c r="U789" s="78"/>
      <c r="V789" s="78"/>
      <c r="W789" s="78"/>
      <c r="X789" s="78"/>
      <c r="Y789" s="78"/>
      <c r="Z789" s="78"/>
    </row>
    <row r="790" spans="1:26" ht="12.75" customHeight="1" x14ac:dyDescent="0.2">
      <c r="A790" s="78"/>
      <c r="B790" s="78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</row>
    <row r="791" spans="1:26" ht="12.75" customHeight="1" x14ac:dyDescent="0.2">
      <c r="A791" s="78"/>
      <c r="B791" s="78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</row>
    <row r="792" spans="1:26" ht="12.75" customHeight="1" x14ac:dyDescent="0.2">
      <c r="A792" s="78"/>
      <c r="B792" s="78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</row>
    <row r="793" spans="1:26" ht="12.75" customHeight="1" x14ac:dyDescent="0.2">
      <c r="A793" s="78"/>
      <c r="B793" s="78"/>
      <c r="C793" s="78"/>
      <c r="D793" s="78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  <c r="Q793" s="78"/>
      <c r="R793" s="78"/>
      <c r="S793" s="78"/>
      <c r="T793" s="78"/>
      <c r="U793" s="78"/>
      <c r="V793" s="78"/>
      <c r="W793" s="78"/>
      <c r="X793" s="78"/>
      <c r="Y793" s="78"/>
      <c r="Z793" s="78"/>
    </row>
    <row r="794" spans="1:26" ht="12.75" customHeight="1" x14ac:dyDescent="0.2">
      <c r="A794" s="78"/>
      <c r="B794" s="78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</row>
    <row r="795" spans="1:26" ht="12.75" customHeight="1" x14ac:dyDescent="0.2">
      <c r="A795" s="78"/>
      <c r="B795" s="78"/>
      <c r="C795" s="78"/>
      <c r="D795" s="78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  <c r="Q795" s="78"/>
      <c r="R795" s="78"/>
      <c r="S795" s="78"/>
      <c r="T795" s="78"/>
      <c r="U795" s="78"/>
      <c r="V795" s="78"/>
      <c r="W795" s="78"/>
      <c r="X795" s="78"/>
      <c r="Y795" s="78"/>
      <c r="Z795" s="78"/>
    </row>
    <row r="796" spans="1:26" ht="12.75" customHeight="1" x14ac:dyDescent="0.2">
      <c r="A796" s="78"/>
      <c r="B796" s="78"/>
      <c r="C796" s="78"/>
      <c r="D796" s="78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  <c r="Q796" s="78"/>
      <c r="R796" s="78"/>
      <c r="S796" s="78"/>
      <c r="T796" s="78"/>
      <c r="U796" s="78"/>
      <c r="V796" s="78"/>
      <c r="W796" s="78"/>
      <c r="X796" s="78"/>
      <c r="Y796" s="78"/>
      <c r="Z796" s="78"/>
    </row>
    <row r="797" spans="1:26" ht="12.75" customHeight="1" x14ac:dyDescent="0.2">
      <c r="A797" s="78"/>
      <c r="B797" s="78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</row>
    <row r="798" spans="1:26" ht="12.75" customHeight="1" x14ac:dyDescent="0.2">
      <c r="A798" s="78"/>
      <c r="B798" s="78"/>
      <c r="C798" s="78"/>
      <c r="D798" s="78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  <c r="Q798" s="78"/>
      <c r="R798" s="78"/>
      <c r="S798" s="78"/>
      <c r="T798" s="78"/>
      <c r="U798" s="78"/>
      <c r="V798" s="78"/>
      <c r="W798" s="78"/>
      <c r="X798" s="78"/>
      <c r="Y798" s="78"/>
      <c r="Z798" s="78"/>
    </row>
    <row r="799" spans="1:26" ht="12.75" customHeight="1" x14ac:dyDescent="0.2">
      <c r="A799" s="78"/>
      <c r="B799" s="78"/>
      <c r="C799" s="78"/>
      <c r="D799" s="78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  <c r="Q799" s="78"/>
      <c r="R799" s="78"/>
      <c r="S799" s="78"/>
      <c r="T799" s="78"/>
      <c r="U799" s="78"/>
      <c r="V799" s="78"/>
      <c r="W799" s="78"/>
      <c r="X799" s="78"/>
      <c r="Y799" s="78"/>
      <c r="Z799" s="78"/>
    </row>
    <row r="800" spans="1:26" ht="12.75" customHeight="1" x14ac:dyDescent="0.2">
      <c r="A800" s="78"/>
      <c r="B800" s="78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</row>
    <row r="801" spans="1:26" ht="12.75" customHeight="1" x14ac:dyDescent="0.2">
      <c r="A801" s="78"/>
      <c r="B801" s="78"/>
      <c r="C801" s="78"/>
      <c r="D801" s="78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  <c r="Q801" s="78"/>
      <c r="R801" s="78"/>
      <c r="S801" s="78"/>
      <c r="T801" s="78"/>
      <c r="U801" s="78"/>
      <c r="V801" s="78"/>
      <c r="W801" s="78"/>
      <c r="X801" s="78"/>
      <c r="Y801" s="78"/>
      <c r="Z801" s="78"/>
    </row>
    <row r="802" spans="1:26" ht="12.75" customHeight="1" x14ac:dyDescent="0.2">
      <c r="A802" s="78"/>
      <c r="B802" s="78"/>
      <c r="C802" s="78"/>
      <c r="D802" s="78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  <c r="Q802" s="78"/>
      <c r="R802" s="78"/>
      <c r="S802" s="78"/>
      <c r="T802" s="78"/>
      <c r="U802" s="78"/>
      <c r="V802" s="78"/>
      <c r="W802" s="78"/>
      <c r="X802" s="78"/>
      <c r="Y802" s="78"/>
      <c r="Z802" s="78"/>
    </row>
    <row r="803" spans="1:26" ht="12.75" customHeight="1" x14ac:dyDescent="0.2">
      <c r="A803" s="78"/>
      <c r="B803" s="78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</row>
    <row r="804" spans="1:26" ht="12.75" customHeight="1" x14ac:dyDescent="0.2">
      <c r="A804" s="78"/>
      <c r="B804" s="78"/>
      <c r="C804" s="78"/>
      <c r="D804" s="78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  <c r="Q804" s="78"/>
      <c r="R804" s="78"/>
      <c r="S804" s="78"/>
      <c r="T804" s="78"/>
      <c r="U804" s="78"/>
      <c r="V804" s="78"/>
      <c r="W804" s="78"/>
      <c r="X804" s="78"/>
      <c r="Y804" s="78"/>
      <c r="Z804" s="78"/>
    </row>
    <row r="805" spans="1:26" ht="12.75" customHeight="1" x14ac:dyDescent="0.2">
      <c r="A805" s="78"/>
      <c r="B805" s="78"/>
      <c r="C805" s="78"/>
      <c r="D805" s="78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  <c r="Q805" s="78"/>
      <c r="R805" s="78"/>
      <c r="S805" s="78"/>
      <c r="T805" s="78"/>
      <c r="U805" s="78"/>
      <c r="V805" s="78"/>
      <c r="W805" s="78"/>
      <c r="X805" s="78"/>
      <c r="Y805" s="78"/>
      <c r="Z805" s="78"/>
    </row>
    <row r="806" spans="1:26" ht="12.75" customHeight="1" x14ac:dyDescent="0.2">
      <c r="A806" s="78"/>
      <c r="B806" s="78"/>
      <c r="C806" s="78"/>
      <c r="D806" s="78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  <c r="U806" s="78"/>
      <c r="V806" s="78"/>
      <c r="W806" s="78"/>
      <c r="X806" s="78"/>
      <c r="Y806" s="78"/>
      <c r="Z806" s="78"/>
    </row>
    <row r="807" spans="1:26" ht="12.75" customHeight="1" x14ac:dyDescent="0.2">
      <c r="A807" s="78"/>
      <c r="B807" s="78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</row>
    <row r="808" spans="1:26" ht="12.75" customHeight="1" x14ac:dyDescent="0.2">
      <c r="A808" s="78"/>
      <c r="B808" s="78"/>
      <c r="C808" s="78"/>
      <c r="D808" s="78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  <c r="Q808" s="78"/>
      <c r="R808" s="78"/>
      <c r="S808" s="78"/>
      <c r="T808" s="78"/>
      <c r="U808" s="78"/>
      <c r="V808" s="78"/>
      <c r="W808" s="78"/>
      <c r="X808" s="78"/>
      <c r="Y808" s="78"/>
      <c r="Z808" s="78"/>
    </row>
    <row r="809" spans="1:26" ht="12.75" customHeight="1" x14ac:dyDescent="0.2">
      <c r="A809" s="78"/>
      <c r="B809" s="78"/>
      <c r="C809" s="78"/>
      <c r="D809" s="78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  <c r="Q809" s="78"/>
      <c r="R809" s="78"/>
      <c r="S809" s="78"/>
      <c r="T809" s="78"/>
      <c r="U809" s="78"/>
      <c r="V809" s="78"/>
      <c r="W809" s="78"/>
      <c r="X809" s="78"/>
      <c r="Y809" s="78"/>
      <c r="Z809" s="78"/>
    </row>
    <row r="810" spans="1:26" ht="12.75" customHeight="1" x14ac:dyDescent="0.2">
      <c r="A810" s="78"/>
      <c r="B810" s="78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</row>
    <row r="811" spans="1:26" ht="12.75" customHeight="1" x14ac:dyDescent="0.2">
      <c r="A811" s="78"/>
      <c r="B811" s="78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</row>
    <row r="812" spans="1:26" ht="12.75" customHeight="1" x14ac:dyDescent="0.2">
      <c r="A812" s="78"/>
      <c r="B812" s="78"/>
      <c r="C812" s="78"/>
      <c r="D812" s="78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  <c r="Q812" s="78"/>
      <c r="R812" s="78"/>
      <c r="S812" s="78"/>
      <c r="T812" s="78"/>
      <c r="U812" s="78"/>
      <c r="V812" s="78"/>
      <c r="W812" s="78"/>
      <c r="X812" s="78"/>
      <c r="Y812" s="78"/>
      <c r="Z812" s="78"/>
    </row>
    <row r="813" spans="1:26" ht="12.75" customHeight="1" x14ac:dyDescent="0.2">
      <c r="A813" s="78"/>
      <c r="B813" s="78"/>
      <c r="C813" s="78"/>
      <c r="D813" s="78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  <c r="Q813" s="78"/>
      <c r="R813" s="78"/>
      <c r="S813" s="78"/>
      <c r="T813" s="78"/>
      <c r="U813" s="78"/>
      <c r="V813" s="78"/>
      <c r="W813" s="78"/>
      <c r="X813" s="78"/>
      <c r="Y813" s="78"/>
      <c r="Z813" s="78"/>
    </row>
    <row r="814" spans="1:26" ht="12.75" customHeight="1" x14ac:dyDescent="0.2">
      <c r="A814" s="78"/>
      <c r="B814" s="78"/>
      <c r="C814" s="78"/>
      <c r="D814" s="78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  <c r="Q814" s="78"/>
      <c r="R814" s="78"/>
      <c r="S814" s="78"/>
      <c r="T814" s="78"/>
      <c r="U814" s="78"/>
      <c r="V814" s="78"/>
      <c r="W814" s="78"/>
      <c r="X814" s="78"/>
      <c r="Y814" s="78"/>
      <c r="Z814" s="78"/>
    </row>
    <row r="815" spans="1:26" ht="12.75" customHeight="1" x14ac:dyDescent="0.2">
      <c r="A815" s="78"/>
      <c r="B815" s="78"/>
      <c r="C815" s="78"/>
      <c r="D815" s="78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  <c r="Q815" s="78"/>
      <c r="R815" s="78"/>
      <c r="S815" s="78"/>
      <c r="T815" s="78"/>
      <c r="U815" s="78"/>
      <c r="V815" s="78"/>
      <c r="W815" s="78"/>
      <c r="X815" s="78"/>
      <c r="Y815" s="78"/>
      <c r="Z815" s="78"/>
    </row>
    <row r="816" spans="1:26" ht="12.75" customHeight="1" x14ac:dyDescent="0.2">
      <c r="A816" s="78"/>
      <c r="B816" s="78"/>
      <c r="C816" s="78"/>
      <c r="D816" s="78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  <c r="Q816" s="78"/>
      <c r="R816" s="78"/>
      <c r="S816" s="78"/>
      <c r="T816" s="78"/>
      <c r="U816" s="78"/>
      <c r="V816" s="78"/>
      <c r="W816" s="78"/>
      <c r="X816" s="78"/>
      <c r="Y816" s="78"/>
      <c r="Z816" s="78"/>
    </row>
    <row r="817" spans="1:26" ht="12.75" customHeight="1" x14ac:dyDescent="0.2">
      <c r="A817" s="78"/>
      <c r="B817" s="78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</row>
    <row r="818" spans="1:26" ht="12.75" customHeight="1" x14ac:dyDescent="0.2">
      <c r="A818" s="78"/>
      <c r="B818" s="78"/>
      <c r="C818" s="78"/>
      <c r="D818" s="78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  <c r="Q818" s="78"/>
      <c r="R818" s="78"/>
      <c r="S818" s="78"/>
      <c r="T818" s="78"/>
      <c r="U818" s="78"/>
      <c r="V818" s="78"/>
      <c r="W818" s="78"/>
      <c r="X818" s="78"/>
      <c r="Y818" s="78"/>
      <c r="Z818" s="78"/>
    </row>
    <row r="819" spans="1:26" ht="12.75" customHeight="1" x14ac:dyDescent="0.2">
      <c r="A819" s="78"/>
      <c r="B819" s="78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</row>
    <row r="820" spans="1:26" ht="12.75" customHeight="1" x14ac:dyDescent="0.2">
      <c r="A820" s="78"/>
      <c r="B820" s="78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</row>
    <row r="821" spans="1:26" ht="12.75" customHeight="1" x14ac:dyDescent="0.2">
      <c r="A821" s="78"/>
      <c r="B821" s="78"/>
      <c r="C821" s="78"/>
      <c r="D821" s="78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  <c r="Q821" s="78"/>
      <c r="R821" s="78"/>
      <c r="S821" s="78"/>
      <c r="T821" s="78"/>
      <c r="U821" s="78"/>
      <c r="V821" s="78"/>
      <c r="W821" s="78"/>
      <c r="X821" s="78"/>
      <c r="Y821" s="78"/>
      <c r="Z821" s="78"/>
    </row>
    <row r="822" spans="1:26" ht="12.75" customHeight="1" x14ac:dyDescent="0.2">
      <c r="A822" s="78"/>
      <c r="B822" s="78"/>
      <c r="C822" s="78"/>
      <c r="D822" s="78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  <c r="Q822" s="78"/>
      <c r="R822" s="78"/>
      <c r="S822" s="78"/>
      <c r="T822" s="78"/>
      <c r="U822" s="78"/>
      <c r="V822" s="78"/>
      <c r="W822" s="78"/>
      <c r="X822" s="78"/>
      <c r="Y822" s="78"/>
      <c r="Z822" s="78"/>
    </row>
    <row r="823" spans="1:26" ht="12.75" customHeight="1" x14ac:dyDescent="0.2">
      <c r="A823" s="78"/>
      <c r="B823" s="78"/>
      <c r="C823" s="78"/>
      <c r="D823" s="78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  <c r="Q823" s="78"/>
      <c r="R823" s="78"/>
      <c r="S823" s="78"/>
      <c r="T823" s="78"/>
      <c r="U823" s="78"/>
      <c r="V823" s="78"/>
      <c r="W823" s="78"/>
      <c r="X823" s="78"/>
      <c r="Y823" s="78"/>
      <c r="Z823" s="78"/>
    </row>
    <row r="824" spans="1:26" ht="12.75" customHeight="1" x14ac:dyDescent="0.2">
      <c r="A824" s="78"/>
      <c r="B824" s="78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</row>
    <row r="825" spans="1:26" ht="12.75" customHeight="1" x14ac:dyDescent="0.2">
      <c r="A825" s="78"/>
      <c r="B825" s="78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</row>
    <row r="826" spans="1:26" ht="12.75" customHeight="1" x14ac:dyDescent="0.2">
      <c r="A826" s="78"/>
      <c r="B826" s="78"/>
      <c r="C826" s="78"/>
      <c r="D826" s="78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  <c r="Q826" s="78"/>
      <c r="R826" s="78"/>
      <c r="S826" s="78"/>
      <c r="T826" s="78"/>
      <c r="U826" s="78"/>
      <c r="V826" s="78"/>
      <c r="W826" s="78"/>
      <c r="X826" s="78"/>
      <c r="Y826" s="78"/>
      <c r="Z826" s="78"/>
    </row>
    <row r="827" spans="1:26" ht="12.75" customHeight="1" x14ac:dyDescent="0.2">
      <c r="A827" s="78"/>
      <c r="B827" s="78"/>
      <c r="C827" s="78"/>
      <c r="D827" s="78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  <c r="Q827" s="78"/>
      <c r="R827" s="78"/>
      <c r="S827" s="78"/>
      <c r="T827" s="78"/>
      <c r="U827" s="78"/>
      <c r="V827" s="78"/>
      <c r="W827" s="78"/>
      <c r="X827" s="78"/>
      <c r="Y827" s="78"/>
      <c r="Z827" s="78"/>
    </row>
    <row r="828" spans="1:26" ht="12.75" customHeight="1" x14ac:dyDescent="0.2">
      <c r="A828" s="78"/>
      <c r="B828" s="78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</row>
    <row r="829" spans="1:26" ht="12.75" customHeight="1" x14ac:dyDescent="0.2">
      <c r="A829" s="78"/>
      <c r="B829" s="78"/>
      <c r="C829" s="78"/>
      <c r="D829" s="78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  <c r="Q829" s="78"/>
      <c r="R829" s="78"/>
      <c r="S829" s="78"/>
      <c r="T829" s="78"/>
      <c r="U829" s="78"/>
      <c r="V829" s="78"/>
      <c r="W829" s="78"/>
      <c r="X829" s="78"/>
      <c r="Y829" s="78"/>
      <c r="Z829" s="78"/>
    </row>
    <row r="830" spans="1:26" ht="12.75" customHeight="1" x14ac:dyDescent="0.2">
      <c r="A830" s="78"/>
      <c r="B830" s="78"/>
      <c r="C830" s="78"/>
      <c r="D830" s="78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  <c r="Q830" s="78"/>
      <c r="R830" s="78"/>
      <c r="S830" s="78"/>
      <c r="T830" s="78"/>
      <c r="U830" s="78"/>
      <c r="V830" s="78"/>
      <c r="W830" s="78"/>
      <c r="X830" s="78"/>
      <c r="Y830" s="78"/>
      <c r="Z830" s="78"/>
    </row>
    <row r="831" spans="1:26" ht="12.75" customHeight="1" x14ac:dyDescent="0.2">
      <c r="A831" s="78"/>
      <c r="B831" s="78"/>
      <c r="C831" s="78"/>
      <c r="D831" s="78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</row>
    <row r="832" spans="1:26" ht="12.75" customHeight="1" x14ac:dyDescent="0.2">
      <c r="A832" s="78"/>
      <c r="B832" s="78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</row>
    <row r="833" spans="1:26" ht="12.75" customHeight="1" x14ac:dyDescent="0.2">
      <c r="A833" s="78"/>
      <c r="B833" s="78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</row>
    <row r="834" spans="1:26" ht="12.75" customHeight="1" x14ac:dyDescent="0.2">
      <c r="A834" s="78"/>
      <c r="B834" s="78"/>
      <c r="C834" s="78"/>
      <c r="D834" s="78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  <c r="Q834" s="78"/>
      <c r="R834" s="78"/>
      <c r="S834" s="78"/>
      <c r="T834" s="78"/>
      <c r="U834" s="78"/>
      <c r="V834" s="78"/>
      <c r="W834" s="78"/>
      <c r="X834" s="78"/>
      <c r="Y834" s="78"/>
      <c r="Z834" s="78"/>
    </row>
    <row r="835" spans="1:26" ht="12.75" customHeight="1" x14ac:dyDescent="0.2">
      <c r="A835" s="78"/>
      <c r="B835" s="78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</row>
    <row r="836" spans="1:26" ht="12.75" customHeight="1" x14ac:dyDescent="0.2">
      <c r="A836" s="78"/>
      <c r="B836" s="78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</row>
    <row r="837" spans="1:26" ht="12.75" customHeight="1" x14ac:dyDescent="0.2">
      <c r="A837" s="78"/>
      <c r="B837" s="78"/>
      <c r="C837" s="78"/>
      <c r="D837" s="78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  <c r="Q837" s="78"/>
      <c r="R837" s="78"/>
      <c r="S837" s="78"/>
      <c r="T837" s="78"/>
      <c r="U837" s="78"/>
      <c r="V837" s="78"/>
      <c r="W837" s="78"/>
      <c r="X837" s="78"/>
      <c r="Y837" s="78"/>
      <c r="Z837" s="78"/>
    </row>
    <row r="838" spans="1:26" ht="12.75" customHeight="1" x14ac:dyDescent="0.2">
      <c r="A838" s="78"/>
      <c r="B838" s="78"/>
      <c r="C838" s="78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</row>
    <row r="839" spans="1:26" ht="12.75" customHeight="1" x14ac:dyDescent="0.2">
      <c r="A839" s="78"/>
      <c r="B839" s="78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</row>
    <row r="840" spans="1:26" ht="12.75" customHeight="1" x14ac:dyDescent="0.2">
      <c r="A840" s="78"/>
      <c r="B840" s="78"/>
      <c r="C840" s="78"/>
      <c r="D840" s="78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  <c r="Q840" s="78"/>
      <c r="R840" s="78"/>
      <c r="S840" s="78"/>
      <c r="T840" s="78"/>
      <c r="U840" s="78"/>
      <c r="V840" s="78"/>
      <c r="W840" s="78"/>
      <c r="X840" s="78"/>
      <c r="Y840" s="78"/>
      <c r="Z840" s="78"/>
    </row>
    <row r="841" spans="1:26" ht="12.75" customHeight="1" x14ac:dyDescent="0.2">
      <c r="A841" s="78"/>
      <c r="B841" s="78"/>
      <c r="C841" s="78"/>
      <c r="D841" s="78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  <c r="Q841" s="78"/>
      <c r="R841" s="78"/>
      <c r="S841" s="78"/>
      <c r="T841" s="78"/>
      <c r="U841" s="78"/>
      <c r="V841" s="78"/>
      <c r="W841" s="78"/>
      <c r="X841" s="78"/>
      <c r="Y841" s="78"/>
      <c r="Z841" s="78"/>
    </row>
    <row r="842" spans="1:26" ht="12.75" customHeight="1" x14ac:dyDescent="0.2">
      <c r="A842" s="78"/>
      <c r="B842" s="78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</row>
    <row r="843" spans="1:26" ht="12.75" customHeight="1" x14ac:dyDescent="0.2">
      <c r="A843" s="78"/>
      <c r="B843" s="78"/>
      <c r="C843" s="78"/>
      <c r="D843" s="78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  <c r="Q843" s="78"/>
      <c r="R843" s="78"/>
      <c r="S843" s="78"/>
      <c r="T843" s="78"/>
      <c r="U843" s="78"/>
      <c r="V843" s="78"/>
      <c r="W843" s="78"/>
      <c r="X843" s="78"/>
      <c r="Y843" s="78"/>
      <c r="Z843" s="78"/>
    </row>
    <row r="844" spans="1:26" ht="12.75" customHeight="1" x14ac:dyDescent="0.2">
      <c r="A844" s="78"/>
      <c r="B844" s="78"/>
      <c r="C844" s="78"/>
      <c r="D844" s="78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  <c r="Q844" s="78"/>
      <c r="R844" s="78"/>
      <c r="S844" s="78"/>
      <c r="T844" s="78"/>
      <c r="U844" s="78"/>
      <c r="V844" s="78"/>
      <c r="W844" s="78"/>
      <c r="X844" s="78"/>
      <c r="Y844" s="78"/>
      <c r="Z844" s="78"/>
    </row>
    <row r="845" spans="1:26" ht="12.75" customHeight="1" x14ac:dyDescent="0.2">
      <c r="A845" s="78"/>
      <c r="B845" s="78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</row>
    <row r="846" spans="1:26" ht="12.75" customHeight="1" x14ac:dyDescent="0.2">
      <c r="A846" s="78"/>
      <c r="B846" s="78"/>
      <c r="C846" s="78"/>
      <c r="D846" s="78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  <c r="Q846" s="78"/>
      <c r="R846" s="78"/>
      <c r="S846" s="78"/>
      <c r="T846" s="78"/>
      <c r="U846" s="78"/>
      <c r="V846" s="78"/>
      <c r="W846" s="78"/>
      <c r="X846" s="78"/>
      <c r="Y846" s="78"/>
      <c r="Z846" s="78"/>
    </row>
    <row r="847" spans="1:26" ht="12.75" customHeight="1" x14ac:dyDescent="0.2">
      <c r="A847" s="78"/>
      <c r="B847" s="78"/>
      <c r="C847" s="78"/>
      <c r="D847" s="78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  <c r="Q847" s="78"/>
      <c r="R847" s="78"/>
      <c r="S847" s="78"/>
      <c r="T847" s="78"/>
      <c r="U847" s="78"/>
      <c r="V847" s="78"/>
      <c r="W847" s="78"/>
      <c r="X847" s="78"/>
      <c r="Y847" s="78"/>
      <c r="Z847" s="78"/>
    </row>
    <row r="848" spans="1:26" ht="12.75" customHeight="1" x14ac:dyDescent="0.2">
      <c r="A848" s="78"/>
      <c r="B848" s="78"/>
      <c r="C848" s="78"/>
      <c r="D848" s="78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  <c r="Q848" s="78"/>
      <c r="R848" s="78"/>
      <c r="S848" s="78"/>
      <c r="T848" s="78"/>
      <c r="U848" s="78"/>
      <c r="V848" s="78"/>
      <c r="W848" s="78"/>
      <c r="X848" s="78"/>
      <c r="Y848" s="78"/>
      <c r="Z848" s="78"/>
    </row>
    <row r="849" spans="1:26" ht="12.75" customHeight="1" x14ac:dyDescent="0.2">
      <c r="A849" s="78"/>
      <c r="B849" s="78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</row>
    <row r="850" spans="1:26" ht="12.75" customHeight="1" x14ac:dyDescent="0.2">
      <c r="A850" s="78"/>
      <c r="B850" s="78"/>
      <c r="C850" s="78"/>
      <c r="D850" s="78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  <c r="Q850" s="78"/>
      <c r="R850" s="78"/>
      <c r="S850" s="78"/>
      <c r="T850" s="78"/>
      <c r="U850" s="78"/>
      <c r="V850" s="78"/>
      <c r="W850" s="78"/>
      <c r="X850" s="78"/>
      <c r="Y850" s="78"/>
      <c r="Z850" s="78"/>
    </row>
    <row r="851" spans="1:26" ht="12.75" customHeight="1" x14ac:dyDescent="0.2">
      <c r="A851" s="78"/>
      <c r="B851" s="78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</row>
    <row r="852" spans="1:26" ht="12.75" customHeight="1" x14ac:dyDescent="0.2">
      <c r="A852" s="78"/>
      <c r="B852" s="78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</row>
    <row r="853" spans="1:26" ht="12.75" customHeight="1" x14ac:dyDescent="0.2">
      <c r="A853" s="78"/>
      <c r="B853" s="78"/>
      <c r="C853" s="78"/>
      <c r="D853" s="78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  <c r="Q853" s="78"/>
      <c r="R853" s="78"/>
      <c r="S853" s="78"/>
      <c r="T853" s="78"/>
      <c r="U853" s="78"/>
      <c r="V853" s="78"/>
      <c r="W853" s="78"/>
      <c r="X853" s="78"/>
      <c r="Y853" s="78"/>
      <c r="Z853" s="78"/>
    </row>
    <row r="854" spans="1:26" ht="12.75" customHeight="1" x14ac:dyDescent="0.2">
      <c r="A854" s="78"/>
      <c r="B854" s="78"/>
      <c r="C854" s="78"/>
      <c r="D854" s="78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  <c r="Q854" s="78"/>
      <c r="R854" s="78"/>
      <c r="S854" s="78"/>
      <c r="T854" s="78"/>
      <c r="U854" s="78"/>
      <c r="V854" s="78"/>
      <c r="W854" s="78"/>
      <c r="X854" s="78"/>
      <c r="Y854" s="78"/>
      <c r="Z854" s="78"/>
    </row>
    <row r="855" spans="1:26" ht="12.75" customHeight="1" x14ac:dyDescent="0.2">
      <c r="A855" s="78"/>
      <c r="B855" s="78"/>
      <c r="C855" s="78"/>
      <c r="D855" s="78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  <c r="Q855" s="78"/>
      <c r="R855" s="78"/>
      <c r="S855" s="78"/>
      <c r="T855" s="78"/>
      <c r="U855" s="78"/>
      <c r="V855" s="78"/>
      <c r="W855" s="78"/>
      <c r="X855" s="78"/>
      <c r="Y855" s="78"/>
      <c r="Z855" s="78"/>
    </row>
    <row r="856" spans="1:26" ht="12.75" customHeight="1" x14ac:dyDescent="0.2">
      <c r="A856" s="78"/>
      <c r="B856" s="78"/>
      <c r="C856" s="78"/>
      <c r="D856" s="78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  <c r="Q856" s="78"/>
      <c r="R856" s="78"/>
      <c r="S856" s="78"/>
      <c r="T856" s="78"/>
      <c r="U856" s="78"/>
      <c r="V856" s="78"/>
      <c r="W856" s="78"/>
      <c r="X856" s="78"/>
      <c r="Y856" s="78"/>
      <c r="Z856" s="78"/>
    </row>
    <row r="857" spans="1:26" ht="12.75" customHeight="1" x14ac:dyDescent="0.2">
      <c r="A857" s="78"/>
      <c r="B857" s="78"/>
      <c r="C857" s="78"/>
      <c r="D857" s="78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  <c r="Q857" s="78"/>
      <c r="R857" s="78"/>
      <c r="S857" s="78"/>
      <c r="T857" s="78"/>
      <c r="U857" s="78"/>
      <c r="V857" s="78"/>
      <c r="W857" s="78"/>
      <c r="X857" s="78"/>
      <c r="Y857" s="78"/>
      <c r="Z857" s="78"/>
    </row>
    <row r="858" spans="1:26" ht="12.75" customHeight="1" x14ac:dyDescent="0.2">
      <c r="A858" s="78"/>
      <c r="B858" s="78"/>
      <c r="C858" s="78"/>
      <c r="D858" s="78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  <c r="Q858" s="78"/>
      <c r="R858" s="78"/>
      <c r="S858" s="78"/>
      <c r="T858" s="78"/>
      <c r="U858" s="78"/>
      <c r="V858" s="78"/>
      <c r="W858" s="78"/>
      <c r="X858" s="78"/>
      <c r="Y858" s="78"/>
      <c r="Z858" s="78"/>
    </row>
    <row r="859" spans="1:26" ht="12.75" customHeight="1" x14ac:dyDescent="0.2">
      <c r="A859" s="78"/>
      <c r="B859" s="78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</row>
    <row r="860" spans="1:26" ht="12.75" customHeight="1" x14ac:dyDescent="0.2">
      <c r="A860" s="78"/>
      <c r="B860" s="78"/>
      <c r="C860" s="78"/>
      <c r="D860" s="78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  <c r="Q860" s="78"/>
      <c r="R860" s="78"/>
      <c r="S860" s="78"/>
      <c r="T860" s="78"/>
      <c r="U860" s="78"/>
      <c r="V860" s="78"/>
      <c r="W860" s="78"/>
      <c r="X860" s="78"/>
      <c r="Y860" s="78"/>
      <c r="Z860" s="78"/>
    </row>
    <row r="861" spans="1:26" ht="12.75" customHeight="1" x14ac:dyDescent="0.2">
      <c r="A861" s="78"/>
      <c r="B861" s="78"/>
      <c r="C861" s="78"/>
      <c r="D861" s="78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  <c r="Q861" s="78"/>
      <c r="R861" s="78"/>
      <c r="S861" s="78"/>
      <c r="T861" s="78"/>
      <c r="U861" s="78"/>
      <c r="V861" s="78"/>
      <c r="W861" s="78"/>
      <c r="X861" s="78"/>
      <c r="Y861" s="78"/>
      <c r="Z861" s="78"/>
    </row>
    <row r="862" spans="1:26" ht="12.75" customHeight="1" x14ac:dyDescent="0.2">
      <c r="A862" s="78"/>
      <c r="B862" s="78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</row>
    <row r="863" spans="1:26" ht="12.75" customHeight="1" x14ac:dyDescent="0.2">
      <c r="A863" s="78"/>
      <c r="B863" s="78"/>
      <c r="C863" s="78"/>
      <c r="D863" s="78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  <c r="Q863" s="78"/>
      <c r="R863" s="78"/>
      <c r="S863" s="78"/>
      <c r="T863" s="78"/>
      <c r="U863" s="78"/>
      <c r="V863" s="78"/>
      <c r="W863" s="78"/>
      <c r="X863" s="78"/>
      <c r="Y863" s="78"/>
      <c r="Z863" s="78"/>
    </row>
    <row r="864" spans="1:26" ht="12.75" customHeight="1" x14ac:dyDescent="0.2">
      <c r="A864" s="78"/>
      <c r="B864" s="78"/>
      <c r="C864" s="78"/>
      <c r="D864" s="78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  <c r="Q864" s="78"/>
      <c r="R864" s="78"/>
      <c r="S864" s="78"/>
      <c r="T864" s="78"/>
      <c r="U864" s="78"/>
      <c r="V864" s="78"/>
      <c r="W864" s="78"/>
      <c r="X864" s="78"/>
      <c r="Y864" s="78"/>
      <c r="Z864" s="78"/>
    </row>
    <row r="865" spans="1:26" ht="12.75" customHeight="1" x14ac:dyDescent="0.2">
      <c r="A865" s="78"/>
      <c r="B865" s="78"/>
      <c r="C865" s="78"/>
      <c r="D865" s="78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  <c r="Q865" s="78"/>
      <c r="R865" s="78"/>
      <c r="S865" s="78"/>
      <c r="T865" s="78"/>
      <c r="U865" s="78"/>
      <c r="V865" s="78"/>
      <c r="W865" s="78"/>
      <c r="X865" s="78"/>
      <c r="Y865" s="78"/>
      <c r="Z865" s="78"/>
    </row>
    <row r="866" spans="1:26" ht="12.75" customHeight="1" x14ac:dyDescent="0.2">
      <c r="A866" s="78"/>
      <c r="B866" s="78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</row>
    <row r="867" spans="1:26" ht="12.75" customHeight="1" x14ac:dyDescent="0.2">
      <c r="A867" s="78"/>
      <c r="B867" s="78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</row>
    <row r="868" spans="1:26" ht="12.75" customHeight="1" x14ac:dyDescent="0.2">
      <c r="A868" s="78"/>
      <c r="B868" s="78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</row>
    <row r="869" spans="1:26" ht="12.75" customHeight="1" x14ac:dyDescent="0.2">
      <c r="A869" s="78"/>
      <c r="B869" s="78"/>
      <c r="C869" s="78"/>
      <c r="D869" s="78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  <c r="Q869" s="78"/>
      <c r="R869" s="78"/>
      <c r="S869" s="78"/>
      <c r="T869" s="78"/>
      <c r="U869" s="78"/>
      <c r="V869" s="78"/>
      <c r="W869" s="78"/>
      <c r="X869" s="78"/>
      <c r="Y869" s="78"/>
      <c r="Z869" s="78"/>
    </row>
    <row r="870" spans="1:26" ht="12.75" customHeight="1" x14ac:dyDescent="0.2">
      <c r="A870" s="78"/>
      <c r="B870" s="78"/>
      <c r="C870" s="78"/>
      <c r="D870" s="78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  <c r="Q870" s="78"/>
      <c r="R870" s="78"/>
      <c r="S870" s="78"/>
      <c r="T870" s="78"/>
      <c r="U870" s="78"/>
      <c r="V870" s="78"/>
      <c r="W870" s="78"/>
      <c r="X870" s="78"/>
      <c r="Y870" s="78"/>
      <c r="Z870" s="78"/>
    </row>
    <row r="871" spans="1:26" ht="12.75" customHeight="1" x14ac:dyDescent="0.2">
      <c r="A871" s="78"/>
      <c r="B871" s="78"/>
      <c r="C871" s="78"/>
      <c r="D871" s="78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  <c r="Q871" s="78"/>
      <c r="R871" s="78"/>
      <c r="S871" s="78"/>
      <c r="T871" s="78"/>
      <c r="U871" s="78"/>
      <c r="V871" s="78"/>
      <c r="W871" s="78"/>
      <c r="X871" s="78"/>
      <c r="Y871" s="78"/>
      <c r="Z871" s="78"/>
    </row>
    <row r="872" spans="1:26" ht="12.75" customHeight="1" x14ac:dyDescent="0.2">
      <c r="A872" s="78"/>
      <c r="B872" s="78"/>
      <c r="C872" s="78"/>
      <c r="D872" s="78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  <c r="Q872" s="78"/>
      <c r="R872" s="78"/>
      <c r="S872" s="78"/>
      <c r="T872" s="78"/>
      <c r="U872" s="78"/>
      <c r="V872" s="78"/>
      <c r="W872" s="78"/>
      <c r="X872" s="78"/>
      <c r="Y872" s="78"/>
      <c r="Z872" s="78"/>
    </row>
    <row r="873" spans="1:26" ht="12.75" customHeight="1" x14ac:dyDescent="0.2">
      <c r="A873" s="78"/>
      <c r="B873" s="78"/>
      <c r="C873" s="78"/>
      <c r="D873" s="78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  <c r="Q873" s="78"/>
      <c r="R873" s="78"/>
      <c r="S873" s="78"/>
      <c r="T873" s="78"/>
      <c r="U873" s="78"/>
      <c r="V873" s="78"/>
      <c r="W873" s="78"/>
      <c r="X873" s="78"/>
      <c r="Y873" s="78"/>
      <c r="Z873" s="78"/>
    </row>
    <row r="874" spans="1:26" ht="12.75" customHeight="1" x14ac:dyDescent="0.2">
      <c r="A874" s="78"/>
      <c r="B874" s="78"/>
      <c r="C874" s="78"/>
      <c r="D874" s="78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  <c r="Q874" s="78"/>
      <c r="R874" s="78"/>
      <c r="S874" s="78"/>
      <c r="T874" s="78"/>
      <c r="U874" s="78"/>
      <c r="V874" s="78"/>
      <c r="W874" s="78"/>
      <c r="X874" s="78"/>
      <c r="Y874" s="78"/>
      <c r="Z874" s="78"/>
    </row>
    <row r="875" spans="1:26" ht="12.75" customHeight="1" x14ac:dyDescent="0.2">
      <c r="A875" s="78"/>
      <c r="B875" s="78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</row>
    <row r="876" spans="1:26" ht="12.75" customHeight="1" x14ac:dyDescent="0.2">
      <c r="A876" s="78"/>
      <c r="B876" s="78"/>
      <c r="C876" s="78"/>
      <c r="D876" s="78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  <c r="Q876" s="78"/>
      <c r="R876" s="78"/>
      <c r="S876" s="78"/>
      <c r="T876" s="78"/>
      <c r="U876" s="78"/>
      <c r="V876" s="78"/>
      <c r="W876" s="78"/>
      <c r="X876" s="78"/>
      <c r="Y876" s="78"/>
      <c r="Z876" s="78"/>
    </row>
    <row r="877" spans="1:26" ht="12.75" customHeight="1" x14ac:dyDescent="0.2">
      <c r="A877" s="78"/>
      <c r="B877" s="78"/>
      <c r="C877" s="78"/>
      <c r="D877" s="78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</row>
    <row r="878" spans="1:26" ht="12.75" customHeight="1" x14ac:dyDescent="0.2">
      <c r="A878" s="78"/>
      <c r="B878" s="78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</row>
    <row r="879" spans="1:26" ht="12.75" customHeight="1" x14ac:dyDescent="0.2">
      <c r="A879" s="78"/>
      <c r="B879" s="78"/>
      <c r="C879" s="78"/>
      <c r="D879" s="78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  <c r="Q879" s="78"/>
      <c r="R879" s="78"/>
      <c r="S879" s="78"/>
      <c r="T879" s="78"/>
      <c r="U879" s="78"/>
      <c r="V879" s="78"/>
      <c r="W879" s="78"/>
      <c r="X879" s="78"/>
      <c r="Y879" s="78"/>
      <c r="Z879" s="78"/>
    </row>
    <row r="880" spans="1:26" ht="12.75" customHeight="1" x14ac:dyDescent="0.2">
      <c r="A880" s="78"/>
      <c r="B880" s="78"/>
      <c r="C880" s="78"/>
      <c r="D880" s="78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  <c r="Q880" s="78"/>
      <c r="R880" s="78"/>
      <c r="S880" s="78"/>
      <c r="T880" s="78"/>
      <c r="U880" s="78"/>
      <c r="V880" s="78"/>
      <c r="W880" s="78"/>
      <c r="X880" s="78"/>
      <c r="Y880" s="78"/>
      <c r="Z880" s="78"/>
    </row>
    <row r="881" spans="1:26" ht="12.75" customHeight="1" x14ac:dyDescent="0.2">
      <c r="A881" s="78"/>
      <c r="B881" s="78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</row>
    <row r="882" spans="1:26" ht="12.75" customHeight="1" x14ac:dyDescent="0.2">
      <c r="A882" s="78"/>
      <c r="B882" s="78"/>
      <c r="C882" s="78"/>
      <c r="D882" s="78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  <c r="Q882" s="78"/>
      <c r="R882" s="78"/>
      <c r="S882" s="78"/>
      <c r="T882" s="78"/>
      <c r="U882" s="78"/>
      <c r="V882" s="78"/>
      <c r="W882" s="78"/>
      <c r="X882" s="78"/>
      <c r="Y882" s="78"/>
      <c r="Z882" s="78"/>
    </row>
    <row r="883" spans="1:26" ht="12.75" customHeight="1" x14ac:dyDescent="0.2">
      <c r="A883" s="78"/>
      <c r="B883" s="78"/>
      <c r="C883" s="78"/>
      <c r="D883" s="78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  <c r="Q883" s="78"/>
      <c r="R883" s="78"/>
      <c r="S883" s="78"/>
      <c r="T883" s="78"/>
      <c r="U883" s="78"/>
      <c r="V883" s="78"/>
      <c r="W883" s="78"/>
      <c r="X883" s="78"/>
      <c r="Y883" s="78"/>
      <c r="Z883" s="78"/>
    </row>
    <row r="884" spans="1:26" ht="12.75" customHeight="1" x14ac:dyDescent="0.2">
      <c r="A884" s="78"/>
      <c r="B884" s="78"/>
      <c r="C884" s="78"/>
      <c r="D884" s="78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  <c r="Q884" s="78"/>
      <c r="R884" s="78"/>
      <c r="S884" s="78"/>
      <c r="T884" s="78"/>
      <c r="U884" s="78"/>
      <c r="V884" s="78"/>
      <c r="W884" s="78"/>
      <c r="X884" s="78"/>
      <c r="Y884" s="78"/>
      <c r="Z884" s="78"/>
    </row>
    <row r="885" spans="1:26" ht="12.75" customHeight="1" x14ac:dyDescent="0.2">
      <c r="A885" s="78"/>
      <c r="B885" s="78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</row>
    <row r="886" spans="1:26" ht="12.75" customHeight="1" x14ac:dyDescent="0.2">
      <c r="A886" s="78"/>
      <c r="B886" s="78"/>
      <c r="C886" s="78"/>
      <c r="D886" s="78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  <c r="Q886" s="78"/>
      <c r="R886" s="78"/>
      <c r="S886" s="78"/>
      <c r="T886" s="78"/>
      <c r="U886" s="78"/>
      <c r="V886" s="78"/>
      <c r="W886" s="78"/>
      <c r="X886" s="78"/>
      <c r="Y886" s="78"/>
      <c r="Z886" s="78"/>
    </row>
    <row r="887" spans="1:26" ht="12.75" customHeight="1" x14ac:dyDescent="0.2">
      <c r="A887" s="78"/>
      <c r="B887" s="78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</row>
    <row r="888" spans="1:26" ht="12.75" customHeight="1" x14ac:dyDescent="0.2">
      <c r="A888" s="78"/>
      <c r="B888" s="78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</row>
    <row r="889" spans="1:26" ht="12.75" customHeight="1" x14ac:dyDescent="0.2">
      <c r="A889" s="78"/>
      <c r="B889" s="78"/>
      <c r="C889" s="78"/>
      <c r="D889" s="78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  <c r="Q889" s="78"/>
      <c r="R889" s="78"/>
      <c r="S889" s="78"/>
      <c r="T889" s="78"/>
      <c r="U889" s="78"/>
      <c r="V889" s="78"/>
      <c r="W889" s="78"/>
      <c r="X889" s="78"/>
      <c r="Y889" s="78"/>
      <c r="Z889" s="78"/>
    </row>
    <row r="890" spans="1:26" ht="12.75" customHeight="1" x14ac:dyDescent="0.2">
      <c r="A890" s="78"/>
      <c r="B890" s="78"/>
      <c r="C890" s="78"/>
      <c r="D890" s="78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  <c r="Q890" s="78"/>
      <c r="R890" s="78"/>
      <c r="S890" s="78"/>
      <c r="T890" s="78"/>
      <c r="U890" s="78"/>
      <c r="V890" s="78"/>
      <c r="W890" s="78"/>
      <c r="X890" s="78"/>
      <c r="Y890" s="78"/>
      <c r="Z890" s="78"/>
    </row>
    <row r="891" spans="1:26" ht="12.75" customHeight="1" x14ac:dyDescent="0.2">
      <c r="A891" s="78"/>
      <c r="B891" s="78"/>
      <c r="C891" s="78"/>
      <c r="D891" s="78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  <c r="Q891" s="78"/>
      <c r="R891" s="78"/>
      <c r="S891" s="78"/>
      <c r="T891" s="78"/>
      <c r="U891" s="78"/>
      <c r="V891" s="78"/>
      <c r="W891" s="78"/>
      <c r="X891" s="78"/>
      <c r="Y891" s="78"/>
      <c r="Z891" s="78"/>
    </row>
    <row r="892" spans="1:26" ht="12.75" customHeight="1" x14ac:dyDescent="0.2">
      <c r="A892" s="78"/>
      <c r="B892" s="78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</row>
    <row r="893" spans="1:26" ht="12.75" customHeight="1" x14ac:dyDescent="0.2">
      <c r="A893" s="78"/>
      <c r="B893" s="78"/>
      <c r="C893" s="78"/>
      <c r="D893" s="78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  <c r="Q893" s="78"/>
      <c r="R893" s="78"/>
      <c r="S893" s="78"/>
      <c r="T893" s="78"/>
      <c r="U893" s="78"/>
      <c r="V893" s="78"/>
      <c r="W893" s="78"/>
      <c r="X893" s="78"/>
      <c r="Y893" s="78"/>
      <c r="Z893" s="78"/>
    </row>
    <row r="894" spans="1:26" ht="12.75" customHeight="1" x14ac:dyDescent="0.2">
      <c r="A894" s="78"/>
      <c r="B894" s="78"/>
      <c r="C894" s="78"/>
      <c r="D894" s="78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  <c r="Q894" s="78"/>
      <c r="R894" s="78"/>
      <c r="S894" s="78"/>
      <c r="T894" s="78"/>
      <c r="U894" s="78"/>
      <c r="V894" s="78"/>
      <c r="W894" s="78"/>
      <c r="X894" s="78"/>
      <c r="Y894" s="78"/>
      <c r="Z894" s="78"/>
    </row>
    <row r="895" spans="1:26" ht="12.75" customHeight="1" x14ac:dyDescent="0.2">
      <c r="A895" s="78"/>
      <c r="B895" s="78"/>
      <c r="C895" s="78"/>
      <c r="D895" s="78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  <c r="U895" s="78"/>
      <c r="V895" s="78"/>
      <c r="W895" s="78"/>
      <c r="X895" s="78"/>
      <c r="Y895" s="78"/>
      <c r="Z895" s="78"/>
    </row>
    <row r="896" spans="1:26" ht="12.75" customHeight="1" x14ac:dyDescent="0.2">
      <c r="A896" s="78"/>
      <c r="B896" s="78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</row>
    <row r="897" spans="1:26" ht="12.75" customHeight="1" x14ac:dyDescent="0.2">
      <c r="A897" s="78"/>
      <c r="B897" s="78"/>
      <c r="C897" s="78"/>
      <c r="D897" s="78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  <c r="Q897" s="78"/>
      <c r="R897" s="78"/>
      <c r="S897" s="78"/>
      <c r="T897" s="78"/>
      <c r="U897" s="78"/>
      <c r="V897" s="78"/>
      <c r="W897" s="78"/>
      <c r="X897" s="78"/>
      <c r="Y897" s="78"/>
      <c r="Z897" s="78"/>
    </row>
    <row r="898" spans="1:26" ht="12.75" customHeight="1" x14ac:dyDescent="0.2">
      <c r="A898" s="78"/>
      <c r="B898" s="78"/>
      <c r="C898" s="78"/>
      <c r="D898" s="78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  <c r="Q898" s="78"/>
      <c r="R898" s="78"/>
      <c r="S898" s="78"/>
      <c r="T898" s="78"/>
      <c r="U898" s="78"/>
      <c r="V898" s="78"/>
      <c r="W898" s="78"/>
      <c r="X898" s="78"/>
      <c r="Y898" s="78"/>
      <c r="Z898" s="78"/>
    </row>
    <row r="899" spans="1:26" ht="12.75" customHeight="1" x14ac:dyDescent="0.2">
      <c r="A899" s="78"/>
      <c r="B899" s="78"/>
      <c r="C899" s="78"/>
      <c r="D899" s="78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  <c r="Q899" s="78"/>
      <c r="R899" s="78"/>
      <c r="S899" s="78"/>
      <c r="T899" s="78"/>
      <c r="U899" s="78"/>
      <c r="V899" s="78"/>
      <c r="W899" s="78"/>
      <c r="X899" s="78"/>
      <c r="Y899" s="78"/>
      <c r="Z899" s="78"/>
    </row>
    <row r="900" spans="1:26" ht="12.75" customHeight="1" x14ac:dyDescent="0.2">
      <c r="A900" s="78"/>
      <c r="B900" s="78"/>
      <c r="C900" s="78"/>
      <c r="D900" s="78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  <c r="Q900" s="78"/>
      <c r="R900" s="78"/>
      <c r="S900" s="78"/>
      <c r="T900" s="78"/>
      <c r="U900" s="78"/>
      <c r="V900" s="78"/>
      <c r="W900" s="78"/>
      <c r="X900" s="78"/>
      <c r="Y900" s="78"/>
      <c r="Z900" s="78"/>
    </row>
    <row r="901" spans="1:26" ht="12.75" customHeight="1" x14ac:dyDescent="0.2">
      <c r="A901" s="78"/>
      <c r="B901" s="78"/>
      <c r="C901" s="78"/>
      <c r="D901" s="78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  <c r="Q901" s="78"/>
      <c r="R901" s="78"/>
      <c r="S901" s="78"/>
      <c r="T901" s="78"/>
      <c r="U901" s="78"/>
      <c r="V901" s="78"/>
      <c r="W901" s="78"/>
      <c r="X901" s="78"/>
      <c r="Y901" s="78"/>
      <c r="Z901" s="78"/>
    </row>
    <row r="902" spans="1:26" ht="12.75" customHeight="1" x14ac:dyDescent="0.2">
      <c r="A902" s="78"/>
      <c r="B902" s="78"/>
      <c r="C902" s="78"/>
      <c r="D902" s="78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  <c r="Q902" s="78"/>
      <c r="R902" s="78"/>
      <c r="S902" s="78"/>
      <c r="T902" s="78"/>
      <c r="U902" s="78"/>
      <c r="V902" s="78"/>
      <c r="W902" s="78"/>
      <c r="X902" s="78"/>
      <c r="Y902" s="78"/>
      <c r="Z902" s="78"/>
    </row>
    <row r="903" spans="1:26" ht="12.75" customHeight="1" x14ac:dyDescent="0.2">
      <c r="A903" s="78"/>
      <c r="B903" s="78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</row>
    <row r="904" spans="1:26" ht="12.75" customHeight="1" x14ac:dyDescent="0.2">
      <c r="A904" s="78"/>
      <c r="B904" s="78"/>
      <c r="C904" s="78"/>
      <c r="D904" s="78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  <c r="Q904" s="78"/>
      <c r="R904" s="78"/>
      <c r="S904" s="78"/>
      <c r="T904" s="78"/>
      <c r="U904" s="78"/>
      <c r="V904" s="78"/>
      <c r="W904" s="78"/>
      <c r="X904" s="78"/>
      <c r="Y904" s="78"/>
      <c r="Z904" s="78"/>
    </row>
    <row r="905" spans="1:26" ht="12.75" customHeight="1" x14ac:dyDescent="0.2">
      <c r="A905" s="78"/>
      <c r="B905" s="78"/>
      <c r="C905" s="78"/>
      <c r="D905" s="78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  <c r="Q905" s="78"/>
      <c r="R905" s="78"/>
      <c r="S905" s="78"/>
      <c r="T905" s="78"/>
      <c r="U905" s="78"/>
      <c r="V905" s="78"/>
      <c r="W905" s="78"/>
      <c r="X905" s="78"/>
      <c r="Y905" s="78"/>
      <c r="Z905" s="78"/>
    </row>
    <row r="906" spans="1:26" ht="12.75" customHeight="1" x14ac:dyDescent="0.2">
      <c r="A906" s="78"/>
      <c r="B906" s="78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</row>
    <row r="907" spans="1:26" ht="12.75" customHeight="1" x14ac:dyDescent="0.2">
      <c r="A907" s="78"/>
      <c r="B907" s="78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78"/>
      <c r="W907" s="78"/>
      <c r="X907" s="78"/>
      <c r="Y907" s="78"/>
      <c r="Z907" s="78"/>
    </row>
    <row r="908" spans="1:26" ht="12.75" customHeight="1" x14ac:dyDescent="0.2">
      <c r="A908" s="78"/>
      <c r="B908" s="78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</row>
    <row r="909" spans="1:26" ht="12.75" customHeight="1" x14ac:dyDescent="0.2">
      <c r="A909" s="78"/>
      <c r="B909" s="78"/>
      <c r="C909" s="78"/>
      <c r="D909" s="78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  <c r="Q909" s="78"/>
      <c r="R909" s="78"/>
      <c r="S909" s="78"/>
      <c r="T909" s="78"/>
      <c r="U909" s="78"/>
      <c r="V909" s="78"/>
      <c r="W909" s="78"/>
      <c r="X909" s="78"/>
      <c r="Y909" s="78"/>
      <c r="Z909" s="78"/>
    </row>
    <row r="910" spans="1:26" ht="12.75" customHeight="1" x14ac:dyDescent="0.2">
      <c r="A910" s="78"/>
      <c r="B910" s="78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</row>
    <row r="911" spans="1:26" ht="12.75" customHeight="1" x14ac:dyDescent="0.2">
      <c r="A911" s="78"/>
      <c r="B911" s="78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</row>
    <row r="912" spans="1:26" ht="12.75" customHeight="1" x14ac:dyDescent="0.2">
      <c r="A912" s="78"/>
      <c r="B912" s="78"/>
      <c r="C912" s="78"/>
      <c r="D912" s="78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  <c r="Q912" s="78"/>
      <c r="R912" s="78"/>
      <c r="S912" s="78"/>
      <c r="T912" s="78"/>
      <c r="U912" s="78"/>
      <c r="V912" s="78"/>
      <c r="W912" s="78"/>
      <c r="X912" s="78"/>
      <c r="Y912" s="78"/>
      <c r="Z912" s="78"/>
    </row>
    <row r="913" spans="1:26" ht="12.75" customHeight="1" x14ac:dyDescent="0.2">
      <c r="A913" s="78"/>
      <c r="B913" s="78"/>
      <c r="C913" s="78"/>
      <c r="D913" s="78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  <c r="Q913" s="78"/>
      <c r="R913" s="78"/>
      <c r="S913" s="78"/>
      <c r="T913" s="78"/>
      <c r="U913" s="78"/>
      <c r="V913" s="78"/>
      <c r="W913" s="78"/>
      <c r="X913" s="78"/>
      <c r="Y913" s="78"/>
      <c r="Z913" s="78"/>
    </row>
    <row r="914" spans="1:26" ht="12.75" customHeight="1" x14ac:dyDescent="0.2">
      <c r="A914" s="78"/>
      <c r="B914" s="78"/>
      <c r="C914" s="78"/>
      <c r="D914" s="78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  <c r="Q914" s="78"/>
      <c r="R914" s="78"/>
      <c r="S914" s="78"/>
      <c r="T914" s="78"/>
      <c r="U914" s="78"/>
      <c r="V914" s="78"/>
      <c r="W914" s="78"/>
      <c r="X914" s="78"/>
      <c r="Y914" s="78"/>
      <c r="Z914" s="78"/>
    </row>
    <row r="915" spans="1:26" ht="12.75" customHeight="1" x14ac:dyDescent="0.2">
      <c r="A915" s="78"/>
      <c r="B915" s="78"/>
      <c r="C915" s="78"/>
      <c r="D915" s="78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  <c r="Q915" s="78"/>
      <c r="R915" s="78"/>
      <c r="S915" s="78"/>
      <c r="T915" s="78"/>
      <c r="U915" s="78"/>
      <c r="V915" s="78"/>
      <c r="W915" s="78"/>
      <c r="X915" s="78"/>
      <c r="Y915" s="78"/>
      <c r="Z915" s="78"/>
    </row>
    <row r="916" spans="1:26" ht="12.75" customHeight="1" x14ac:dyDescent="0.2">
      <c r="A916" s="78"/>
      <c r="B916" s="78"/>
      <c r="C916" s="78"/>
      <c r="D916" s="78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  <c r="Q916" s="78"/>
      <c r="R916" s="78"/>
      <c r="S916" s="78"/>
      <c r="T916" s="78"/>
      <c r="U916" s="78"/>
      <c r="V916" s="78"/>
      <c r="W916" s="78"/>
      <c r="X916" s="78"/>
      <c r="Y916" s="78"/>
      <c r="Z916" s="78"/>
    </row>
    <row r="917" spans="1:26" ht="12.75" customHeight="1" x14ac:dyDescent="0.2">
      <c r="A917" s="78"/>
      <c r="B917" s="78"/>
      <c r="C917" s="78"/>
      <c r="D917" s="78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  <c r="Q917" s="78"/>
      <c r="R917" s="78"/>
      <c r="S917" s="78"/>
      <c r="T917" s="78"/>
      <c r="U917" s="78"/>
      <c r="V917" s="78"/>
      <c r="W917" s="78"/>
      <c r="X917" s="78"/>
      <c r="Y917" s="78"/>
      <c r="Z917" s="78"/>
    </row>
    <row r="918" spans="1:26" ht="12.75" customHeight="1" x14ac:dyDescent="0.2">
      <c r="A918" s="78"/>
      <c r="B918" s="78"/>
      <c r="C918" s="78"/>
      <c r="D918" s="78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  <c r="Q918" s="78"/>
      <c r="R918" s="78"/>
      <c r="S918" s="78"/>
      <c r="T918" s="78"/>
      <c r="U918" s="78"/>
      <c r="V918" s="78"/>
      <c r="W918" s="78"/>
      <c r="X918" s="78"/>
      <c r="Y918" s="78"/>
      <c r="Z918" s="78"/>
    </row>
    <row r="919" spans="1:26" ht="12.75" customHeight="1" x14ac:dyDescent="0.2">
      <c r="A919" s="78"/>
      <c r="B919" s="78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</row>
    <row r="920" spans="1:26" ht="12.75" customHeight="1" x14ac:dyDescent="0.2">
      <c r="A920" s="78"/>
      <c r="B920" s="78"/>
      <c r="C920" s="78"/>
      <c r="D920" s="78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  <c r="Q920" s="78"/>
      <c r="R920" s="78"/>
      <c r="S920" s="78"/>
      <c r="T920" s="78"/>
      <c r="U920" s="78"/>
      <c r="V920" s="78"/>
      <c r="W920" s="78"/>
      <c r="X920" s="78"/>
      <c r="Y920" s="78"/>
      <c r="Z920" s="78"/>
    </row>
    <row r="921" spans="1:26" ht="12.75" customHeight="1" x14ac:dyDescent="0.2">
      <c r="A921" s="78"/>
      <c r="B921" s="78"/>
      <c r="C921" s="78"/>
      <c r="D921" s="78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  <c r="Q921" s="78"/>
      <c r="R921" s="78"/>
      <c r="S921" s="78"/>
      <c r="T921" s="78"/>
      <c r="U921" s="78"/>
      <c r="V921" s="78"/>
      <c r="W921" s="78"/>
      <c r="X921" s="78"/>
      <c r="Y921" s="78"/>
      <c r="Z921" s="78"/>
    </row>
    <row r="922" spans="1:26" ht="12.75" customHeight="1" x14ac:dyDescent="0.2">
      <c r="A922" s="78"/>
      <c r="B922" s="78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</row>
    <row r="923" spans="1:26" ht="12.75" customHeight="1" x14ac:dyDescent="0.2">
      <c r="A923" s="78"/>
      <c r="B923" s="78"/>
      <c r="C923" s="78"/>
      <c r="D923" s="78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</row>
    <row r="924" spans="1:26" ht="12.75" customHeight="1" x14ac:dyDescent="0.2">
      <c r="A924" s="78"/>
      <c r="B924" s="78"/>
      <c r="C924" s="78"/>
      <c r="D924" s="78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  <c r="Q924" s="78"/>
      <c r="R924" s="78"/>
      <c r="S924" s="78"/>
      <c r="T924" s="78"/>
      <c r="U924" s="78"/>
      <c r="V924" s="78"/>
      <c r="W924" s="78"/>
      <c r="X924" s="78"/>
      <c r="Y924" s="78"/>
      <c r="Z924" s="78"/>
    </row>
    <row r="925" spans="1:26" ht="12.75" customHeight="1" x14ac:dyDescent="0.2">
      <c r="A925" s="78"/>
      <c r="B925" s="78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</row>
    <row r="926" spans="1:26" ht="12.75" customHeight="1" x14ac:dyDescent="0.2">
      <c r="A926" s="78"/>
      <c r="B926" s="78"/>
      <c r="C926" s="78"/>
      <c r="D926" s="78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  <c r="Q926" s="78"/>
      <c r="R926" s="78"/>
      <c r="S926" s="78"/>
      <c r="T926" s="78"/>
      <c r="U926" s="78"/>
      <c r="V926" s="78"/>
      <c r="W926" s="78"/>
      <c r="X926" s="78"/>
      <c r="Y926" s="78"/>
      <c r="Z926" s="78"/>
    </row>
    <row r="927" spans="1:26" ht="12.75" customHeight="1" x14ac:dyDescent="0.2">
      <c r="A927" s="78"/>
      <c r="B927" s="78"/>
      <c r="C927" s="78"/>
      <c r="D927" s="78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  <c r="Q927" s="78"/>
      <c r="R927" s="78"/>
      <c r="S927" s="78"/>
      <c r="T927" s="78"/>
      <c r="U927" s="78"/>
      <c r="V927" s="78"/>
      <c r="W927" s="78"/>
      <c r="X927" s="78"/>
      <c r="Y927" s="78"/>
      <c r="Z927" s="78"/>
    </row>
    <row r="928" spans="1:26" ht="12.75" customHeight="1" x14ac:dyDescent="0.2">
      <c r="A928" s="78"/>
      <c r="B928" s="78"/>
      <c r="C928" s="78"/>
      <c r="D928" s="78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  <c r="Q928" s="78"/>
      <c r="R928" s="78"/>
      <c r="S928" s="78"/>
      <c r="T928" s="78"/>
      <c r="U928" s="78"/>
      <c r="V928" s="78"/>
      <c r="W928" s="78"/>
      <c r="X928" s="78"/>
      <c r="Y928" s="78"/>
      <c r="Z928" s="78"/>
    </row>
    <row r="929" spans="1:26" ht="12.75" customHeight="1" x14ac:dyDescent="0.2">
      <c r="A929" s="78"/>
      <c r="B929" s="78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</row>
    <row r="930" spans="1:26" ht="12.75" customHeight="1" x14ac:dyDescent="0.2">
      <c r="A930" s="78"/>
      <c r="B930" s="78"/>
      <c r="C930" s="78"/>
      <c r="D930" s="78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  <c r="Q930" s="78"/>
      <c r="R930" s="78"/>
      <c r="S930" s="78"/>
      <c r="T930" s="78"/>
      <c r="U930" s="78"/>
      <c r="V930" s="78"/>
      <c r="W930" s="78"/>
      <c r="X930" s="78"/>
      <c r="Y930" s="78"/>
      <c r="Z930" s="78"/>
    </row>
    <row r="931" spans="1:26" ht="12.75" customHeight="1" x14ac:dyDescent="0.2">
      <c r="A931" s="78"/>
      <c r="B931" s="78"/>
      <c r="C931" s="78"/>
      <c r="D931" s="78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  <c r="Q931" s="78"/>
      <c r="R931" s="78"/>
      <c r="S931" s="78"/>
      <c r="T931" s="78"/>
      <c r="U931" s="78"/>
      <c r="V931" s="78"/>
      <c r="W931" s="78"/>
      <c r="X931" s="78"/>
      <c r="Y931" s="78"/>
      <c r="Z931" s="78"/>
    </row>
    <row r="932" spans="1:26" ht="12.75" customHeight="1" x14ac:dyDescent="0.2">
      <c r="A932" s="78"/>
      <c r="B932" s="78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</row>
    <row r="933" spans="1:26" ht="12.75" customHeight="1" x14ac:dyDescent="0.2">
      <c r="A933" s="78"/>
      <c r="B933" s="78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</row>
    <row r="934" spans="1:26" ht="12.75" customHeight="1" x14ac:dyDescent="0.2">
      <c r="A934" s="78"/>
      <c r="B934" s="78"/>
      <c r="C934" s="78"/>
      <c r="D934" s="78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  <c r="Q934" s="78"/>
      <c r="R934" s="78"/>
      <c r="S934" s="78"/>
      <c r="T934" s="78"/>
      <c r="U934" s="78"/>
      <c r="V934" s="78"/>
      <c r="W934" s="78"/>
      <c r="X934" s="78"/>
      <c r="Y934" s="78"/>
      <c r="Z934" s="78"/>
    </row>
    <row r="935" spans="1:26" ht="12.75" customHeight="1" x14ac:dyDescent="0.2">
      <c r="A935" s="78"/>
      <c r="B935" s="78"/>
      <c r="C935" s="78"/>
      <c r="D935" s="78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  <c r="Q935" s="78"/>
      <c r="R935" s="78"/>
      <c r="S935" s="78"/>
      <c r="T935" s="78"/>
      <c r="U935" s="78"/>
      <c r="V935" s="78"/>
      <c r="W935" s="78"/>
      <c r="X935" s="78"/>
      <c r="Y935" s="78"/>
      <c r="Z935" s="78"/>
    </row>
    <row r="936" spans="1:26" ht="12.75" customHeight="1" x14ac:dyDescent="0.2">
      <c r="A936" s="78"/>
      <c r="B936" s="78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</row>
    <row r="937" spans="1:26" ht="12.75" customHeight="1" x14ac:dyDescent="0.2">
      <c r="A937" s="78"/>
      <c r="B937" s="78"/>
      <c r="C937" s="78"/>
      <c r="D937" s="78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  <c r="Q937" s="78"/>
      <c r="R937" s="78"/>
      <c r="S937" s="78"/>
      <c r="T937" s="78"/>
      <c r="U937" s="78"/>
      <c r="V937" s="78"/>
      <c r="W937" s="78"/>
      <c r="X937" s="78"/>
      <c r="Y937" s="78"/>
      <c r="Z937" s="78"/>
    </row>
    <row r="938" spans="1:26" ht="12.75" customHeight="1" x14ac:dyDescent="0.2">
      <c r="A938" s="78"/>
      <c r="B938" s="78"/>
      <c r="C938" s="78"/>
      <c r="D938" s="78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  <c r="Q938" s="78"/>
      <c r="R938" s="78"/>
      <c r="S938" s="78"/>
      <c r="T938" s="78"/>
      <c r="U938" s="78"/>
      <c r="V938" s="78"/>
      <c r="W938" s="78"/>
      <c r="X938" s="78"/>
      <c r="Y938" s="78"/>
      <c r="Z938" s="78"/>
    </row>
    <row r="939" spans="1:26" ht="12.75" customHeight="1" x14ac:dyDescent="0.2">
      <c r="A939" s="78"/>
      <c r="B939" s="78"/>
      <c r="C939" s="78"/>
      <c r="D939" s="78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  <c r="Q939" s="78"/>
      <c r="R939" s="78"/>
      <c r="S939" s="78"/>
      <c r="T939" s="78"/>
      <c r="U939" s="78"/>
      <c r="V939" s="78"/>
      <c r="W939" s="78"/>
      <c r="X939" s="78"/>
      <c r="Y939" s="78"/>
      <c r="Z939" s="78"/>
    </row>
    <row r="940" spans="1:26" ht="12.75" customHeight="1" x14ac:dyDescent="0.2">
      <c r="A940" s="78"/>
      <c r="B940" s="78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</row>
    <row r="941" spans="1:26" ht="12.75" customHeight="1" x14ac:dyDescent="0.2">
      <c r="A941" s="78"/>
      <c r="B941" s="78"/>
      <c r="C941" s="78"/>
      <c r="D941" s="78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  <c r="Q941" s="78"/>
      <c r="R941" s="78"/>
      <c r="S941" s="78"/>
      <c r="T941" s="78"/>
      <c r="U941" s="78"/>
      <c r="V941" s="78"/>
      <c r="W941" s="78"/>
      <c r="X941" s="78"/>
      <c r="Y941" s="78"/>
      <c r="Z941" s="78"/>
    </row>
    <row r="942" spans="1:26" ht="12.75" customHeight="1" x14ac:dyDescent="0.2">
      <c r="A942" s="78"/>
      <c r="B942" s="78"/>
      <c r="C942" s="78"/>
      <c r="D942" s="78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  <c r="Q942" s="78"/>
      <c r="R942" s="78"/>
      <c r="S942" s="78"/>
      <c r="T942" s="78"/>
      <c r="U942" s="78"/>
      <c r="V942" s="78"/>
      <c r="W942" s="78"/>
      <c r="X942" s="78"/>
      <c r="Y942" s="78"/>
      <c r="Z942" s="78"/>
    </row>
    <row r="943" spans="1:26" ht="12.75" customHeight="1" x14ac:dyDescent="0.2">
      <c r="A943" s="78"/>
      <c r="B943" s="78"/>
      <c r="C943" s="78"/>
      <c r="D943" s="78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  <c r="Q943" s="78"/>
      <c r="R943" s="78"/>
      <c r="S943" s="78"/>
      <c r="T943" s="78"/>
      <c r="U943" s="78"/>
      <c r="V943" s="78"/>
      <c r="W943" s="78"/>
      <c r="X943" s="78"/>
      <c r="Y943" s="78"/>
      <c r="Z943" s="78"/>
    </row>
    <row r="944" spans="1:26" ht="12.75" customHeight="1" x14ac:dyDescent="0.2">
      <c r="A944" s="78"/>
      <c r="B944" s="78"/>
      <c r="C944" s="78"/>
      <c r="D944" s="78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  <c r="Q944" s="78"/>
      <c r="R944" s="78"/>
      <c r="S944" s="78"/>
      <c r="T944" s="78"/>
      <c r="U944" s="78"/>
      <c r="V944" s="78"/>
      <c r="W944" s="78"/>
      <c r="X944" s="78"/>
      <c r="Y944" s="78"/>
      <c r="Z944" s="78"/>
    </row>
    <row r="945" spans="1:26" ht="12.75" customHeight="1" x14ac:dyDescent="0.2">
      <c r="A945" s="78"/>
      <c r="B945" s="78"/>
      <c r="C945" s="78"/>
      <c r="D945" s="78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  <c r="Q945" s="78"/>
      <c r="R945" s="78"/>
      <c r="S945" s="78"/>
      <c r="T945" s="78"/>
      <c r="U945" s="78"/>
      <c r="V945" s="78"/>
      <c r="W945" s="78"/>
      <c r="X945" s="78"/>
      <c r="Y945" s="78"/>
      <c r="Z945" s="78"/>
    </row>
    <row r="946" spans="1:26" ht="12.75" customHeight="1" x14ac:dyDescent="0.2">
      <c r="A946" s="78"/>
      <c r="B946" s="78"/>
      <c r="C946" s="78"/>
      <c r="D946" s="78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  <c r="Q946" s="78"/>
      <c r="R946" s="78"/>
      <c r="S946" s="78"/>
      <c r="T946" s="78"/>
      <c r="U946" s="78"/>
      <c r="V946" s="78"/>
      <c r="W946" s="78"/>
      <c r="X946" s="78"/>
      <c r="Y946" s="78"/>
      <c r="Z946" s="78"/>
    </row>
    <row r="947" spans="1:26" ht="12.75" customHeight="1" x14ac:dyDescent="0.2">
      <c r="A947" s="78"/>
      <c r="B947" s="78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</row>
    <row r="948" spans="1:26" ht="12.75" customHeight="1" x14ac:dyDescent="0.2">
      <c r="A948" s="78"/>
      <c r="B948" s="78"/>
      <c r="C948" s="78"/>
      <c r="D948" s="78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  <c r="Q948" s="78"/>
      <c r="R948" s="78"/>
      <c r="S948" s="78"/>
      <c r="T948" s="78"/>
      <c r="U948" s="78"/>
      <c r="V948" s="78"/>
      <c r="W948" s="78"/>
      <c r="X948" s="78"/>
      <c r="Y948" s="78"/>
      <c r="Z948" s="78"/>
    </row>
    <row r="949" spans="1:26" ht="12.75" customHeight="1" x14ac:dyDescent="0.2">
      <c r="A949" s="78"/>
      <c r="B949" s="78"/>
      <c r="C949" s="78"/>
      <c r="D949" s="78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  <c r="Q949" s="78"/>
      <c r="R949" s="78"/>
      <c r="S949" s="78"/>
      <c r="T949" s="78"/>
      <c r="U949" s="78"/>
      <c r="V949" s="78"/>
      <c r="W949" s="78"/>
      <c r="X949" s="78"/>
      <c r="Y949" s="78"/>
      <c r="Z949" s="78"/>
    </row>
    <row r="950" spans="1:26" ht="12.75" customHeight="1" x14ac:dyDescent="0.2">
      <c r="A950" s="78"/>
      <c r="B950" s="78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</row>
    <row r="951" spans="1:26" ht="12.75" customHeight="1" x14ac:dyDescent="0.2">
      <c r="A951" s="78"/>
      <c r="B951" s="78"/>
      <c r="C951" s="78"/>
      <c r="D951" s="78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  <c r="Q951" s="78"/>
      <c r="R951" s="78"/>
      <c r="S951" s="78"/>
      <c r="T951" s="78"/>
      <c r="U951" s="78"/>
      <c r="V951" s="78"/>
      <c r="W951" s="78"/>
      <c r="X951" s="78"/>
      <c r="Y951" s="78"/>
      <c r="Z951" s="78"/>
    </row>
    <row r="952" spans="1:26" ht="12.75" customHeight="1" x14ac:dyDescent="0.2">
      <c r="A952" s="78"/>
      <c r="B952" s="78"/>
      <c r="C952" s="78"/>
      <c r="D952" s="78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  <c r="Q952" s="78"/>
      <c r="R952" s="78"/>
      <c r="S952" s="78"/>
      <c r="T952" s="78"/>
      <c r="U952" s="78"/>
      <c r="V952" s="78"/>
      <c r="W952" s="78"/>
      <c r="X952" s="78"/>
      <c r="Y952" s="78"/>
      <c r="Z952" s="78"/>
    </row>
    <row r="953" spans="1:26" ht="12.75" customHeight="1" x14ac:dyDescent="0.2">
      <c r="A953" s="78"/>
      <c r="B953" s="78"/>
      <c r="C953" s="78"/>
      <c r="D953" s="78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  <c r="Q953" s="78"/>
      <c r="R953" s="78"/>
      <c r="S953" s="78"/>
      <c r="T953" s="78"/>
      <c r="U953" s="78"/>
      <c r="V953" s="78"/>
      <c r="W953" s="78"/>
      <c r="X953" s="78"/>
      <c r="Y953" s="78"/>
      <c r="Z953" s="78"/>
    </row>
    <row r="954" spans="1:26" ht="12.75" customHeight="1" x14ac:dyDescent="0.2">
      <c r="A954" s="78"/>
      <c r="B954" s="78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</row>
    <row r="955" spans="1:26" ht="12.75" customHeight="1" x14ac:dyDescent="0.2">
      <c r="A955" s="78"/>
      <c r="B955" s="78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</row>
    <row r="956" spans="1:26" ht="12.75" customHeight="1" x14ac:dyDescent="0.2">
      <c r="A956" s="78"/>
      <c r="B956" s="78"/>
      <c r="C956" s="78"/>
      <c r="D956" s="78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  <c r="Q956" s="78"/>
      <c r="R956" s="78"/>
      <c r="S956" s="78"/>
      <c r="T956" s="78"/>
      <c r="U956" s="78"/>
      <c r="V956" s="78"/>
      <c r="W956" s="78"/>
      <c r="X956" s="78"/>
      <c r="Y956" s="78"/>
      <c r="Z956" s="78"/>
    </row>
    <row r="957" spans="1:26" ht="12.75" customHeight="1" x14ac:dyDescent="0.2">
      <c r="A957" s="78"/>
      <c r="B957" s="78"/>
      <c r="C957" s="78"/>
      <c r="D957" s="78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  <c r="Q957" s="78"/>
      <c r="R957" s="78"/>
      <c r="S957" s="78"/>
      <c r="T957" s="78"/>
      <c r="U957" s="78"/>
      <c r="V957" s="78"/>
      <c r="W957" s="78"/>
      <c r="X957" s="78"/>
      <c r="Y957" s="78"/>
      <c r="Z957" s="78"/>
    </row>
    <row r="958" spans="1:26" ht="12.75" customHeight="1" x14ac:dyDescent="0.2">
      <c r="A958" s="78"/>
      <c r="B958" s="78"/>
      <c r="C958" s="78"/>
      <c r="D958" s="78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  <c r="Q958" s="78"/>
      <c r="R958" s="78"/>
      <c r="S958" s="78"/>
      <c r="T958" s="78"/>
      <c r="U958" s="78"/>
      <c r="V958" s="78"/>
      <c r="W958" s="78"/>
      <c r="X958" s="78"/>
      <c r="Y958" s="78"/>
      <c r="Z958" s="78"/>
    </row>
    <row r="959" spans="1:26" ht="12.75" customHeight="1" x14ac:dyDescent="0.2">
      <c r="A959" s="78"/>
      <c r="B959" s="78"/>
      <c r="C959" s="78"/>
      <c r="D959" s="78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  <c r="Q959" s="78"/>
      <c r="R959" s="78"/>
      <c r="S959" s="78"/>
      <c r="T959" s="78"/>
      <c r="U959" s="78"/>
      <c r="V959" s="78"/>
      <c r="W959" s="78"/>
      <c r="X959" s="78"/>
      <c r="Y959" s="78"/>
      <c r="Z959" s="78"/>
    </row>
    <row r="960" spans="1:26" ht="12.75" customHeight="1" x14ac:dyDescent="0.2">
      <c r="A960" s="78"/>
      <c r="B960" s="78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</row>
    <row r="961" spans="1:26" ht="12.75" customHeight="1" x14ac:dyDescent="0.2">
      <c r="A961" s="78"/>
      <c r="B961" s="78"/>
      <c r="C961" s="78"/>
      <c r="D961" s="78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  <c r="Q961" s="78"/>
      <c r="R961" s="78"/>
      <c r="S961" s="78"/>
      <c r="T961" s="78"/>
      <c r="U961" s="78"/>
      <c r="V961" s="78"/>
      <c r="W961" s="78"/>
      <c r="X961" s="78"/>
      <c r="Y961" s="78"/>
      <c r="Z961" s="78"/>
    </row>
    <row r="962" spans="1:26" ht="12.75" customHeight="1" x14ac:dyDescent="0.2">
      <c r="A962" s="78"/>
      <c r="B962" s="78"/>
      <c r="C962" s="78"/>
      <c r="D962" s="78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  <c r="Q962" s="78"/>
      <c r="R962" s="78"/>
      <c r="S962" s="78"/>
      <c r="T962" s="78"/>
      <c r="U962" s="78"/>
      <c r="V962" s="78"/>
      <c r="W962" s="78"/>
      <c r="X962" s="78"/>
      <c r="Y962" s="78"/>
      <c r="Z962" s="78"/>
    </row>
    <row r="963" spans="1:26" ht="12.75" customHeight="1" x14ac:dyDescent="0.2">
      <c r="A963" s="78"/>
      <c r="B963" s="78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</row>
    <row r="964" spans="1:26" ht="12.75" customHeight="1" x14ac:dyDescent="0.2">
      <c r="A964" s="78"/>
      <c r="B964" s="78"/>
      <c r="C964" s="78"/>
      <c r="D964" s="78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  <c r="Q964" s="78"/>
      <c r="R964" s="78"/>
      <c r="S964" s="78"/>
      <c r="T964" s="78"/>
      <c r="U964" s="78"/>
      <c r="V964" s="78"/>
      <c r="W964" s="78"/>
      <c r="X964" s="78"/>
      <c r="Y964" s="78"/>
      <c r="Z964" s="78"/>
    </row>
    <row r="965" spans="1:26" ht="12.75" customHeight="1" x14ac:dyDescent="0.2">
      <c r="A965" s="78"/>
      <c r="B965" s="78"/>
      <c r="C965" s="78"/>
      <c r="D965" s="78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  <c r="Q965" s="78"/>
      <c r="R965" s="78"/>
      <c r="S965" s="78"/>
      <c r="T965" s="78"/>
      <c r="U965" s="78"/>
      <c r="V965" s="78"/>
      <c r="W965" s="78"/>
      <c r="X965" s="78"/>
      <c r="Y965" s="78"/>
      <c r="Z965" s="78"/>
    </row>
    <row r="966" spans="1:26" ht="12.75" customHeight="1" x14ac:dyDescent="0.2">
      <c r="A966" s="78"/>
      <c r="B966" s="78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</row>
    <row r="967" spans="1:26" ht="12.75" customHeight="1" x14ac:dyDescent="0.2">
      <c r="A967" s="78"/>
      <c r="B967" s="78"/>
      <c r="C967" s="78"/>
      <c r="D967" s="78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  <c r="Q967" s="78"/>
      <c r="R967" s="78"/>
      <c r="S967" s="78"/>
      <c r="T967" s="78"/>
      <c r="U967" s="78"/>
      <c r="V967" s="78"/>
      <c r="W967" s="78"/>
      <c r="X967" s="78"/>
      <c r="Y967" s="78"/>
      <c r="Z967" s="78"/>
    </row>
    <row r="968" spans="1:26" ht="12.75" customHeight="1" x14ac:dyDescent="0.2">
      <c r="A968" s="78"/>
      <c r="B968" s="78"/>
      <c r="C968" s="78"/>
      <c r="D968" s="78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  <c r="Q968" s="78"/>
      <c r="R968" s="78"/>
      <c r="S968" s="78"/>
      <c r="T968" s="78"/>
      <c r="U968" s="78"/>
      <c r="V968" s="78"/>
      <c r="W968" s="78"/>
      <c r="X968" s="78"/>
      <c r="Y968" s="78"/>
      <c r="Z968" s="78"/>
    </row>
    <row r="969" spans="1:26" ht="12.75" customHeight="1" x14ac:dyDescent="0.2">
      <c r="A969" s="78"/>
      <c r="B969" s="78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</row>
    <row r="970" spans="1:26" ht="12.75" customHeight="1" x14ac:dyDescent="0.2">
      <c r="A970" s="78"/>
      <c r="B970" s="78"/>
      <c r="C970" s="78"/>
      <c r="D970" s="78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  <c r="Q970" s="78"/>
      <c r="R970" s="78"/>
      <c r="S970" s="78"/>
      <c r="T970" s="78"/>
      <c r="U970" s="78"/>
      <c r="V970" s="78"/>
      <c r="W970" s="78"/>
      <c r="X970" s="78"/>
      <c r="Y970" s="78"/>
      <c r="Z970" s="78"/>
    </row>
    <row r="971" spans="1:26" ht="12.75" customHeight="1" x14ac:dyDescent="0.2">
      <c r="A971" s="78"/>
      <c r="B971" s="78"/>
      <c r="C971" s="78"/>
      <c r="D971" s="78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  <c r="Q971" s="78"/>
      <c r="R971" s="78"/>
      <c r="S971" s="78"/>
      <c r="T971" s="78"/>
      <c r="U971" s="78"/>
      <c r="V971" s="78"/>
      <c r="W971" s="78"/>
      <c r="X971" s="78"/>
      <c r="Y971" s="78"/>
      <c r="Z971" s="78"/>
    </row>
    <row r="972" spans="1:26" ht="12.75" customHeight="1" x14ac:dyDescent="0.2">
      <c r="A972" s="78"/>
      <c r="B972" s="78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</row>
    <row r="973" spans="1:26" ht="12.75" customHeight="1" x14ac:dyDescent="0.2">
      <c r="A973" s="78"/>
      <c r="B973" s="78"/>
      <c r="C973" s="78"/>
      <c r="D973" s="78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  <c r="Q973" s="78"/>
      <c r="R973" s="78"/>
      <c r="S973" s="78"/>
      <c r="T973" s="78"/>
      <c r="U973" s="78"/>
      <c r="V973" s="78"/>
      <c r="W973" s="78"/>
      <c r="X973" s="78"/>
      <c r="Y973" s="78"/>
      <c r="Z973" s="78"/>
    </row>
    <row r="974" spans="1:26" ht="12.75" customHeight="1" x14ac:dyDescent="0.2">
      <c r="A974" s="78"/>
      <c r="B974" s="78"/>
      <c r="C974" s="78"/>
      <c r="D974" s="78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  <c r="Q974" s="78"/>
      <c r="R974" s="78"/>
      <c r="S974" s="78"/>
      <c r="T974" s="78"/>
      <c r="U974" s="78"/>
      <c r="V974" s="78"/>
      <c r="W974" s="78"/>
      <c r="X974" s="78"/>
      <c r="Y974" s="78"/>
      <c r="Z974" s="78"/>
    </row>
    <row r="975" spans="1:26" ht="12.75" customHeight="1" x14ac:dyDescent="0.2">
      <c r="A975" s="78"/>
      <c r="B975" s="78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</row>
    <row r="976" spans="1:26" ht="12.75" customHeight="1" x14ac:dyDescent="0.2">
      <c r="A976" s="78"/>
      <c r="B976" s="78"/>
      <c r="C976" s="78"/>
      <c r="D976" s="78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  <c r="Q976" s="78"/>
      <c r="R976" s="78"/>
      <c r="S976" s="78"/>
      <c r="T976" s="78"/>
      <c r="U976" s="78"/>
      <c r="V976" s="78"/>
      <c r="W976" s="78"/>
      <c r="X976" s="78"/>
      <c r="Y976" s="78"/>
      <c r="Z976" s="78"/>
    </row>
    <row r="977" spans="1:26" ht="12.75" customHeight="1" x14ac:dyDescent="0.2">
      <c r="A977" s="78"/>
      <c r="B977" s="78"/>
      <c r="C977" s="78"/>
      <c r="D977" s="78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  <c r="Q977" s="78"/>
      <c r="R977" s="78"/>
      <c r="S977" s="78"/>
      <c r="T977" s="78"/>
      <c r="U977" s="78"/>
      <c r="V977" s="78"/>
      <c r="W977" s="78"/>
      <c r="X977" s="78"/>
      <c r="Y977" s="78"/>
      <c r="Z977" s="78"/>
    </row>
    <row r="978" spans="1:26" ht="12.75" customHeight="1" x14ac:dyDescent="0.2">
      <c r="A978" s="78"/>
      <c r="B978" s="78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</row>
    <row r="979" spans="1:26" ht="12.75" customHeight="1" x14ac:dyDescent="0.2">
      <c r="A979" s="78"/>
      <c r="B979" s="78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</row>
    <row r="980" spans="1:26" ht="12.75" customHeight="1" x14ac:dyDescent="0.2">
      <c r="A980" s="78"/>
      <c r="B980" s="78"/>
      <c r="C980" s="78"/>
      <c r="D980" s="78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  <c r="Q980" s="78"/>
      <c r="R980" s="78"/>
      <c r="S980" s="78"/>
      <c r="T980" s="78"/>
      <c r="U980" s="78"/>
      <c r="V980" s="78"/>
      <c r="W980" s="78"/>
      <c r="X980" s="78"/>
      <c r="Y980" s="78"/>
      <c r="Z980" s="78"/>
    </row>
    <row r="981" spans="1:26" ht="12.75" customHeight="1" x14ac:dyDescent="0.2">
      <c r="A981" s="78"/>
      <c r="B981" s="78"/>
      <c r="C981" s="78"/>
      <c r="D981" s="78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  <c r="Q981" s="78"/>
      <c r="R981" s="78"/>
      <c r="S981" s="78"/>
      <c r="T981" s="78"/>
      <c r="U981" s="78"/>
      <c r="V981" s="78"/>
      <c r="W981" s="78"/>
      <c r="X981" s="78"/>
      <c r="Y981" s="78"/>
      <c r="Z981" s="78"/>
    </row>
    <row r="982" spans="1:26" ht="12.75" customHeight="1" x14ac:dyDescent="0.2">
      <c r="A982" s="78"/>
      <c r="B982" s="78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</row>
    <row r="983" spans="1:26" ht="12.75" customHeight="1" x14ac:dyDescent="0.2">
      <c r="A983" s="78"/>
      <c r="B983" s="78"/>
      <c r="C983" s="78"/>
      <c r="D983" s="78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  <c r="Q983" s="78"/>
      <c r="R983" s="78"/>
      <c r="S983" s="78"/>
      <c r="T983" s="78"/>
      <c r="U983" s="78"/>
      <c r="V983" s="78"/>
      <c r="W983" s="78"/>
      <c r="X983" s="78"/>
      <c r="Y983" s="78"/>
      <c r="Z983" s="78"/>
    </row>
    <row r="984" spans="1:26" ht="12.75" customHeight="1" x14ac:dyDescent="0.2">
      <c r="A984" s="78"/>
      <c r="B984" s="78"/>
      <c r="C984" s="78"/>
      <c r="D984" s="78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  <c r="U984" s="78"/>
      <c r="V984" s="78"/>
      <c r="W984" s="78"/>
      <c r="X984" s="78"/>
      <c r="Y984" s="78"/>
      <c r="Z984" s="78"/>
    </row>
    <row r="985" spans="1:26" ht="12.75" customHeight="1" x14ac:dyDescent="0.2">
      <c r="A985" s="78"/>
      <c r="B985" s="78"/>
      <c r="C985" s="78"/>
      <c r="D985" s="78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  <c r="Q985" s="78"/>
      <c r="R985" s="78"/>
      <c r="S985" s="78"/>
      <c r="T985" s="78"/>
      <c r="U985" s="78"/>
      <c r="V985" s="78"/>
      <c r="W985" s="78"/>
      <c r="X985" s="78"/>
      <c r="Y985" s="78"/>
      <c r="Z985" s="78"/>
    </row>
    <row r="986" spans="1:26" ht="12.75" customHeight="1" x14ac:dyDescent="0.2">
      <c r="A986" s="78"/>
      <c r="B986" s="78"/>
      <c r="C986" s="78"/>
      <c r="D986" s="78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  <c r="Q986" s="78"/>
      <c r="R986" s="78"/>
      <c r="S986" s="78"/>
      <c r="T986" s="78"/>
      <c r="U986" s="78"/>
      <c r="V986" s="78"/>
      <c r="W986" s="78"/>
      <c r="X986" s="78"/>
      <c r="Y986" s="78"/>
      <c r="Z986" s="78"/>
    </row>
    <row r="987" spans="1:26" ht="12.75" customHeight="1" x14ac:dyDescent="0.2">
      <c r="A987" s="78"/>
      <c r="B987" s="78"/>
      <c r="C987" s="78"/>
      <c r="D987" s="78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  <c r="Q987" s="78"/>
      <c r="R987" s="78"/>
      <c r="S987" s="78"/>
      <c r="T987" s="78"/>
      <c r="U987" s="78"/>
      <c r="V987" s="78"/>
      <c r="W987" s="78"/>
      <c r="X987" s="78"/>
      <c r="Y987" s="78"/>
      <c r="Z987" s="78"/>
    </row>
    <row r="988" spans="1:26" ht="12.75" customHeight="1" x14ac:dyDescent="0.2">
      <c r="A988" s="78"/>
      <c r="B988" s="78"/>
      <c r="C988" s="78"/>
      <c r="D988" s="78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  <c r="Q988" s="78"/>
      <c r="R988" s="78"/>
      <c r="S988" s="78"/>
      <c r="T988" s="78"/>
      <c r="U988" s="78"/>
      <c r="V988" s="78"/>
      <c r="W988" s="78"/>
      <c r="X988" s="78"/>
      <c r="Y988" s="78"/>
      <c r="Z988" s="78"/>
    </row>
    <row r="989" spans="1:26" ht="12.75" customHeight="1" x14ac:dyDescent="0.2">
      <c r="A989" s="78"/>
      <c r="B989" s="78"/>
      <c r="C989" s="78"/>
      <c r="D989" s="78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  <c r="Q989" s="78"/>
      <c r="R989" s="78"/>
      <c r="S989" s="78"/>
      <c r="T989" s="78"/>
      <c r="U989" s="78"/>
      <c r="V989" s="78"/>
      <c r="W989" s="78"/>
      <c r="X989" s="78"/>
      <c r="Y989" s="78"/>
      <c r="Z989" s="78"/>
    </row>
    <row r="990" spans="1:26" ht="12.75" customHeight="1" x14ac:dyDescent="0.2">
      <c r="A990" s="78"/>
      <c r="B990" s="78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</row>
    <row r="991" spans="1:26" ht="12.75" customHeight="1" x14ac:dyDescent="0.2">
      <c r="A991" s="78"/>
      <c r="B991" s="78"/>
      <c r="C991" s="78"/>
      <c r="D991" s="78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  <c r="Q991" s="78"/>
      <c r="R991" s="78"/>
      <c r="S991" s="78"/>
      <c r="T991" s="78"/>
      <c r="U991" s="78"/>
      <c r="V991" s="78"/>
      <c r="W991" s="78"/>
      <c r="X991" s="78"/>
      <c r="Y991" s="78"/>
      <c r="Z991" s="78"/>
    </row>
    <row r="992" spans="1:26" ht="12.75" customHeight="1" x14ac:dyDescent="0.2">
      <c r="A992" s="78"/>
      <c r="B992" s="78"/>
      <c r="C992" s="78"/>
      <c r="D992" s="78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  <c r="Q992" s="78"/>
      <c r="R992" s="78"/>
      <c r="S992" s="78"/>
      <c r="T992" s="78"/>
      <c r="U992" s="78"/>
      <c r="V992" s="78"/>
      <c r="W992" s="78"/>
      <c r="X992" s="78"/>
      <c r="Y992" s="78"/>
      <c r="Z992" s="78"/>
    </row>
    <row r="993" spans="1:26" ht="12.75" customHeight="1" x14ac:dyDescent="0.2">
      <c r="A993" s="78"/>
      <c r="B993" s="78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</row>
    <row r="994" spans="1:26" ht="12.75" customHeight="1" x14ac:dyDescent="0.2">
      <c r="A994" s="78"/>
      <c r="B994" s="78"/>
      <c r="C994" s="78"/>
      <c r="D994" s="78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  <c r="Q994" s="78"/>
      <c r="R994" s="78"/>
      <c r="S994" s="78"/>
      <c r="T994" s="78"/>
      <c r="U994" s="78"/>
      <c r="V994" s="78"/>
      <c r="W994" s="78"/>
      <c r="X994" s="78"/>
      <c r="Y994" s="78"/>
      <c r="Z994" s="78"/>
    </row>
    <row r="995" spans="1:26" ht="12.75" customHeight="1" x14ac:dyDescent="0.2">
      <c r="A995" s="78"/>
      <c r="B995" s="78"/>
      <c r="C995" s="78"/>
      <c r="D995" s="78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  <c r="Q995" s="78"/>
      <c r="R995" s="78"/>
      <c r="S995" s="78"/>
      <c r="T995" s="78"/>
      <c r="U995" s="78"/>
      <c r="V995" s="78"/>
      <c r="W995" s="78"/>
      <c r="X995" s="78"/>
      <c r="Y995" s="78"/>
      <c r="Z995" s="78"/>
    </row>
    <row r="996" spans="1:26" ht="12.75" customHeight="1" x14ac:dyDescent="0.2">
      <c r="A996" s="78"/>
      <c r="B996" s="78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</row>
    <row r="997" spans="1:26" ht="12.75" customHeight="1" x14ac:dyDescent="0.2">
      <c r="A997" s="78"/>
      <c r="B997" s="78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</row>
    <row r="998" spans="1:26" ht="12.75" customHeight="1" x14ac:dyDescent="0.2">
      <c r="A998" s="78"/>
      <c r="B998" s="78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</row>
    <row r="999" spans="1:26" ht="12.75" customHeight="1" x14ac:dyDescent="0.2">
      <c r="A999" s="78"/>
      <c r="B999" s="78"/>
      <c r="C999" s="78"/>
      <c r="D999" s="78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  <c r="Q999" s="78"/>
      <c r="R999" s="78"/>
      <c r="S999" s="78"/>
      <c r="T999" s="78"/>
      <c r="U999" s="78"/>
      <c r="V999" s="78"/>
      <c r="W999" s="78"/>
      <c r="X999" s="78"/>
      <c r="Y999" s="78"/>
      <c r="Z999" s="78"/>
    </row>
    <row r="1000" spans="1:26" ht="12.75" customHeight="1" x14ac:dyDescent="0.2">
      <c r="A1000" s="78"/>
      <c r="B1000" s="78"/>
      <c r="C1000" s="78"/>
      <c r="D1000" s="78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  <c r="Q1000" s="78"/>
      <c r="R1000" s="78"/>
      <c r="S1000" s="78"/>
      <c r="T1000" s="78"/>
      <c r="U1000" s="78"/>
      <c r="V1000" s="78"/>
      <c r="W1000" s="78"/>
      <c r="X1000" s="78"/>
      <c r="Y1000" s="78"/>
      <c r="Z1000" s="78"/>
    </row>
    <row r="1001" spans="1:26" ht="12.75" customHeight="1" x14ac:dyDescent="0.2">
      <c r="A1001" s="78"/>
      <c r="B1001" s="78"/>
      <c r="C1001" s="78"/>
      <c r="D1001" s="78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  <c r="Q1001" s="78"/>
      <c r="R1001" s="78"/>
      <c r="S1001" s="78"/>
      <c r="T1001" s="78"/>
      <c r="U1001" s="78"/>
      <c r="V1001" s="78"/>
      <c r="W1001" s="78"/>
      <c r="X1001" s="78"/>
      <c r="Y1001" s="78"/>
      <c r="Z1001" s="78"/>
    </row>
  </sheetData>
  <mergeCells count="42">
    <mergeCell ref="A52:H52"/>
    <mergeCell ref="B34:H34"/>
    <mergeCell ref="B35:H35"/>
    <mergeCell ref="B36:H36"/>
    <mergeCell ref="B37:H37"/>
    <mergeCell ref="B41:H41"/>
    <mergeCell ref="B42:H42"/>
    <mergeCell ref="B43:H43"/>
    <mergeCell ref="F44:H44"/>
    <mergeCell ref="B47:E47"/>
    <mergeCell ref="F47:H47"/>
    <mergeCell ref="A50:H50"/>
    <mergeCell ref="B33:H33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19:H19"/>
    <mergeCell ref="B7:D7"/>
    <mergeCell ref="B8:H8"/>
    <mergeCell ref="B9:H9"/>
    <mergeCell ref="B10:H10"/>
    <mergeCell ref="B11:H11"/>
    <mergeCell ref="B12:H12"/>
    <mergeCell ref="B13:H13"/>
    <mergeCell ref="B14:H14"/>
    <mergeCell ref="F15:H15"/>
    <mergeCell ref="B17:I17"/>
    <mergeCell ref="B18:H18"/>
    <mergeCell ref="B6:D6"/>
    <mergeCell ref="A1:I1"/>
    <mergeCell ref="A2:I2"/>
    <mergeCell ref="B3:I3"/>
    <mergeCell ref="B4:H4"/>
    <mergeCell ref="B5:D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132</vt:i4>
      </vt:variant>
    </vt:vector>
  </HeadingPairs>
  <TitlesOfParts>
    <vt:vector size="135" baseType="lpstr">
      <vt:lpstr>PPTO INTERV</vt:lpstr>
      <vt:lpstr>FACTOR MULTIPLICADOR</vt:lpstr>
      <vt:lpstr>FACTOR MULTI 2 COSTOS DTOS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MULTIPLICADOR'!Área_de_impresión</vt:lpstr>
      <vt:lpstr>'PPTO INTERV'!Área_de_impresión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Vanessa Giraldo Cardona</cp:lastModifiedBy>
  <cp:lastPrinted>2024-04-22T19:42:46Z</cp:lastPrinted>
  <dcterms:created xsi:type="dcterms:W3CDTF">2024-04-16T00:37:41Z</dcterms:created>
  <dcterms:modified xsi:type="dcterms:W3CDTF">2026-04-20T16:01:33Z</dcterms:modified>
</cp:coreProperties>
</file>