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SALUD 2026\CONTRATACIÓN\MVSJ-RE-002-2026\"/>
    </mc:Choice>
  </mc:AlternateContent>
  <xr:revisionPtr revIDLastSave="0" documentId="13_ncr:1_{825AB8DD-E60B-4462-AAB3-E1DC358F210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Presupuesto Oficial" sheetId="6" r:id="rId1"/>
    <sheet name="Formulario Presupuesto Oferta" sheetId="7" r:id="rId2"/>
  </sheets>
  <definedNames>
    <definedName name="_xlnm.Print_Area" localSheetId="1">'Formulario Presupuesto Oferta'!$A$1:$K$23</definedName>
    <definedName name="_xlnm.Print_Area" localSheetId="0">'Presupuesto Oficial'!$A$1:$K$23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2" i="7" l="1"/>
  <c r="I22" i="7" s="1"/>
  <c r="K22" i="7" s="1"/>
  <c r="I21" i="7"/>
  <c r="K21" i="7" s="1"/>
  <c r="I20" i="7"/>
  <c r="K20" i="7" s="1"/>
  <c r="I19" i="7"/>
  <c r="K19" i="7" s="1"/>
  <c r="K23" i="7" s="1"/>
  <c r="I17" i="7"/>
  <c r="J17" i="7" s="1"/>
  <c r="I15" i="7"/>
  <c r="J15" i="7" s="1"/>
  <c r="D14" i="7"/>
  <c r="D16" i="7" s="1"/>
  <c r="I16" i="7" s="1"/>
  <c r="J16" i="7" s="1"/>
  <c r="D13" i="7"/>
  <c r="I13" i="7" s="1"/>
  <c r="J13" i="7" s="1"/>
  <c r="I12" i="7"/>
  <c r="J12" i="7" s="1"/>
  <c r="I11" i="7"/>
  <c r="J11" i="7" s="1"/>
  <c r="I10" i="7"/>
  <c r="J10" i="7" s="1"/>
  <c r="I9" i="7"/>
  <c r="J9" i="7" s="1"/>
  <c r="I8" i="7"/>
  <c r="J8" i="7" s="1"/>
  <c r="I7" i="7"/>
  <c r="J7" i="7" s="1"/>
  <c r="I6" i="7"/>
  <c r="J6" i="7" s="1"/>
  <c r="D5" i="7"/>
  <c r="E4" i="7"/>
  <c r="E5" i="7" s="1"/>
  <c r="D4" i="7"/>
  <c r="G4" i="7" s="1"/>
  <c r="I4" i="7" s="1"/>
  <c r="J4" i="7" s="1"/>
  <c r="G3" i="7"/>
  <c r="I3" i="7" s="1"/>
  <c r="G22" i="6"/>
  <c r="I22" i="6" s="1"/>
  <c r="K22" i="6" s="1"/>
  <c r="I21" i="6"/>
  <c r="K21" i="6" s="1"/>
  <c r="I20" i="6"/>
  <c r="K20" i="6" s="1"/>
  <c r="I19" i="6"/>
  <c r="K19" i="6" s="1"/>
  <c r="K23" i="6" s="1"/>
  <c r="I17" i="6"/>
  <c r="J17" i="6" s="1"/>
  <c r="I15" i="6"/>
  <c r="J15" i="6" s="1"/>
  <c r="D14" i="6"/>
  <c r="D16" i="6" s="1"/>
  <c r="I16" i="6" s="1"/>
  <c r="J16" i="6" s="1"/>
  <c r="D13" i="6"/>
  <c r="I13" i="6" s="1"/>
  <c r="J13" i="6" s="1"/>
  <c r="I12" i="6"/>
  <c r="J12" i="6" s="1"/>
  <c r="I11" i="6"/>
  <c r="J11" i="6" s="1"/>
  <c r="I10" i="6"/>
  <c r="J10" i="6" s="1"/>
  <c r="J9" i="6"/>
  <c r="I9" i="6"/>
  <c r="H8" i="6"/>
  <c r="I8" i="6" s="1"/>
  <c r="J8" i="6" s="1"/>
  <c r="I7" i="6"/>
  <c r="J7" i="6" s="1"/>
  <c r="I6" i="6"/>
  <c r="J6" i="6" s="1"/>
  <c r="E4" i="6"/>
  <c r="E5" i="6" s="1"/>
  <c r="D4" i="6"/>
  <c r="D5" i="6" s="1"/>
  <c r="G5" i="6" s="1"/>
  <c r="I5" i="6" s="1"/>
  <c r="J5" i="6" s="1"/>
  <c r="G3" i="6"/>
  <c r="I3" i="6" s="1"/>
  <c r="G4" i="6" l="1"/>
  <c r="I4" i="6" s="1"/>
  <c r="J4" i="6" s="1"/>
  <c r="J3" i="7"/>
  <c r="G5" i="7"/>
  <c r="I5" i="7" s="1"/>
  <c r="J5" i="7" s="1"/>
  <c r="I14" i="7"/>
  <c r="J14" i="7" s="1"/>
  <c r="J3" i="6"/>
  <c r="I14" i="6"/>
  <c r="J14" i="6" s="1"/>
  <c r="J23" i="7" l="1"/>
  <c r="I23" i="7"/>
  <c r="J23" i="6"/>
  <c r="I23" i="6"/>
</calcChain>
</file>

<file path=xl/sharedStrings.xml><?xml version="1.0" encoding="utf-8"?>
<sst xmlns="http://schemas.openxmlformats.org/spreadsheetml/2006/main" count="180" uniqueCount="51">
  <si>
    <t>ITEM</t>
  </si>
  <si>
    <t>COMPONENTE SEGÚN LEY 1276</t>
  </si>
  <si>
    <t>Alimentación</t>
  </si>
  <si>
    <t>Apoyo psicosocial</t>
  </si>
  <si>
    <t>Aseo general y mantenimiento</t>
  </si>
  <si>
    <t>Atención primaria en salud</t>
  </si>
  <si>
    <t>Encuentros intergeneracionales</t>
  </si>
  <si>
    <t>Trabajo asociativo</t>
  </si>
  <si>
    <t>UNID</t>
  </si>
  <si>
    <t>CANT</t>
  </si>
  <si>
    <t xml:space="preserve">ACTIVIDAD </t>
  </si>
  <si>
    <t>V/UNIT</t>
  </si>
  <si>
    <t xml:space="preserve">Capacitación en actividades productivas y cognitivas </t>
  </si>
  <si>
    <t xml:space="preserve">Aseo general de las instalaciones físicas </t>
  </si>
  <si>
    <t>Jornada</t>
  </si>
  <si>
    <t xml:space="preserve">Visita </t>
  </si>
  <si>
    <t>No beneficiarios</t>
  </si>
  <si>
    <t>Día</t>
  </si>
  <si>
    <t xml:space="preserve">Día </t>
  </si>
  <si>
    <t xml:space="preserve">V/PARCIAL </t>
  </si>
  <si>
    <t>Redes de apoyo</t>
  </si>
  <si>
    <t>Unid</t>
  </si>
  <si>
    <t>Días Hábiles</t>
  </si>
  <si>
    <t>Servicio psicología</t>
  </si>
  <si>
    <t xml:space="preserve">Servicio de actividades físicas, recreativas y culturales </t>
  </si>
  <si>
    <t>Servicio de capacitación en actividades productivas, manualidades. Incluye los materiales para las actividades</t>
  </si>
  <si>
    <t>Auxilio fúnebre</t>
  </si>
  <si>
    <t>Servicio de enfermería, incluye los elementos para la prestación (2 personas)</t>
  </si>
  <si>
    <t>Servicio nutricionista (valoración, minuta nutricional, control, seguimiento)</t>
  </si>
  <si>
    <t>Deporte cultura y recreación</t>
  </si>
  <si>
    <t>Promoción de trabajo asociativo, incluye material  y facilitador (integración tipo feria)</t>
  </si>
  <si>
    <t xml:space="preserve">Servicio de auxilio fúnebre personas no cubiertas </t>
  </si>
  <si>
    <t>VALOR TOTAL PROYECTO</t>
  </si>
  <si>
    <t>N/A</t>
  </si>
  <si>
    <t xml:space="preserve">Arriendo instalaciones funcionamiento programa </t>
  </si>
  <si>
    <t xml:space="preserve">Papelería y elementos de aseo </t>
  </si>
  <si>
    <t>Glb</t>
  </si>
  <si>
    <t xml:space="preserve">APORTE MUNICIPIO </t>
  </si>
  <si>
    <t>APORTE ESAL</t>
  </si>
  <si>
    <t>APORTE MUNICIPIO</t>
  </si>
  <si>
    <t>Media mañana según minuta nutricional para adultos, incluye manipuladoras</t>
  </si>
  <si>
    <t>Almuerzo según minuta nutricional para adultos, incluye manipuladoras</t>
  </si>
  <si>
    <t>Merienda según minuta nutricional para adultos, incluye manipuladoras</t>
  </si>
  <si>
    <t xml:space="preserve">Servicio de información en salud dirigido a cuidado e higiene personal e higiene oral de los adultos mayores </t>
  </si>
  <si>
    <t xml:space="preserve">Jorna recreativa - deportiva dirigida en un espacio amplio que incluya piscina  </t>
  </si>
  <si>
    <t xml:space="preserve">Integración intergeneracionales recreativos, incluye material logístico </t>
  </si>
  <si>
    <t xml:space="preserve">Jornada lúdica recreativa grupal en fortalecimiento apoyo emocional, recreación dirigida, entre otros a los adultos mayores y familiares </t>
  </si>
  <si>
    <t>Coordinación</t>
  </si>
  <si>
    <t xml:space="preserve">Responsable del cumplimiento de los servicios ofrecidos por el Centro vida, gestión y atención integral </t>
  </si>
  <si>
    <t>Minuta nutricional para los días de servicio</t>
  </si>
  <si>
    <t>Aporte de minuta nutricional con diagnostico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</si>
</sst>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* #,##0.0_-;\-* #,##0.0_-;_-* &quot;-&quot;??_-;_-@_-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3" fillId="0" borderId="0" xfId="2" applyNumberFormat="1" applyFont="1" applyAlignment="1">
      <alignment horizontal="right" vertical="center" wrapText="1"/>
    </xf>
    <xf numFmtId="44" fontId="3" fillId="0" borderId="0" xfId="2" applyFont="1" applyAlignment="1">
      <alignment horizontal="center" vertical="center" wrapText="1"/>
    </xf>
    <xf numFmtId="43" fontId="3" fillId="0" borderId="0" xfId="1" applyFont="1" applyFill="1" applyAlignment="1">
      <alignment horizontal="center" vertical="center"/>
    </xf>
    <xf numFmtId="43" fontId="3" fillId="0" borderId="0" xfId="1" applyFont="1" applyFill="1" applyAlignment="1">
      <alignment horizontal="center" vertical="center" wrapText="1"/>
    </xf>
    <xf numFmtId="164" fontId="3" fillId="0" borderId="0" xfId="2" applyNumberFormat="1" applyFont="1" applyFill="1" applyAlignment="1">
      <alignment horizontal="right" vertical="center" wrapText="1"/>
    </xf>
    <xf numFmtId="44" fontId="3" fillId="0" borderId="0" xfId="2" applyFont="1" applyBorder="1" applyAlignment="1">
      <alignment horizontal="center" vertical="center" wrapText="1"/>
    </xf>
    <xf numFmtId="165" fontId="2" fillId="0" borderId="0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Border="1" applyAlignment="1">
      <alignment horizontal="right" vertical="center" wrapText="1"/>
    </xf>
    <xf numFmtId="9" fontId="3" fillId="0" borderId="0" xfId="3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2" applyFont="1" applyAlignment="1">
      <alignment horizontal="center" vertical="center"/>
    </xf>
    <xf numFmtId="0" fontId="3" fillId="0" borderId="0" xfId="0" applyFont="1" applyAlignment="1">
      <alignment vertical="center"/>
    </xf>
    <xf numFmtId="2" fontId="4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right" vertical="center" wrapText="1"/>
    </xf>
    <xf numFmtId="164" fontId="5" fillId="0" borderId="1" xfId="2" applyNumberFormat="1" applyFont="1" applyBorder="1" applyAlignment="1">
      <alignment horizontal="right" vertical="center" wrapText="1"/>
    </xf>
    <xf numFmtId="166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166" fontId="5" fillId="0" borderId="1" xfId="1" applyNumberFormat="1" applyFont="1" applyBorder="1" applyAlignment="1">
      <alignment horizontal="center" vertical="center"/>
    </xf>
    <xf numFmtId="166" fontId="5" fillId="0" borderId="4" xfId="1" applyNumberFormat="1" applyFont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2" fontId="5" fillId="0" borderId="3" xfId="1" applyNumberFormat="1" applyFont="1" applyFill="1" applyBorder="1" applyAlignment="1">
      <alignment horizontal="center" vertical="center" wrapText="1"/>
    </xf>
    <xf numFmtId="164" fontId="5" fillId="0" borderId="2" xfId="2" applyNumberFormat="1" applyFont="1" applyBorder="1" applyAlignment="1">
      <alignment horizontal="right" vertical="center" wrapText="1"/>
    </xf>
    <xf numFmtId="164" fontId="6" fillId="0" borderId="1" xfId="2" applyNumberFormat="1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vertical="center"/>
    </xf>
    <xf numFmtId="164" fontId="4" fillId="3" borderId="2" xfId="2" applyNumberFormat="1" applyFont="1" applyFill="1" applyBorder="1" applyAlignment="1">
      <alignment horizontal="right" vertical="center" wrapText="1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vertical="center"/>
    </xf>
    <xf numFmtId="2" fontId="2" fillId="0" borderId="0" xfId="2" applyNumberFormat="1" applyFont="1" applyFill="1" applyBorder="1" applyAlignment="1">
      <alignment horizontal="right" vertical="center" wrapText="1"/>
    </xf>
    <xf numFmtId="44" fontId="3" fillId="0" borderId="0" xfId="2" applyFont="1" applyFill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2" fontId="3" fillId="0" borderId="0" xfId="2" applyNumberFormat="1" applyFont="1" applyFill="1" applyAlignment="1">
      <alignment horizontal="center" vertical="center" wrapText="1"/>
    </xf>
    <xf numFmtId="2" fontId="3" fillId="0" borderId="0" xfId="2" applyNumberFormat="1" applyFont="1" applyFill="1" applyAlignment="1">
      <alignment vertical="center"/>
    </xf>
    <xf numFmtId="2" fontId="5" fillId="0" borderId="3" xfId="1" applyNumberFormat="1" applyFont="1" applyBorder="1" applyAlignment="1">
      <alignment horizontal="center" vertical="center" wrapText="1"/>
    </xf>
    <xf numFmtId="166" fontId="5" fillId="0" borderId="3" xfId="1" applyNumberFormat="1" applyFont="1" applyBorder="1" applyAlignment="1">
      <alignment horizontal="center" vertical="center"/>
    </xf>
    <xf numFmtId="166" fontId="5" fillId="0" borderId="5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165" fontId="4" fillId="4" borderId="2" xfId="1" applyNumberFormat="1" applyFont="1" applyFill="1" applyBorder="1" applyAlignment="1">
      <alignment horizontal="left" vertical="center" wrapText="1"/>
    </xf>
    <xf numFmtId="165" fontId="4" fillId="4" borderId="7" xfId="1" applyNumberFormat="1" applyFont="1" applyFill="1" applyBorder="1" applyAlignment="1">
      <alignment horizontal="left" vertical="center" wrapText="1"/>
    </xf>
    <xf numFmtId="165" fontId="4" fillId="4" borderId="6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65" fontId="4" fillId="3" borderId="2" xfId="1" applyNumberFormat="1" applyFont="1" applyFill="1" applyBorder="1" applyAlignment="1">
      <alignment horizontal="right" vertical="center"/>
    </xf>
    <xf numFmtId="165" fontId="4" fillId="3" borderId="7" xfId="1" applyNumberFormat="1" applyFont="1" applyFill="1" applyBorder="1" applyAlignment="1">
      <alignment horizontal="right" vertical="center"/>
    </xf>
    <xf numFmtId="165" fontId="4" fillId="3" borderId="6" xfId="1" applyNumberFormat="1" applyFont="1" applyFill="1" applyBorder="1" applyAlignment="1">
      <alignment horizontal="right" vertical="center"/>
    </xf>
    <xf numFmtId="166" fontId="5" fillId="0" borderId="4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AF40-15BA-4C22-99F0-8A44140CD193}">
  <dimension ref="A1:P35"/>
  <sheetViews>
    <sheetView view="pageBreakPreview" zoomScaleNormal="100" zoomScaleSheetLayoutView="100" workbookViewId="0">
      <selection activeCell="L19" sqref="L19"/>
    </sheetView>
  </sheetViews>
  <sheetFormatPr baseColWidth="10" defaultColWidth="11.42578125" defaultRowHeight="12.75" x14ac:dyDescent="0.25"/>
  <cols>
    <col min="1" max="1" width="4.140625" style="47" customWidth="1"/>
    <col min="2" max="2" width="14.28515625" style="1" customWidth="1"/>
    <col min="3" max="3" width="28.42578125" style="5" customWidth="1"/>
    <col min="4" max="4" width="8.85546875" style="9" customWidth="1"/>
    <col min="5" max="5" width="6.28515625" style="1" customWidth="1"/>
    <col min="6" max="6" width="5.5703125" style="2" customWidth="1"/>
    <col min="7" max="7" width="6.42578125" style="6" customWidth="1"/>
    <col min="8" max="8" width="9.7109375" style="6" customWidth="1"/>
    <col min="9" max="9" width="11.28515625" style="3" customWidth="1"/>
    <col min="10" max="10" width="11.42578125" style="3" customWidth="1"/>
    <col min="11" max="11" width="10.7109375" style="3" customWidth="1"/>
    <col min="12" max="12" width="16" style="3" customWidth="1"/>
    <col min="13" max="13" width="10" style="15" customWidth="1"/>
    <col min="14" max="14" width="14.28515625" style="16" bestFit="1" customWidth="1"/>
    <col min="15" max="15" width="17.85546875" style="17" customWidth="1"/>
    <col min="16" max="16384" width="11.42578125" style="18"/>
  </cols>
  <sheetData>
    <row r="1" spans="1:16" s="16" customFormat="1" ht="27" x14ac:dyDescent="0.25">
      <c r="A1" s="19" t="s">
        <v>0</v>
      </c>
      <c r="B1" s="20" t="s">
        <v>1</v>
      </c>
      <c r="C1" s="20" t="s">
        <v>10</v>
      </c>
      <c r="D1" s="20" t="s">
        <v>16</v>
      </c>
      <c r="E1" s="20" t="s">
        <v>22</v>
      </c>
      <c r="F1" s="20" t="s">
        <v>8</v>
      </c>
      <c r="G1" s="21" t="s">
        <v>9</v>
      </c>
      <c r="H1" s="22" t="s">
        <v>11</v>
      </c>
      <c r="I1" s="22" t="s">
        <v>19</v>
      </c>
      <c r="J1" s="22" t="s">
        <v>37</v>
      </c>
      <c r="K1" s="22" t="s">
        <v>38</v>
      </c>
      <c r="L1" s="18"/>
      <c r="M1" s="18"/>
      <c r="N1" s="18"/>
      <c r="O1" s="18"/>
      <c r="P1" s="18"/>
    </row>
    <row r="2" spans="1:16" x14ac:dyDescent="0.25">
      <c r="A2" s="56" t="s">
        <v>39</v>
      </c>
      <c r="B2" s="57"/>
      <c r="C2" s="57"/>
      <c r="D2" s="57"/>
      <c r="E2" s="57"/>
      <c r="F2" s="57"/>
      <c r="G2" s="57"/>
      <c r="H2" s="57"/>
      <c r="I2" s="57"/>
      <c r="J2" s="57"/>
      <c r="K2" s="58"/>
      <c r="L2" s="18"/>
      <c r="M2" s="18"/>
      <c r="N2" s="18"/>
      <c r="O2" s="18"/>
    </row>
    <row r="3" spans="1:16" s="4" customFormat="1" ht="39" customHeight="1" x14ac:dyDescent="0.25">
      <c r="A3" s="52">
        <v>1</v>
      </c>
      <c r="B3" s="54" t="s">
        <v>2</v>
      </c>
      <c r="C3" s="23" t="s">
        <v>40</v>
      </c>
      <c r="D3" s="24">
        <v>80</v>
      </c>
      <c r="E3" s="24">
        <v>51</v>
      </c>
      <c r="F3" s="25" t="s">
        <v>21</v>
      </c>
      <c r="G3" s="24">
        <f>+D3*E3</f>
        <v>4080</v>
      </c>
      <c r="H3" s="26">
        <v>8500</v>
      </c>
      <c r="I3" s="26">
        <f>+H3*G3</f>
        <v>34680000</v>
      </c>
      <c r="J3" s="26">
        <f>+I3</f>
        <v>34680000</v>
      </c>
      <c r="K3" s="27">
        <v>0</v>
      </c>
      <c r="L3" s="18"/>
      <c r="M3" s="18"/>
      <c r="N3" s="18"/>
      <c r="O3" s="18"/>
      <c r="P3" s="18"/>
    </row>
    <row r="4" spans="1:16" ht="18" x14ac:dyDescent="0.25">
      <c r="A4" s="53"/>
      <c r="B4" s="55"/>
      <c r="C4" s="23" t="s">
        <v>41</v>
      </c>
      <c r="D4" s="24">
        <f>+D3</f>
        <v>80</v>
      </c>
      <c r="E4" s="24">
        <f>+E3</f>
        <v>51</v>
      </c>
      <c r="F4" s="25" t="s">
        <v>21</v>
      </c>
      <c r="G4" s="24">
        <f t="shared" ref="G4:G5" si="0">+D4*E4</f>
        <v>4080</v>
      </c>
      <c r="H4" s="26">
        <v>14500</v>
      </c>
      <c r="I4" s="26">
        <f>+G4*H4</f>
        <v>59160000</v>
      </c>
      <c r="J4" s="26">
        <f t="shared" ref="J4:J17" si="1">+I4</f>
        <v>59160000</v>
      </c>
      <c r="K4" s="27">
        <v>0</v>
      </c>
      <c r="L4" s="18"/>
      <c r="M4" s="18"/>
      <c r="N4" s="18"/>
      <c r="O4" s="18"/>
    </row>
    <row r="5" spans="1:16" ht="18" x14ac:dyDescent="0.25">
      <c r="A5" s="65"/>
      <c r="B5" s="66"/>
      <c r="C5" s="23" t="s">
        <v>42</v>
      </c>
      <c r="D5" s="24">
        <f>+D4</f>
        <v>80</v>
      </c>
      <c r="E5" s="24">
        <f>+E4</f>
        <v>51</v>
      </c>
      <c r="F5" s="25" t="s">
        <v>21</v>
      </c>
      <c r="G5" s="24">
        <f t="shared" si="0"/>
        <v>4080</v>
      </c>
      <c r="H5" s="26">
        <v>4475</v>
      </c>
      <c r="I5" s="26">
        <f>+G5*H5</f>
        <v>18258000</v>
      </c>
      <c r="J5" s="26">
        <f t="shared" si="1"/>
        <v>18258000</v>
      </c>
      <c r="K5" s="27">
        <v>0</v>
      </c>
      <c r="L5" s="18"/>
      <c r="M5" s="18"/>
      <c r="N5" s="18"/>
      <c r="O5" s="18"/>
    </row>
    <row r="6" spans="1:16" x14ac:dyDescent="0.25">
      <c r="A6" s="28">
        <v>2</v>
      </c>
      <c r="B6" s="29" t="s">
        <v>3</v>
      </c>
      <c r="C6" s="23" t="s">
        <v>23</v>
      </c>
      <c r="D6" s="24" t="s">
        <v>33</v>
      </c>
      <c r="E6" s="24" t="s">
        <v>33</v>
      </c>
      <c r="F6" s="25" t="s">
        <v>17</v>
      </c>
      <c r="G6" s="24">
        <v>51</v>
      </c>
      <c r="H6" s="26">
        <v>130000</v>
      </c>
      <c r="I6" s="26">
        <f>+G6*H6</f>
        <v>6630000</v>
      </c>
      <c r="J6" s="26">
        <f t="shared" si="1"/>
        <v>6630000</v>
      </c>
      <c r="K6" s="27">
        <v>0</v>
      </c>
      <c r="L6" s="18"/>
      <c r="M6" s="18"/>
      <c r="N6" s="18"/>
      <c r="O6" s="18"/>
    </row>
    <row r="7" spans="1:16" ht="18" x14ac:dyDescent="0.25">
      <c r="A7" s="30">
        <v>3</v>
      </c>
      <c r="B7" s="29" t="s">
        <v>4</v>
      </c>
      <c r="C7" s="23" t="s">
        <v>13</v>
      </c>
      <c r="D7" s="24" t="s">
        <v>33</v>
      </c>
      <c r="E7" s="24" t="s">
        <v>33</v>
      </c>
      <c r="F7" s="25" t="s">
        <v>17</v>
      </c>
      <c r="G7" s="24">
        <v>51</v>
      </c>
      <c r="H7" s="26">
        <v>81175</v>
      </c>
      <c r="I7" s="26">
        <f>+G7*H7</f>
        <v>4139925</v>
      </c>
      <c r="J7" s="26">
        <f t="shared" si="1"/>
        <v>4139925</v>
      </c>
      <c r="K7" s="27">
        <v>0</v>
      </c>
      <c r="L7" s="18"/>
      <c r="M7" s="18"/>
      <c r="N7" s="18"/>
      <c r="O7" s="18"/>
    </row>
    <row r="8" spans="1:16" ht="18" x14ac:dyDescent="0.25">
      <c r="A8" s="52">
        <v>4</v>
      </c>
      <c r="B8" s="54" t="s">
        <v>5</v>
      </c>
      <c r="C8" s="23" t="s">
        <v>27</v>
      </c>
      <c r="D8" s="24" t="s">
        <v>33</v>
      </c>
      <c r="E8" s="24" t="s">
        <v>33</v>
      </c>
      <c r="F8" s="25" t="s">
        <v>18</v>
      </c>
      <c r="G8" s="24">
        <v>51</v>
      </c>
      <c r="H8" s="26">
        <f>91000*2</f>
        <v>182000</v>
      </c>
      <c r="I8" s="26">
        <f>+G8*H8</f>
        <v>9282000</v>
      </c>
      <c r="J8" s="26">
        <f t="shared" si="1"/>
        <v>9282000</v>
      </c>
      <c r="K8" s="27">
        <v>0</v>
      </c>
      <c r="L8" s="18"/>
      <c r="M8" s="18"/>
      <c r="N8" s="18"/>
      <c r="O8" s="18"/>
    </row>
    <row r="9" spans="1:16" ht="27" x14ac:dyDescent="0.25">
      <c r="A9" s="53"/>
      <c r="B9" s="55"/>
      <c r="C9" s="23" t="s">
        <v>43</v>
      </c>
      <c r="D9" s="24">
        <v>80</v>
      </c>
      <c r="E9" s="24" t="s">
        <v>33</v>
      </c>
      <c r="F9" s="25" t="s">
        <v>18</v>
      </c>
      <c r="G9" s="24">
        <v>1</v>
      </c>
      <c r="H9" s="26">
        <v>30000</v>
      </c>
      <c r="I9" s="26">
        <f>+H9*G9*D9</f>
        <v>2400000</v>
      </c>
      <c r="J9" s="26">
        <f t="shared" si="1"/>
        <v>2400000</v>
      </c>
      <c r="K9" s="27">
        <v>0</v>
      </c>
      <c r="L9" s="18"/>
      <c r="M9" s="18"/>
      <c r="N9" s="18"/>
      <c r="O9" s="18"/>
    </row>
    <row r="10" spans="1:16" ht="18" x14ac:dyDescent="0.25">
      <c r="A10" s="65"/>
      <c r="B10" s="66"/>
      <c r="C10" s="23" t="s">
        <v>28</v>
      </c>
      <c r="D10" s="24" t="s">
        <v>33</v>
      </c>
      <c r="E10" s="24" t="s">
        <v>33</v>
      </c>
      <c r="F10" s="25" t="s">
        <v>15</v>
      </c>
      <c r="G10" s="24">
        <v>11</v>
      </c>
      <c r="H10" s="26">
        <v>300000</v>
      </c>
      <c r="I10" s="26">
        <f>+G10*H10</f>
        <v>3300000</v>
      </c>
      <c r="J10" s="26">
        <f t="shared" si="1"/>
        <v>3300000</v>
      </c>
      <c r="K10" s="27">
        <v>0</v>
      </c>
      <c r="L10" s="18"/>
      <c r="M10" s="18"/>
      <c r="N10" s="18"/>
      <c r="O10" s="18"/>
    </row>
    <row r="11" spans="1:16" ht="18" x14ac:dyDescent="0.25">
      <c r="A11" s="52">
        <v>5</v>
      </c>
      <c r="B11" s="54" t="s">
        <v>29</v>
      </c>
      <c r="C11" s="23" t="s">
        <v>24</v>
      </c>
      <c r="D11" s="24" t="s">
        <v>33</v>
      </c>
      <c r="E11" s="24" t="s">
        <v>33</v>
      </c>
      <c r="F11" s="25" t="s">
        <v>14</v>
      </c>
      <c r="G11" s="24">
        <v>51</v>
      </c>
      <c r="H11" s="26">
        <v>81175</v>
      </c>
      <c r="I11" s="26">
        <f>+G11*H11</f>
        <v>4139925</v>
      </c>
      <c r="J11" s="26">
        <f t="shared" si="1"/>
        <v>4139925</v>
      </c>
      <c r="K11" s="27">
        <v>0</v>
      </c>
      <c r="L11" s="18"/>
      <c r="M11" s="18"/>
      <c r="N11" s="18"/>
      <c r="O11" s="18"/>
    </row>
    <row r="12" spans="1:16" ht="18" x14ac:dyDescent="0.25">
      <c r="A12" s="53"/>
      <c r="B12" s="55"/>
      <c r="C12" s="23" t="s">
        <v>44</v>
      </c>
      <c r="D12" s="24">
        <v>60</v>
      </c>
      <c r="E12" s="24" t="s">
        <v>33</v>
      </c>
      <c r="F12" s="25" t="s">
        <v>14</v>
      </c>
      <c r="G12" s="24">
        <v>1</v>
      </c>
      <c r="H12" s="26">
        <v>80000</v>
      </c>
      <c r="I12" s="26">
        <f>+D12*G12*H12</f>
        <v>4800000</v>
      </c>
      <c r="J12" s="26">
        <f t="shared" si="1"/>
        <v>4800000</v>
      </c>
      <c r="K12" s="27">
        <v>0</v>
      </c>
      <c r="L12" s="18"/>
      <c r="M12" s="18"/>
      <c r="N12" s="18"/>
      <c r="O12" s="18"/>
    </row>
    <row r="13" spans="1:16" ht="18" x14ac:dyDescent="0.25">
      <c r="A13" s="30">
        <v>6</v>
      </c>
      <c r="B13" s="29" t="s">
        <v>6</v>
      </c>
      <c r="C13" s="23" t="s">
        <v>45</v>
      </c>
      <c r="D13" s="24">
        <f>+D12</f>
        <v>60</v>
      </c>
      <c r="E13" s="24" t="s">
        <v>33</v>
      </c>
      <c r="F13" s="25" t="s">
        <v>14</v>
      </c>
      <c r="G13" s="24">
        <v>1</v>
      </c>
      <c r="H13" s="26">
        <v>23000</v>
      </c>
      <c r="I13" s="26">
        <f>+G13*H13*D13</f>
        <v>1380000</v>
      </c>
      <c r="J13" s="26">
        <f t="shared" si="1"/>
        <v>1380000</v>
      </c>
      <c r="K13" s="27">
        <v>0</v>
      </c>
      <c r="L13" s="18"/>
      <c r="M13" s="18"/>
      <c r="N13" s="18"/>
      <c r="O13" s="18"/>
    </row>
    <row r="14" spans="1:16" ht="28.15" customHeight="1" x14ac:dyDescent="0.25">
      <c r="A14" s="30">
        <v>7</v>
      </c>
      <c r="B14" s="29" t="s">
        <v>7</v>
      </c>
      <c r="C14" s="23" t="s">
        <v>30</v>
      </c>
      <c r="D14" s="24">
        <f>+D12</f>
        <v>60</v>
      </c>
      <c r="E14" s="24" t="s">
        <v>33</v>
      </c>
      <c r="F14" s="25" t="s">
        <v>14</v>
      </c>
      <c r="G14" s="24">
        <v>1</v>
      </c>
      <c r="H14" s="26">
        <v>35600</v>
      </c>
      <c r="I14" s="26">
        <f>+G14*H14*D14</f>
        <v>2136000</v>
      </c>
      <c r="J14" s="26">
        <f t="shared" si="1"/>
        <v>2136000</v>
      </c>
      <c r="K14" s="27">
        <v>0</v>
      </c>
      <c r="L14" s="18"/>
      <c r="M14" s="18"/>
      <c r="N14" s="18"/>
      <c r="O14" s="18"/>
    </row>
    <row r="15" spans="1:16" ht="36" x14ac:dyDescent="0.25">
      <c r="A15" s="30">
        <v>8</v>
      </c>
      <c r="B15" s="29" t="s">
        <v>12</v>
      </c>
      <c r="C15" s="23" t="s">
        <v>25</v>
      </c>
      <c r="D15" s="24" t="s">
        <v>33</v>
      </c>
      <c r="E15" s="24" t="s">
        <v>33</v>
      </c>
      <c r="F15" s="25" t="s">
        <v>17</v>
      </c>
      <c r="G15" s="24">
        <v>18</v>
      </c>
      <c r="H15" s="26">
        <v>130000</v>
      </c>
      <c r="I15" s="26">
        <f>H15*G15</f>
        <v>2340000</v>
      </c>
      <c r="J15" s="26">
        <f t="shared" si="1"/>
        <v>2340000</v>
      </c>
      <c r="K15" s="27">
        <v>0</v>
      </c>
      <c r="L15" s="18"/>
      <c r="M15" s="18"/>
      <c r="N15" s="18"/>
      <c r="O15" s="18"/>
    </row>
    <row r="16" spans="1:16" ht="36" x14ac:dyDescent="0.25">
      <c r="A16" s="30">
        <v>9</v>
      </c>
      <c r="B16" s="29" t="s">
        <v>20</v>
      </c>
      <c r="C16" s="23" t="s">
        <v>46</v>
      </c>
      <c r="D16" s="24">
        <f>+D14</f>
        <v>60</v>
      </c>
      <c r="E16" s="24" t="s">
        <v>33</v>
      </c>
      <c r="F16" s="25" t="s">
        <v>21</v>
      </c>
      <c r="G16" s="24">
        <v>1</v>
      </c>
      <c r="H16" s="26">
        <v>30000</v>
      </c>
      <c r="I16" s="26">
        <f>+G16*H16*D16</f>
        <v>1800000</v>
      </c>
      <c r="J16" s="26">
        <f t="shared" si="1"/>
        <v>1800000</v>
      </c>
      <c r="K16" s="27">
        <v>0</v>
      </c>
      <c r="L16" s="18"/>
      <c r="M16" s="18"/>
      <c r="N16" s="18"/>
      <c r="O16" s="18"/>
    </row>
    <row r="17" spans="1:16" ht="18" x14ac:dyDescent="0.25">
      <c r="A17" s="30">
        <v>10</v>
      </c>
      <c r="B17" s="29" t="s">
        <v>26</v>
      </c>
      <c r="C17" s="23" t="s">
        <v>31</v>
      </c>
      <c r="D17" s="24">
        <v>80</v>
      </c>
      <c r="E17" s="24" t="s">
        <v>33</v>
      </c>
      <c r="F17" s="25" t="s">
        <v>21</v>
      </c>
      <c r="G17" s="24">
        <v>51</v>
      </c>
      <c r="H17" s="26">
        <v>1200</v>
      </c>
      <c r="I17" s="26">
        <f>D17*H17*G17</f>
        <v>4896000</v>
      </c>
      <c r="J17" s="26">
        <f t="shared" si="1"/>
        <v>4896000</v>
      </c>
      <c r="K17" s="27">
        <v>0</v>
      </c>
      <c r="L17" s="18"/>
      <c r="M17" s="18"/>
      <c r="N17" s="18"/>
      <c r="O17" s="18"/>
    </row>
    <row r="18" spans="1:16" x14ac:dyDescent="0.25">
      <c r="A18" s="56" t="s">
        <v>38</v>
      </c>
      <c r="B18" s="57"/>
      <c r="C18" s="57"/>
      <c r="D18" s="57"/>
      <c r="E18" s="57"/>
      <c r="F18" s="57"/>
      <c r="G18" s="57"/>
      <c r="H18" s="57"/>
      <c r="I18" s="57"/>
      <c r="J18" s="57"/>
      <c r="K18" s="58"/>
      <c r="L18" s="18"/>
      <c r="M18" s="18"/>
      <c r="N18" s="18"/>
      <c r="O18" s="18"/>
    </row>
    <row r="19" spans="1:16" ht="27" x14ac:dyDescent="0.25">
      <c r="A19" s="31">
        <v>11</v>
      </c>
      <c r="B19" s="29" t="s">
        <v>47</v>
      </c>
      <c r="C19" s="23" t="s">
        <v>48</v>
      </c>
      <c r="D19" s="32" t="s">
        <v>33</v>
      </c>
      <c r="E19" s="32" t="s">
        <v>33</v>
      </c>
      <c r="F19" s="33" t="s">
        <v>17</v>
      </c>
      <c r="G19" s="34">
        <v>51</v>
      </c>
      <c r="H19" s="35">
        <v>130000</v>
      </c>
      <c r="I19" s="27">
        <f>+G19*H19</f>
        <v>6630000</v>
      </c>
      <c r="J19" s="36">
        <v>0</v>
      </c>
      <c r="K19" s="36">
        <f>+I19</f>
        <v>6630000</v>
      </c>
      <c r="L19" s="18"/>
      <c r="M19" s="18"/>
      <c r="N19" s="18"/>
      <c r="O19" s="18"/>
    </row>
    <row r="20" spans="1:16" ht="27" x14ac:dyDescent="0.25">
      <c r="A20" s="31">
        <v>12</v>
      </c>
      <c r="B20" s="37" t="s">
        <v>49</v>
      </c>
      <c r="C20" s="23" t="s">
        <v>50</v>
      </c>
      <c r="D20" s="32" t="s">
        <v>33</v>
      </c>
      <c r="E20" s="32" t="s">
        <v>33</v>
      </c>
      <c r="F20" s="33" t="s">
        <v>17</v>
      </c>
      <c r="G20" s="38">
        <v>1</v>
      </c>
      <c r="H20" s="35">
        <v>2000000</v>
      </c>
      <c r="I20" s="39">
        <f>H20*G20</f>
        <v>2000000</v>
      </c>
      <c r="J20" s="36">
        <v>0</v>
      </c>
      <c r="K20" s="36">
        <f>I20</f>
        <v>2000000</v>
      </c>
      <c r="L20" s="18"/>
      <c r="M20" s="18"/>
      <c r="N20" s="18"/>
      <c r="O20" s="18"/>
    </row>
    <row r="21" spans="1:16" ht="12.75" customHeight="1" x14ac:dyDescent="0.25">
      <c r="A21" s="31">
        <v>13</v>
      </c>
      <c r="B21" s="59" t="s">
        <v>35</v>
      </c>
      <c r="C21" s="59"/>
      <c r="D21" s="32" t="s">
        <v>33</v>
      </c>
      <c r="E21" s="32" t="s">
        <v>33</v>
      </c>
      <c r="F21" s="33" t="s">
        <v>36</v>
      </c>
      <c r="G21" s="51">
        <v>1</v>
      </c>
      <c r="H21" s="40">
        <v>700000</v>
      </c>
      <c r="I21" s="41">
        <f>G21*H21</f>
        <v>700000</v>
      </c>
      <c r="J21" s="36">
        <v>0</v>
      </c>
      <c r="K21" s="36">
        <f t="shared" ref="K21:K22" si="2">+I21</f>
        <v>700000</v>
      </c>
      <c r="L21" s="18"/>
      <c r="M21" s="18"/>
      <c r="N21" s="18"/>
      <c r="O21" s="18"/>
    </row>
    <row r="22" spans="1:16" x14ac:dyDescent="0.25">
      <c r="A22" s="31">
        <v>14</v>
      </c>
      <c r="B22" s="60" t="s">
        <v>34</v>
      </c>
      <c r="C22" s="61"/>
      <c r="D22" s="32" t="s">
        <v>33</v>
      </c>
      <c r="E22" s="32" t="s">
        <v>33</v>
      </c>
      <c r="F22" s="33" t="s">
        <v>17</v>
      </c>
      <c r="G22" s="51">
        <f>+E3</f>
        <v>51</v>
      </c>
      <c r="H22" s="40">
        <v>65000</v>
      </c>
      <c r="I22" s="41">
        <f>+H22*G22</f>
        <v>3315000</v>
      </c>
      <c r="J22" s="36">
        <v>0</v>
      </c>
      <c r="K22" s="36">
        <f t="shared" si="2"/>
        <v>3315000</v>
      </c>
      <c r="L22" s="18"/>
      <c r="M22" s="18"/>
      <c r="N22" s="18"/>
      <c r="O22" s="18"/>
    </row>
    <row r="23" spans="1:16" x14ac:dyDescent="0.25">
      <c r="A23" s="62" t="s">
        <v>32</v>
      </c>
      <c r="B23" s="63"/>
      <c r="C23" s="63"/>
      <c r="D23" s="63"/>
      <c r="E23" s="63"/>
      <c r="F23" s="63"/>
      <c r="G23" s="63"/>
      <c r="H23" s="64"/>
      <c r="I23" s="42">
        <f>SUM(I3:I22)</f>
        <v>171986850</v>
      </c>
      <c r="J23" s="42">
        <f>SUM(J3:J22)</f>
        <v>159341850</v>
      </c>
      <c r="K23" s="42">
        <f>SUM(K3:K22)</f>
        <v>12645000</v>
      </c>
      <c r="L23" s="18"/>
      <c r="M23" s="18"/>
      <c r="N23" s="18"/>
      <c r="O23" s="18"/>
    </row>
    <row r="24" spans="1:16" x14ac:dyDescent="0.25">
      <c r="A24" s="43"/>
      <c r="B24" s="12"/>
      <c r="C24" s="44"/>
      <c r="D24" s="12"/>
      <c r="E24" s="12"/>
      <c r="F24" s="12"/>
      <c r="G24" s="12"/>
      <c r="H24" s="12"/>
      <c r="I24" s="13"/>
      <c r="J24" s="13"/>
      <c r="K24" s="13"/>
      <c r="L24" s="13"/>
      <c r="M24" s="45"/>
      <c r="O24" s="46"/>
    </row>
    <row r="25" spans="1:16" x14ac:dyDescent="0.25">
      <c r="F25" s="8"/>
      <c r="G25" s="10"/>
      <c r="H25" s="10"/>
    </row>
    <row r="26" spans="1:16" x14ac:dyDescent="0.25">
      <c r="F26" s="8"/>
      <c r="G26" s="10"/>
      <c r="H26" s="10"/>
    </row>
    <row r="27" spans="1:16" x14ac:dyDescent="0.25">
      <c r="F27" s="8"/>
      <c r="G27" s="10"/>
      <c r="H27" s="10"/>
      <c r="I27" s="14"/>
    </row>
    <row r="28" spans="1:16" x14ac:dyDescent="0.25">
      <c r="A28" s="48"/>
      <c r="F28" s="8"/>
      <c r="G28" s="10"/>
      <c r="H28" s="10"/>
      <c r="I28" s="14"/>
    </row>
    <row r="29" spans="1:16" x14ac:dyDescent="0.25">
      <c r="A29" s="48"/>
      <c r="F29" s="8"/>
      <c r="G29" s="10"/>
      <c r="H29" s="10"/>
    </row>
    <row r="30" spans="1:16" s="7" customFormat="1" x14ac:dyDescent="0.25">
      <c r="A30" s="48"/>
      <c r="B30" s="1"/>
      <c r="C30" s="5"/>
      <c r="D30" s="9"/>
      <c r="E30" s="1"/>
      <c r="F30" s="8"/>
      <c r="G30" s="10"/>
      <c r="H30" s="10"/>
      <c r="I30" s="3"/>
      <c r="J30" s="3"/>
      <c r="K30" s="3"/>
      <c r="L30" s="3"/>
      <c r="M30" s="49"/>
      <c r="N30" s="11"/>
    </row>
    <row r="31" spans="1:16" s="7" customFormat="1" x14ac:dyDescent="0.25">
      <c r="A31" s="48"/>
      <c r="B31" s="1"/>
      <c r="C31" s="5"/>
      <c r="D31" s="9"/>
      <c r="E31" s="1"/>
      <c r="F31" s="8"/>
      <c r="G31" s="10"/>
      <c r="H31" s="10"/>
      <c r="I31" s="3"/>
      <c r="J31" s="3"/>
      <c r="K31" s="3"/>
      <c r="L31" s="3"/>
      <c r="M31" s="49"/>
      <c r="N31" s="11"/>
    </row>
    <row r="32" spans="1:16" s="17" customFormat="1" x14ac:dyDescent="0.25">
      <c r="A32" s="48"/>
      <c r="B32" s="1"/>
      <c r="C32" s="5"/>
      <c r="D32" s="9"/>
      <c r="E32" s="1"/>
      <c r="F32" s="8"/>
      <c r="G32" s="10"/>
      <c r="H32" s="10"/>
      <c r="I32" s="3"/>
      <c r="J32" s="3"/>
      <c r="K32" s="3"/>
      <c r="L32" s="3"/>
      <c r="M32" s="50"/>
      <c r="N32" s="16"/>
      <c r="P32" s="18"/>
    </row>
    <row r="33" spans="1:16" s="17" customFormat="1" x14ac:dyDescent="0.25">
      <c r="A33" s="47"/>
      <c r="B33" s="1"/>
      <c r="C33" s="5"/>
      <c r="D33" s="9"/>
      <c r="E33" s="1"/>
      <c r="F33" s="8"/>
      <c r="G33" s="10"/>
      <c r="H33" s="10"/>
      <c r="I33" s="3"/>
      <c r="J33" s="3"/>
      <c r="K33" s="3"/>
      <c r="L33" s="3"/>
      <c r="M33" s="15"/>
      <c r="N33" s="16"/>
      <c r="P33" s="18"/>
    </row>
    <row r="34" spans="1:16" s="17" customFormat="1" x14ac:dyDescent="0.25">
      <c r="A34" s="47"/>
      <c r="B34" s="1"/>
      <c r="C34" s="5"/>
      <c r="D34" s="9"/>
      <c r="E34" s="1"/>
      <c r="F34" s="8"/>
      <c r="G34" s="10"/>
      <c r="H34" s="10"/>
      <c r="I34" s="3"/>
      <c r="J34" s="3"/>
      <c r="K34" s="3"/>
      <c r="L34" s="3"/>
      <c r="M34" s="15"/>
      <c r="N34" s="16"/>
      <c r="P34" s="18"/>
    </row>
    <row r="35" spans="1:16" s="17" customFormat="1" x14ac:dyDescent="0.25">
      <c r="A35" s="47"/>
      <c r="B35" s="1"/>
      <c r="C35" s="5"/>
      <c r="D35" s="9"/>
      <c r="E35" s="1"/>
      <c r="F35" s="8"/>
      <c r="G35" s="10"/>
      <c r="H35" s="10"/>
      <c r="I35" s="3"/>
      <c r="J35" s="3"/>
      <c r="K35" s="3"/>
      <c r="L35" s="3"/>
      <c r="M35" s="15"/>
      <c r="N35" s="16"/>
      <c r="P35" s="18"/>
    </row>
  </sheetData>
  <mergeCells count="11">
    <mergeCell ref="A23:H23"/>
    <mergeCell ref="A2:K2"/>
    <mergeCell ref="A3:A5"/>
    <mergeCell ref="B3:B5"/>
    <mergeCell ref="A8:A10"/>
    <mergeCell ref="B8:B10"/>
    <mergeCell ref="A11:A12"/>
    <mergeCell ref="B11:B12"/>
    <mergeCell ref="A18:K18"/>
    <mergeCell ref="B21:C21"/>
    <mergeCell ref="B22:C22"/>
  </mergeCells>
  <pageMargins left="0.7" right="0.7" top="0.75" bottom="0.75" header="0.3" footer="0.3"/>
  <pageSetup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97E4-9C0F-4B92-AF4B-7E16514F593C}">
  <dimension ref="A1:P35"/>
  <sheetViews>
    <sheetView tabSelected="1" view="pageBreakPreview" zoomScaleNormal="100" zoomScaleSheetLayoutView="100" workbookViewId="0">
      <selection activeCell="I30" sqref="I30"/>
    </sheetView>
  </sheetViews>
  <sheetFormatPr baseColWidth="10" defaultColWidth="11.42578125" defaultRowHeight="12.75" x14ac:dyDescent="0.25"/>
  <cols>
    <col min="1" max="1" width="4.140625" style="47" customWidth="1"/>
    <col min="2" max="2" width="16.5703125" style="1" customWidth="1"/>
    <col min="3" max="3" width="29.42578125" style="5" customWidth="1"/>
    <col min="4" max="4" width="8.85546875" style="9" customWidth="1"/>
    <col min="5" max="5" width="6.28515625" style="1" customWidth="1"/>
    <col min="6" max="6" width="5.5703125" style="2" customWidth="1"/>
    <col min="7" max="7" width="6.42578125" style="6" customWidth="1"/>
    <col min="8" max="8" width="9.7109375" style="6" customWidth="1"/>
    <col min="9" max="9" width="11.28515625" style="3" customWidth="1"/>
    <col min="10" max="10" width="11.42578125" style="3" customWidth="1"/>
    <col min="11" max="11" width="10.7109375" style="3" customWidth="1"/>
    <col min="12" max="12" width="16" style="3" customWidth="1"/>
    <col min="13" max="13" width="10" style="15" customWidth="1"/>
    <col min="14" max="14" width="14.28515625" style="16" bestFit="1" customWidth="1"/>
    <col min="15" max="15" width="17.85546875" style="17" customWidth="1"/>
    <col min="16" max="16384" width="11.42578125" style="18"/>
  </cols>
  <sheetData>
    <row r="1" spans="1:16" s="16" customFormat="1" ht="27" x14ac:dyDescent="0.25">
      <c r="A1" s="19" t="s">
        <v>0</v>
      </c>
      <c r="B1" s="20" t="s">
        <v>1</v>
      </c>
      <c r="C1" s="20" t="s">
        <v>10</v>
      </c>
      <c r="D1" s="20" t="s">
        <v>16</v>
      </c>
      <c r="E1" s="20" t="s">
        <v>22</v>
      </c>
      <c r="F1" s="20" t="s">
        <v>8</v>
      </c>
      <c r="G1" s="21" t="s">
        <v>9</v>
      </c>
      <c r="H1" s="22" t="s">
        <v>11</v>
      </c>
      <c r="I1" s="22" t="s">
        <v>19</v>
      </c>
      <c r="J1" s="22" t="s">
        <v>37</v>
      </c>
      <c r="K1" s="22" t="s">
        <v>38</v>
      </c>
      <c r="L1" s="18"/>
      <c r="M1" s="18"/>
      <c r="N1" s="18"/>
      <c r="O1" s="18"/>
      <c r="P1" s="18"/>
    </row>
    <row r="2" spans="1:16" x14ac:dyDescent="0.25">
      <c r="A2" s="56" t="s">
        <v>39</v>
      </c>
      <c r="B2" s="57"/>
      <c r="C2" s="57"/>
      <c r="D2" s="57"/>
      <c r="E2" s="57"/>
      <c r="F2" s="57"/>
      <c r="G2" s="57"/>
      <c r="H2" s="57"/>
      <c r="I2" s="57"/>
      <c r="J2" s="57"/>
      <c r="K2" s="58"/>
      <c r="L2" s="18"/>
      <c r="M2" s="18"/>
      <c r="N2" s="18"/>
      <c r="O2" s="18"/>
    </row>
    <row r="3" spans="1:16" s="4" customFormat="1" ht="39" customHeight="1" x14ac:dyDescent="0.25">
      <c r="A3" s="52">
        <v>1</v>
      </c>
      <c r="B3" s="54" t="s">
        <v>2</v>
      </c>
      <c r="C3" s="23" t="s">
        <v>40</v>
      </c>
      <c r="D3" s="24">
        <v>80</v>
      </c>
      <c r="E3" s="24">
        <v>51</v>
      </c>
      <c r="F3" s="25" t="s">
        <v>21</v>
      </c>
      <c r="G3" s="24">
        <f>+D3*E3</f>
        <v>4080</v>
      </c>
      <c r="H3" s="26"/>
      <c r="I3" s="26">
        <f>+H3*G3</f>
        <v>0</v>
      </c>
      <c r="J3" s="26">
        <f>+I3</f>
        <v>0</v>
      </c>
      <c r="K3" s="27">
        <v>0</v>
      </c>
      <c r="L3" s="18"/>
      <c r="M3" s="18"/>
      <c r="N3" s="18"/>
      <c r="O3" s="18"/>
      <c r="P3" s="18"/>
    </row>
    <row r="4" spans="1:16" ht="18" x14ac:dyDescent="0.25">
      <c r="A4" s="53"/>
      <c r="B4" s="55"/>
      <c r="C4" s="23" t="s">
        <v>41</v>
      </c>
      <c r="D4" s="24">
        <f>+D3</f>
        <v>80</v>
      </c>
      <c r="E4" s="24">
        <f>+E3</f>
        <v>51</v>
      </c>
      <c r="F4" s="25" t="s">
        <v>21</v>
      </c>
      <c r="G4" s="24">
        <f t="shared" ref="G4:G5" si="0">+D4*E4</f>
        <v>4080</v>
      </c>
      <c r="H4" s="26"/>
      <c r="I4" s="26">
        <f>+G4*H4</f>
        <v>0</v>
      </c>
      <c r="J4" s="26">
        <f t="shared" ref="J4:J17" si="1">+I4</f>
        <v>0</v>
      </c>
      <c r="K4" s="27">
        <v>0</v>
      </c>
      <c r="L4" s="18"/>
      <c r="M4" s="18"/>
      <c r="N4" s="18"/>
      <c r="O4" s="18"/>
    </row>
    <row r="5" spans="1:16" ht="18" x14ac:dyDescent="0.25">
      <c r="A5" s="65"/>
      <c r="B5" s="66"/>
      <c r="C5" s="23" t="s">
        <v>42</v>
      </c>
      <c r="D5" s="24">
        <f>+D4</f>
        <v>80</v>
      </c>
      <c r="E5" s="24">
        <f>+E4</f>
        <v>51</v>
      </c>
      <c r="F5" s="25" t="s">
        <v>21</v>
      </c>
      <c r="G5" s="24">
        <f t="shared" si="0"/>
        <v>4080</v>
      </c>
      <c r="H5" s="26"/>
      <c r="I5" s="26">
        <f>+G5*H5</f>
        <v>0</v>
      </c>
      <c r="J5" s="26">
        <f t="shared" si="1"/>
        <v>0</v>
      </c>
      <c r="K5" s="27">
        <v>0</v>
      </c>
      <c r="L5" s="18"/>
      <c r="M5" s="18"/>
      <c r="N5" s="18"/>
      <c r="O5" s="18"/>
    </row>
    <row r="6" spans="1:16" x14ac:dyDescent="0.25">
      <c r="A6" s="28">
        <v>2</v>
      </c>
      <c r="B6" s="29" t="s">
        <v>3</v>
      </c>
      <c r="C6" s="23" t="s">
        <v>23</v>
      </c>
      <c r="D6" s="24" t="s">
        <v>33</v>
      </c>
      <c r="E6" s="24" t="s">
        <v>33</v>
      </c>
      <c r="F6" s="25" t="s">
        <v>17</v>
      </c>
      <c r="G6" s="24">
        <v>51</v>
      </c>
      <c r="H6" s="26"/>
      <c r="I6" s="26">
        <f>+G6*H6</f>
        <v>0</v>
      </c>
      <c r="J6" s="26">
        <f t="shared" si="1"/>
        <v>0</v>
      </c>
      <c r="K6" s="27">
        <v>0</v>
      </c>
      <c r="L6" s="18"/>
      <c r="M6" s="18"/>
      <c r="N6" s="18"/>
      <c r="O6" s="18"/>
    </row>
    <row r="7" spans="1:16" ht="18" x14ac:dyDescent="0.25">
      <c r="A7" s="30">
        <v>3</v>
      </c>
      <c r="B7" s="29" t="s">
        <v>4</v>
      </c>
      <c r="C7" s="23" t="s">
        <v>13</v>
      </c>
      <c r="D7" s="24" t="s">
        <v>33</v>
      </c>
      <c r="E7" s="24" t="s">
        <v>33</v>
      </c>
      <c r="F7" s="25" t="s">
        <v>17</v>
      </c>
      <c r="G7" s="24">
        <v>51</v>
      </c>
      <c r="H7" s="26"/>
      <c r="I7" s="26">
        <f>+G7*H7</f>
        <v>0</v>
      </c>
      <c r="J7" s="26">
        <f t="shared" si="1"/>
        <v>0</v>
      </c>
      <c r="K7" s="27">
        <v>0</v>
      </c>
      <c r="L7" s="18"/>
      <c r="M7" s="18"/>
      <c r="N7" s="18"/>
      <c r="O7" s="18"/>
    </row>
    <row r="8" spans="1:16" ht="18" x14ac:dyDescent="0.25">
      <c r="A8" s="52">
        <v>4</v>
      </c>
      <c r="B8" s="54" t="s">
        <v>5</v>
      </c>
      <c r="C8" s="23" t="s">
        <v>27</v>
      </c>
      <c r="D8" s="24" t="s">
        <v>33</v>
      </c>
      <c r="E8" s="24" t="s">
        <v>33</v>
      </c>
      <c r="F8" s="25" t="s">
        <v>18</v>
      </c>
      <c r="G8" s="24">
        <v>51</v>
      </c>
      <c r="H8" s="26"/>
      <c r="I8" s="26">
        <f>+G8*H8</f>
        <v>0</v>
      </c>
      <c r="J8" s="26">
        <f t="shared" si="1"/>
        <v>0</v>
      </c>
      <c r="K8" s="27">
        <v>0</v>
      </c>
      <c r="L8" s="18"/>
      <c r="M8" s="18"/>
      <c r="N8" s="18"/>
      <c r="O8" s="18"/>
    </row>
    <row r="9" spans="1:16" ht="27" x14ac:dyDescent="0.25">
      <c r="A9" s="53"/>
      <c r="B9" s="55"/>
      <c r="C9" s="23" t="s">
        <v>43</v>
      </c>
      <c r="D9" s="24">
        <v>80</v>
      </c>
      <c r="E9" s="24" t="s">
        <v>33</v>
      </c>
      <c r="F9" s="25" t="s">
        <v>18</v>
      </c>
      <c r="G9" s="24">
        <v>1</v>
      </c>
      <c r="H9" s="26"/>
      <c r="I9" s="26">
        <f>+H9*G9*D9</f>
        <v>0</v>
      </c>
      <c r="J9" s="26">
        <f t="shared" si="1"/>
        <v>0</v>
      </c>
      <c r="K9" s="27">
        <v>0</v>
      </c>
      <c r="L9" s="18"/>
      <c r="M9" s="18"/>
      <c r="N9" s="18"/>
      <c r="O9" s="18"/>
    </row>
    <row r="10" spans="1:16" ht="18" x14ac:dyDescent="0.25">
      <c r="A10" s="65"/>
      <c r="B10" s="66"/>
      <c r="C10" s="23" t="s">
        <v>28</v>
      </c>
      <c r="D10" s="24" t="s">
        <v>33</v>
      </c>
      <c r="E10" s="24" t="s">
        <v>33</v>
      </c>
      <c r="F10" s="25" t="s">
        <v>15</v>
      </c>
      <c r="G10" s="24">
        <v>11</v>
      </c>
      <c r="H10" s="26"/>
      <c r="I10" s="26">
        <f>+G10*H10</f>
        <v>0</v>
      </c>
      <c r="J10" s="26">
        <f t="shared" si="1"/>
        <v>0</v>
      </c>
      <c r="K10" s="27">
        <v>0</v>
      </c>
      <c r="L10" s="18"/>
      <c r="M10" s="18"/>
      <c r="N10" s="18"/>
      <c r="O10" s="18"/>
    </row>
    <row r="11" spans="1:16" ht="18" x14ac:dyDescent="0.25">
      <c r="A11" s="52">
        <v>5</v>
      </c>
      <c r="B11" s="54" t="s">
        <v>29</v>
      </c>
      <c r="C11" s="23" t="s">
        <v>24</v>
      </c>
      <c r="D11" s="24" t="s">
        <v>33</v>
      </c>
      <c r="E11" s="24" t="s">
        <v>33</v>
      </c>
      <c r="F11" s="25" t="s">
        <v>14</v>
      </c>
      <c r="G11" s="24">
        <v>51</v>
      </c>
      <c r="H11" s="26"/>
      <c r="I11" s="26">
        <f>+G11*H11</f>
        <v>0</v>
      </c>
      <c r="J11" s="26">
        <f t="shared" si="1"/>
        <v>0</v>
      </c>
      <c r="K11" s="27">
        <v>0</v>
      </c>
      <c r="L11" s="18"/>
      <c r="M11" s="18"/>
      <c r="N11" s="18"/>
      <c r="O11" s="18"/>
    </row>
    <row r="12" spans="1:16" ht="18" x14ac:dyDescent="0.25">
      <c r="A12" s="53"/>
      <c r="B12" s="55"/>
      <c r="C12" s="23" t="s">
        <v>44</v>
      </c>
      <c r="D12" s="24">
        <v>60</v>
      </c>
      <c r="E12" s="24" t="s">
        <v>33</v>
      </c>
      <c r="F12" s="25" t="s">
        <v>14</v>
      </c>
      <c r="G12" s="24">
        <v>1</v>
      </c>
      <c r="H12" s="26"/>
      <c r="I12" s="26">
        <f>+D12*G12*H12</f>
        <v>0</v>
      </c>
      <c r="J12" s="26">
        <f t="shared" si="1"/>
        <v>0</v>
      </c>
      <c r="K12" s="27">
        <v>0</v>
      </c>
      <c r="L12" s="18"/>
      <c r="M12" s="18"/>
      <c r="N12" s="18"/>
      <c r="O12" s="18"/>
    </row>
    <row r="13" spans="1:16" ht="18" x14ac:dyDescent="0.25">
      <c r="A13" s="30">
        <v>6</v>
      </c>
      <c r="B13" s="29" t="s">
        <v>6</v>
      </c>
      <c r="C13" s="23" t="s">
        <v>45</v>
      </c>
      <c r="D13" s="24">
        <f>+D12</f>
        <v>60</v>
      </c>
      <c r="E13" s="24" t="s">
        <v>33</v>
      </c>
      <c r="F13" s="25" t="s">
        <v>14</v>
      </c>
      <c r="G13" s="24">
        <v>1</v>
      </c>
      <c r="H13" s="26"/>
      <c r="I13" s="26">
        <f>+G13*H13*D13</f>
        <v>0</v>
      </c>
      <c r="J13" s="26">
        <f t="shared" si="1"/>
        <v>0</v>
      </c>
      <c r="K13" s="27">
        <v>0</v>
      </c>
      <c r="L13" s="18"/>
      <c r="M13" s="18"/>
      <c r="N13" s="18"/>
      <c r="O13" s="18"/>
    </row>
    <row r="14" spans="1:16" ht="35.450000000000003" customHeight="1" x14ac:dyDescent="0.25">
      <c r="A14" s="30">
        <v>7</v>
      </c>
      <c r="B14" s="29" t="s">
        <v>7</v>
      </c>
      <c r="C14" s="23" t="s">
        <v>30</v>
      </c>
      <c r="D14" s="24">
        <f>+D12</f>
        <v>60</v>
      </c>
      <c r="E14" s="24" t="s">
        <v>33</v>
      </c>
      <c r="F14" s="25" t="s">
        <v>14</v>
      </c>
      <c r="G14" s="24">
        <v>1</v>
      </c>
      <c r="H14" s="26"/>
      <c r="I14" s="26">
        <f>+G14*H14*D14</f>
        <v>0</v>
      </c>
      <c r="J14" s="26">
        <f t="shared" si="1"/>
        <v>0</v>
      </c>
      <c r="K14" s="27">
        <v>0</v>
      </c>
      <c r="L14" s="18"/>
      <c r="M14" s="18"/>
      <c r="N14" s="18"/>
      <c r="O14" s="18"/>
    </row>
    <row r="15" spans="1:16" ht="27" x14ac:dyDescent="0.25">
      <c r="A15" s="30">
        <v>8</v>
      </c>
      <c r="B15" s="29" t="s">
        <v>12</v>
      </c>
      <c r="C15" s="23" t="s">
        <v>25</v>
      </c>
      <c r="D15" s="24" t="s">
        <v>33</v>
      </c>
      <c r="E15" s="24" t="s">
        <v>33</v>
      </c>
      <c r="F15" s="25" t="s">
        <v>17</v>
      </c>
      <c r="G15" s="24">
        <v>18</v>
      </c>
      <c r="H15" s="26"/>
      <c r="I15" s="26">
        <f>H15*G15</f>
        <v>0</v>
      </c>
      <c r="J15" s="26">
        <f t="shared" si="1"/>
        <v>0</v>
      </c>
      <c r="K15" s="27">
        <v>0</v>
      </c>
      <c r="L15" s="18"/>
      <c r="M15" s="18"/>
      <c r="N15" s="18"/>
      <c r="O15" s="18"/>
    </row>
    <row r="16" spans="1:16" ht="36" x14ac:dyDescent="0.25">
      <c r="A16" s="30">
        <v>9</v>
      </c>
      <c r="B16" s="29" t="s">
        <v>20</v>
      </c>
      <c r="C16" s="23" t="s">
        <v>46</v>
      </c>
      <c r="D16" s="24">
        <f>+D14</f>
        <v>60</v>
      </c>
      <c r="E16" s="24" t="s">
        <v>33</v>
      </c>
      <c r="F16" s="25" t="s">
        <v>21</v>
      </c>
      <c r="G16" s="24">
        <v>1</v>
      </c>
      <c r="H16" s="26"/>
      <c r="I16" s="26">
        <f>+G16*H16*D16</f>
        <v>0</v>
      </c>
      <c r="J16" s="26">
        <f t="shared" si="1"/>
        <v>0</v>
      </c>
      <c r="K16" s="27">
        <v>0</v>
      </c>
      <c r="L16" s="18"/>
      <c r="M16" s="18"/>
      <c r="N16" s="18"/>
      <c r="O16" s="18"/>
    </row>
    <row r="17" spans="1:16" ht="18" x14ac:dyDescent="0.25">
      <c r="A17" s="30">
        <v>10</v>
      </c>
      <c r="B17" s="29" t="s">
        <v>26</v>
      </c>
      <c r="C17" s="23" t="s">
        <v>31</v>
      </c>
      <c r="D17" s="24">
        <v>80</v>
      </c>
      <c r="E17" s="24" t="s">
        <v>33</v>
      </c>
      <c r="F17" s="25" t="s">
        <v>21</v>
      </c>
      <c r="G17" s="24">
        <v>51</v>
      </c>
      <c r="H17" s="26"/>
      <c r="I17" s="26">
        <f>D17*H17*G17</f>
        <v>0</v>
      </c>
      <c r="J17" s="26">
        <f t="shared" si="1"/>
        <v>0</v>
      </c>
      <c r="K17" s="27">
        <v>0</v>
      </c>
      <c r="L17" s="18"/>
      <c r="M17" s="18"/>
      <c r="N17" s="18"/>
      <c r="O17" s="18"/>
    </row>
    <row r="18" spans="1:16" x14ac:dyDescent="0.25">
      <c r="A18" s="56" t="s">
        <v>38</v>
      </c>
      <c r="B18" s="57"/>
      <c r="C18" s="57"/>
      <c r="D18" s="57"/>
      <c r="E18" s="57"/>
      <c r="F18" s="57"/>
      <c r="G18" s="57"/>
      <c r="H18" s="57"/>
      <c r="I18" s="57"/>
      <c r="J18" s="57"/>
      <c r="K18" s="58"/>
      <c r="L18" s="18"/>
      <c r="M18" s="18"/>
      <c r="N18" s="18"/>
      <c r="O18" s="18"/>
    </row>
    <row r="19" spans="1:16" ht="27" x14ac:dyDescent="0.25">
      <c r="A19" s="31">
        <v>11</v>
      </c>
      <c r="B19" s="29" t="s">
        <v>47</v>
      </c>
      <c r="C19" s="23" t="s">
        <v>48</v>
      </c>
      <c r="D19" s="32" t="s">
        <v>33</v>
      </c>
      <c r="E19" s="32" t="s">
        <v>33</v>
      </c>
      <c r="F19" s="33" t="s">
        <v>17</v>
      </c>
      <c r="G19" s="34">
        <v>51</v>
      </c>
      <c r="H19" s="35"/>
      <c r="I19" s="27">
        <f>+G19*H19</f>
        <v>0</v>
      </c>
      <c r="J19" s="36">
        <v>0</v>
      </c>
      <c r="K19" s="36">
        <f>+I19</f>
        <v>0</v>
      </c>
      <c r="L19" s="18"/>
      <c r="M19" s="18"/>
      <c r="N19" s="18"/>
      <c r="O19" s="18"/>
    </row>
    <row r="20" spans="1:16" ht="18" x14ac:dyDescent="0.25">
      <c r="A20" s="31">
        <v>12</v>
      </c>
      <c r="B20" s="37" t="s">
        <v>49</v>
      </c>
      <c r="C20" s="23" t="s">
        <v>50</v>
      </c>
      <c r="D20" s="32" t="s">
        <v>33</v>
      </c>
      <c r="E20" s="32" t="s">
        <v>33</v>
      </c>
      <c r="F20" s="33" t="s">
        <v>17</v>
      </c>
      <c r="G20" s="38">
        <v>1</v>
      </c>
      <c r="H20" s="35"/>
      <c r="I20" s="39">
        <f>H20*G20</f>
        <v>0</v>
      </c>
      <c r="J20" s="36">
        <v>0</v>
      </c>
      <c r="K20" s="36">
        <f>I20</f>
        <v>0</v>
      </c>
      <c r="L20" s="18"/>
      <c r="M20" s="18"/>
      <c r="N20" s="18"/>
      <c r="O20" s="18"/>
    </row>
    <row r="21" spans="1:16" ht="12.75" customHeight="1" x14ac:dyDescent="0.25">
      <c r="A21" s="31">
        <v>13</v>
      </c>
      <c r="B21" s="59" t="s">
        <v>35</v>
      </c>
      <c r="C21" s="59"/>
      <c r="D21" s="32" t="s">
        <v>33</v>
      </c>
      <c r="E21" s="32" t="s">
        <v>33</v>
      </c>
      <c r="F21" s="33" t="s">
        <v>36</v>
      </c>
      <c r="G21" s="51">
        <v>1</v>
      </c>
      <c r="H21" s="40"/>
      <c r="I21" s="41">
        <f>G21*H21</f>
        <v>0</v>
      </c>
      <c r="J21" s="36">
        <v>0</v>
      </c>
      <c r="K21" s="36">
        <f t="shared" ref="K21:K22" si="2">+I21</f>
        <v>0</v>
      </c>
      <c r="L21" s="18"/>
      <c r="M21" s="18"/>
      <c r="N21" s="18"/>
      <c r="O21" s="18"/>
    </row>
    <row r="22" spans="1:16" x14ac:dyDescent="0.25">
      <c r="A22" s="31">
        <v>14</v>
      </c>
      <c r="B22" s="60" t="s">
        <v>34</v>
      </c>
      <c r="C22" s="61"/>
      <c r="D22" s="32" t="s">
        <v>33</v>
      </c>
      <c r="E22" s="32" t="s">
        <v>33</v>
      </c>
      <c r="F22" s="33" t="s">
        <v>17</v>
      </c>
      <c r="G22" s="51">
        <f>+E3</f>
        <v>51</v>
      </c>
      <c r="H22" s="40"/>
      <c r="I22" s="41">
        <f>+H22*G22</f>
        <v>0</v>
      </c>
      <c r="J22" s="36">
        <v>0</v>
      </c>
      <c r="K22" s="36">
        <f t="shared" si="2"/>
        <v>0</v>
      </c>
      <c r="L22" s="18"/>
      <c r="M22" s="18"/>
      <c r="N22" s="18"/>
      <c r="O22" s="18"/>
    </row>
    <row r="23" spans="1:16" x14ac:dyDescent="0.25">
      <c r="A23" s="62" t="s">
        <v>32</v>
      </c>
      <c r="B23" s="63"/>
      <c r="C23" s="63"/>
      <c r="D23" s="63"/>
      <c r="E23" s="63"/>
      <c r="F23" s="63"/>
      <c r="G23" s="63"/>
      <c r="H23" s="64"/>
      <c r="I23" s="42">
        <f>SUM(I3:I22)</f>
        <v>0</v>
      </c>
      <c r="J23" s="42">
        <f>SUM(J3:J22)</f>
        <v>0</v>
      </c>
      <c r="K23" s="42">
        <f>SUM(K3:K22)</f>
        <v>0</v>
      </c>
      <c r="L23" s="18"/>
      <c r="M23" s="18"/>
      <c r="N23" s="18"/>
      <c r="O23" s="18"/>
    </row>
    <row r="24" spans="1:16" x14ac:dyDescent="0.25">
      <c r="A24" s="43"/>
      <c r="B24" s="12"/>
      <c r="C24" s="44"/>
      <c r="D24" s="12"/>
      <c r="E24" s="12"/>
      <c r="F24" s="12"/>
      <c r="G24" s="12"/>
      <c r="H24" s="12"/>
      <c r="I24" s="13"/>
      <c r="J24" s="13"/>
      <c r="K24" s="13"/>
      <c r="L24" s="13"/>
      <c r="M24" s="45"/>
      <c r="O24" s="46"/>
    </row>
    <row r="25" spans="1:16" x14ac:dyDescent="0.25">
      <c r="F25" s="8"/>
      <c r="G25" s="10"/>
      <c r="H25" s="10"/>
    </row>
    <row r="26" spans="1:16" x14ac:dyDescent="0.25">
      <c r="F26" s="8"/>
      <c r="G26" s="10"/>
      <c r="H26" s="10"/>
    </row>
    <row r="27" spans="1:16" x14ac:dyDescent="0.25">
      <c r="F27" s="8"/>
      <c r="G27" s="10"/>
      <c r="H27" s="10"/>
      <c r="I27" s="14"/>
    </row>
    <row r="28" spans="1:16" x14ac:dyDescent="0.25">
      <c r="A28" s="48"/>
      <c r="F28" s="8"/>
      <c r="G28" s="10"/>
      <c r="H28" s="10"/>
      <c r="I28" s="14"/>
    </row>
    <row r="29" spans="1:16" x14ac:dyDescent="0.25">
      <c r="A29" s="48"/>
      <c r="F29" s="8"/>
      <c r="G29" s="10"/>
      <c r="H29" s="10"/>
    </row>
    <row r="30" spans="1:16" s="7" customFormat="1" x14ac:dyDescent="0.25">
      <c r="A30" s="48"/>
      <c r="B30" s="1"/>
      <c r="C30" s="5"/>
      <c r="D30" s="9"/>
      <c r="E30" s="1"/>
      <c r="F30" s="8"/>
      <c r="G30" s="10"/>
      <c r="H30" s="10"/>
      <c r="I30" s="3"/>
      <c r="J30" s="3"/>
      <c r="K30" s="3"/>
      <c r="L30" s="3"/>
      <c r="M30" s="49"/>
      <c r="N30" s="11"/>
    </row>
    <row r="31" spans="1:16" s="7" customFormat="1" x14ac:dyDescent="0.25">
      <c r="A31" s="48"/>
      <c r="B31" s="1"/>
      <c r="C31" s="5"/>
      <c r="D31" s="9"/>
      <c r="E31" s="1"/>
      <c r="F31" s="8"/>
      <c r="G31" s="10"/>
      <c r="H31" s="10"/>
      <c r="I31" s="3"/>
      <c r="J31" s="3"/>
      <c r="K31" s="3"/>
      <c r="L31" s="3"/>
      <c r="M31" s="49"/>
      <c r="N31" s="11"/>
    </row>
    <row r="32" spans="1:16" s="17" customFormat="1" x14ac:dyDescent="0.25">
      <c r="A32" s="48"/>
      <c r="B32" s="1"/>
      <c r="C32" s="5"/>
      <c r="D32" s="9"/>
      <c r="E32" s="1"/>
      <c r="F32" s="8"/>
      <c r="G32" s="10"/>
      <c r="H32" s="10"/>
      <c r="I32" s="3"/>
      <c r="J32" s="3"/>
      <c r="K32" s="3"/>
      <c r="L32" s="3"/>
      <c r="M32" s="50"/>
      <c r="N32" s="16"/>
      <c r="P32" s="18"/>
    </row>
    <row r="33" spans="1:16" s="17" customFormat="1" x14ac:dyDescent="0.25">
      <c r="A33" s="47"/>
      <c r="B33" s="1"/>
      <c r="C33" s="5"/>
      <c r="D33" s="9"/>
      <c r="E33" s="1"/>
      <c r="F33" s="8"/>
      <c r="G33" s="10"/>
      <c r="H33" s="10"/>
      <c r="I33" s="3"/>
      <c r="J33" s="3"/>
      <c r="K33" s="3"/>
      <c r="L33" s="3"/>
      <c r="M33" s="15"/>
      <c r="N33" s="16"/>
      <c r="P33" s="18"/>
    </row>
    <row r="34" spans="1:16" s="17" customFormat="1" x14ac:dyDescent="0.25">
      <c r="A34" s="47"/>
      <c r="B34" s="1"/>
      <c r="C34" s="5"/>
      <c r="D34" s="9"/>
      <c r="E34" s="1"/>
      <c r="F34" s="8"/>
      <c r="G34" s="10"/>
      <c r="H34" s="10"/>
      <c r="I34" s="3"/>
      <c r="J34" s="3"/>
      <c r="K34" s="3"/>
      <c r="L34" s="3"/>
      <c r="M34" s="15"/>
      <c r="N34" s="16"/>
      <c r="P34" s="18"/>
    </row>
    <row r="35" spans="1:16" s="17" customFormat="1" x14ac:dyDescent="0.25">
      <c r="A35" s="47"/>
      <c r="B35" s="1"/>
      <c r="C35" s="5"/>
      <c r="D35" s="9"/>
      <c r="E35" s="1"/>
      <c r="F35" s="8"/>
      <c r="G35" s="10"/>
      <c r="H35" s="10"/>
      <c r="I35" s="3"/>
      <c r="J35" s="3"/>
      <c r="K35" s="3"/>
      <c r="L35" s="3"/>
      <c r="M35" s="15"/>
      <c r="N35" s="16"/>
      <c r="P35" s="18"/>
    </row>
  </sheetData>
  <mergeCells count="11">
    <mergeCell ref="A23:H23"/>
    <mergeCell ref="A2:K2"/>
    <mergeCell ref="A3:A5"/>
    <mergeCell ref="B3:B5"/>
    <mergeCell ref="A8:A10"/>
    <mergeCell ref="B8:B10"/>
    <mergeCell ref="A11:A12"/>
    <mergeCell ref="B11:B12"/>
    <mergeCell ref="A18:K18"/>
    <mergeCell ref="B21:C21"/>
    <mergeCell ref="B22:C22"/>
  </mergeCells>
  <pageMargins left="0.7" right="0.7" top="0.75" bottom="0.75" header="0.3" footer="0.3"/>
  <pageSetup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Presupuesto Oferta</vt:lpstr>
      <vt:lpstr>'Formulario Presupuesto Oferta'!Área_de_impresión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Secretaria-salud</cp:lastModifiedBy>
  <cp:lastPrinted>2025-10-15T19:53:08Z</cp:lastPrinted>
  <dcterms:created xsi:type="dcterms:W3CDTF">2024-09-06T13:18:53Z</dcterms:created>
  <dcterms:modified xsi:type="dcterms:W3CDTF">2026-04-20T21:11:21Z</dcterms:modified>
</cp:coreProperties>
</file>