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transmilenio-my.sharepoint.com/personal/puertas_transmilenio_gov_co/Documents/Proyecto_Puertas_2026/03. Mantenimiento_Puertas_2026/01. Estructuración TMSA-LP-XX-2026/01. Versiones_Editables/03. DOCUMENTOS LIMPIOS PREPLIEGOS/2026-04-09-REMISION_CORPORATIVA_V2/"/>
    </mc:Choice>
  </mc:AlternateContent>
  <xr:revisionPtr revIDLastSave="231" documentId="13_ncr:1_{8BE10EAC-16EA-429B-A5ED-B994283DA68E}" xr6:coauthVersionLast="47" xr6:coauthVersionMax="47" xr10:uidLastSave="{A04B072F-D9F1-47F4-8B96-DB3660179A7B}"/>
  <bookViews>
    <workbookView xWindow="-120" yWindow="-120" windowWidth="19440" windowHeight="14880" xr2:uid="{668A54FA-7388-4B79-8055-1F25B00DB4BF}"/>
  </bookViews>
  <sheets>
    <sheet name="Cantidades" sheetId="2" r:id="rId1"/>
  </sheets>
  <definedNames>
    <definedName name="Get_informacion_estaciones">_xlfn.LAMBDA(_xlpm.estacion,_xlpm.celda,    _xlfn.LET(       _xlpm.hoja, "'" &amp; _xlpm.estacion &amp; "'!",       _xlpm.c, IF(_xlpm.celda="", "E30", _xlpm.celda),       IFERROR(INDIRECT(_xlpm.hoja &amp; _xlpm.c), 0)    ) )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1" i="2" l="1"/>
  <c r="D71" i="2"/>
  <c r="C71" i="2"/>
  <c r="I66" i="2"/>
  <c r="K66" i="2" s="1"/>
  <c r="J66" i="2"/>
  <c r="I67" i="2"/>
  <c r="J67" i="2"/>
  <c r="I68" i="2"/>
  <c r="K68" i="2" s="1"/>
  <c r="J68" i="2"/>
  <c r="I69" i="2"/>
  <c r="K69" i="2" s="1"/>
  <c r="J69" i="2"/>
  <c r="I70" i="2"/>
  <c r="K70" i="2" s="1"/>
  <c r="J70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56" i="2"/>
  <c r="E71" i="2" s="1"/>
  <c r="F48" i="2"/>
  <c r="D48" i="2"/>
  <c r="C48" i="2"/>
  <c r="I46" i="2"/>
  <c r="J46" i="2"/>
  <c r="I47" i="2"/>
  <c r="K47" i="2" s="1"/>
  <c r="J47" i="2"/>
  <c r="E47" i="2"/>
  <c r="E8" i="2"/>
  <c r="E48" i="2" s="1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7" i="2"/>
  <c r="K67" i="2" l="1"/>
  <c r="K46" i="2"/>
  <c r="J57" i="2" l="1"/>
  <c r="J58" i="2"/>
  <c r="J59" i="2"/>
  <c r="J60" i="2"/>
  <c r="J61" i="2"/>
  <c r="J62" i="2"/>
  <c r="J63" i="2"/>
  <c r="J64" i="2"/>
  <c r="J65" i="2"/>
  <c r="J56" i="2"/>
  <c r="I57" i="2"/>
  <c r="I58" i="2"/>
  <c r="I59" i="2"/>
  <c r="I60" i="2"/>
  <c r="I61" i="2"/>
  <c r="K61" i="2" s="1"/>
  <c r="I62" i="2"/>
  <c r="I63" i="2"/>
  <c r="I64" i="2"/>
  <c r="I65" i="2"/>
  <c r="I56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7" i="2"/>
  <c r="I8" i="2"/>
  <c r="I9" i="2"/>
  <c r="I10" i="2"/>
  <c r="I11" i="2"/>
  <c r="I12" i="2"/>
  <c r="I13" i="2"/>
  <c r="K13" i="2" s="1"/>
  <c r="I14" i="2"/>
  <c r="I15" i="2"/>
  <c r="I16" i="2"/>
  <c r="I17" i="2"/>
  <c r="I18" i="2"/>
  <c r="I19" i="2"/>
  <c r="I20" i="2"/>
  <c r="I21" i="2"/>
  <c r="K21" i="2" s="1"/>
  <c r="I22" i="2"/>
  <c r="I23" i="2"/>
  <c r="I24" i="2"/>
  <c r="I25" i="2"/>
  <c r="I26" i="2"/>
  <c r="I27" i="2"/>
  <c r="I28" i="2"/>
  <c r="I29" i="2"/>
  <c r="K29" i="2" s="1"/>
  <c r="I30" i="2"/>
  <c r="I31" i="2"/>
  <c r="I32" i="2"/>
  <c r="I33" i="2"/>
  <c r="I34" i="2"/>
  <c r="I35" i="2"/>
  <c r="I36" i="2"/>
  <c r="I37" i="2"/>
  <c r="K37" i="2" s="1"/>
  <c r="I38" i="2"/>
  <c r="I39" i="2"/>
  <c r="I40" i="2"/>
  <c r="I41" i="2"/>
  <c r="I42" i="2"/>
  <c r="I43" i="2"/>
  <c r="I44" i="2"/>
  <c r="I45" i="2"/>
  <c r="K45" i="2" s="1"/>
  <c r="I7" i="2"/>
  <c r="K42" i="2" l="1"/>
  <c r="K18" i="2"/>
  <c r="K26" i="2"/>
  <c r="K34" i="2"/>
  <c r="K64" i="2"/>
  <c r="K63" i="2"/>
  <c r="K62" i="2"/>
  <c r="K43" i="2"/>
  <c r="K35" i="2"/>
  <c r="K27" i="2"/>
  <c r="K19" i="2"/>
  <c r="K11" i="2"/>
  <c r="K31" i="2"/>
  <c r="K23" i="2"/>
  <c r="K15" i="2"/>
  <c r="K60" i="2"/>
  <c r="K39" i="2"/>
  <c r="K56" i="2"/>
  <c r="K59" i="2"/>
  <c r="K58" i="2"/>
  <c r="K65" i="2"/>
  <c r="K57" i="2"/>
  <c r="K25" i="2"/>
  <c r="K17" i="2"/>
  <c r="K40" i="2"/>
  <c r="K32" i="2"/>
  <c r="K24" i="2"/>
  <c r="K16" i="2"/>
  <c r="K8" i="2"/>
  <c r="K9" i="2"/>
  <c r="K41" i="2"/>
  <c r="K33" i="2"/>
  <c r="K7" i="2"/>
  <c r="K38" i="2"/>
  <c r="K30" i="2"/>
  <c r="K22" i="2"/>
  <c r="K14" i="2"/>
  <c r="K10" i="2"/>
  <c r="K44" i="2"/>
  <c r="K36" i="2"/>
  <c r="K28" i="2"/>
  <c r="K20" i="2"/>
  <c r="K12" i="2"/>
</calcChain>
</file>

<file path=xl/sharedStrings.xml><?xml version="1.0" encoding="utf-8"?>
<sst xmlns="http://schemas.openxmlformats.org/spreadsheetml/2006/main" count="199" uniqueCount="90">
  <si>
    <t>ANEXO. 6. CANTIDADES POR ACTIVIDAD</t>
  </si>
  <si>
    <t>CODIGO:</t>
  </si>
  <si>
    <t>FECHA: Octubre 2019</t>
  </si>
  <si>
    <t>TOTAL</t>
  </si>
  <si>
    <t>SOLUCION ITS</t>
  </si>
  <si>
    <t>CALLE 100</t>
  </si>
  <si>
    <t>HEROES</t>
  </si>
  <si>
    <t>VIRREY</t>
  </si>
  <si>
    <t>NARIÑO</t>
  </si>
  <si>
    <t>CARACAS SUR</t>
  </si>
  <si>
    <t>UNIVERSIDAD NACIONAL</t>
  </si>
  <si>
    <t>NQS CENTRAL</t>
  </si>
  <si>
    <t>BIBLIOTECA TINTAL</t>
  </si>
  <si>
    <t>PATIO BONITO</t>
  </si>
  <si>
    <t>DE LA SABANA</t>
  </si>
  <si>
    <t>SAN FACON</t>
  </si>
  <si>
    <t>CALLE 127</t>
  </si>
  <si>
    <t>PEPE SIERRA</t>
  </si>
  <si>
    <t>PRADO</t>
  </si>
  <si>
    <t>CALLE 106</t>
  </si>
  <si>
    <t>AV. CALI</t>
  </si>
  <si>
    <t>ISLANDIA</t>
  </si>
  <si>
    <t>LAURELES</t>
  </si>
  <si>
    <t>TIBANICA PRIMAVERA</t>
  </si>
  <si>
    <t>MOLINOS</t>
  </si>
  <si>
    <t>DANUBIO</t>
  </si>
  <si>
    <t>SANTA LUCIA</t>
  </si>
  <si>
    <t>BIBLIOTECA</t>
  </si>
  <si>
    <t>BICENTENARIO</t>
  </si>
  <si>
    <t>CARRERA 10</t>
  </si>
  <si>
    <t>CIUDAD JARDIN</t>
  </si>
  <si>
    <t>SAN BERNARDO</t>
  </si>
  <si>
    <t>LAS NIEVES</t>
  </si>
  <si>
    <t>SAN VICTORINO</t>
  </si>
  <si>
    <t>LAS AGUAS</t>
  </si>
  <si>
    <t>EJE AMBIENTRAL</t>
  </si>
  <si>
    <t>MUSEO DEL ORO</t>
  </si>
  <si>
    <t>UNIVERSIDADES</t>
  </si>
  <si>
    <t>ESTIMADO CANTIDADES MANTENIMIENTO, SOPORTE Y FUNCIONALIDAD DE PUERTAS INSTALADAS</t>
  </si>
  <si>
    <t>ESTACIONES</t>
  </si>
  <si>
    <t xml:space="preserve">TRONCAL </t>
  </si>
  <si>
    <t>PUERTAS (2) HOJAS</t>
  </si>
  <si>
    <t>PUERTAS (4) HOJAS</t>
  </si>
  <si>
    <t>TOTAL PUERTAS</t>
  </si>
  <si>
    <t>Fecha Inicio Mantenimiento</t>
  </si>
  <si>
    <t>Meses completos</t>
  </si>
  <si>
    <t>Dias meses parciales</t>
  </si>
  <si>
    <t>Unidad Mes Contractual</t>
  </si>
  <si>
    <t>AV. JIMENEZ CALLE 13</t>
  </si>
  <si>
    <t>AMERICAS CALLE 13</t>
  </si>
  <si>
    <t>N1</t>
  </si>
  <si>
    <t>AUTO NORTE</t>
  </si>
  <si>
    <t>CALLE 85</t>
  </si>
  <si>
    <t>CALLE 13</t>
  </si>
  <si>
    <t xml:space="preserve">CARACAS </t>
  </si>
  <si>
    <t xml:space="preserve">PARQUE </t>
  </si>
  <si>
    <t>CARACAS SUR  </t>
  </si>
  <si>
    <t>OLAYA</t>
  </si>
  <si>
    <t>SOCORRO</t>
  </si>
  <si>
    <t>AV. PRIMERA DE MAYO</t>
  </si>
  <si>
    <t>COUNTRY SUR</t>
  </si>
  <si>
    <t>POLICARPA</t>
  </si>
  <si>
    <t>SAN DIEGO</t>
  </si>
  <si>
    <t>CAD</t>
  </si>
  <si>
    <t>ALQUERIA</t>
  </si>
  <si>
    <t>NQS SUR</t>
  </si>
  <si>
    <t>COMUNEROS</t>
  </si>
  <si>
    <t>SANTA ISABEL</t>
  </si>
  <si>
    <t>CALLE 26 METRO</t>
  </si>
  <si>
    <t>CALLE 72 METRO</t>
  </si>
  <si>
    <t>TIPOLOGIA DE EQUIPO</t>
  </si>
  <si>
    <t>ESTIMADO CANTIDADES MANTENIMIENTO, SOPORTE Y FUNCIONALIDAD PROYECTADAS POR ENTREGAR OTRAS ENTIDADES</t>
  </si>
  <si>
    <t>CALLE 187</t>
  </si>
  <si>
    <t>TERMINAL</t>
  </si>
  <si>
    <t>NICOLAS ESGUERRA</t>
  </si>
  <si>
    <t>CALLE 19</t>
  </si>
  <si>
    <t>AV. ESPERANZA</t>
  </si>
  <si>
    <t>AV. 68</t>
  </si>
  <si>
    <t>N2</t>
  </si>
  <si>
    <t>Fecha proyectada de Finalización Mantenimiento</t>
  </si>
  <si>
    <t>Fecha proyectadas de Inicio Mantenimiento</t>
  </si>
  <si>
    <t>CARRERA 7 - EL DORADO-EFR</t>
  </si>
  <si>
    <t>SOACHA</t>
  </si>
  <si>
    <t>SAN HUMBERTO - ERF</t>
  </si>
  <si>
    <t>DUCALES - ERF</t>
  </si>
  <si>
    <t>HUMEDAL - COMPARTIR - ERF</t>
  </si>
  <si>
    <t>LA CAMPIÑA</t>
  </si>
  <si>
    <t>PUENTE LARGO</t>
  </si>
  <si>
    <t>RICAURTE-NQS</t>
  </si>
  <si>
    <t>SUBA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</si>
</sst>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Aptos Narrow"/>
      <family val="2"/>
      <scheme val="minor"/>
    </font>
    <font>
      <sz val="10"/>
      <color theme="1"/>
      <name val="Tahoma"/>
      <family val="2"/>
    </font>
    <font>
      <b/>
      <sz val="10"/>
      <color rgb="FF000000"/>
      <name val="Arial"/>
      <family val="2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b/>
      <sz val="16"/>
      <color theme="1"/>
      <name val="Arial"/>
      <family val="2"/>
    </font>
    <font>
      <b/>
      <sz val="16"/>
      <color rgb="FF000000"/>
      <name val="Arial"/>
      <family val="2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4" fillId="3" borderId="17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1" fontId="3" fillId="0" borderId="12" xfId="0" applyNumberFormat="1" applyFont="1" applyBorder="1" applyAlignment="1">
      <alignment horizontal="center" vertical="center"/>
    </xf>
    <xf numFmtId="14" fontId="3" fillId="0" borderId="12" xfId="0" applyNumberFormat="1" applyFont="1" applyBorder="1" applyAlignment="1">
      <alignment horizontal="center" vertical="center"/>
    </xf>
    <xf numFmtId="2" fontId="3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4" fontId="3" fillId="0" borderId="20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8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Estilo de tabla dinámica 1" table="0" count="0" xr9:uid="{C78750C7-A94F-4EF0-BA07-294D9DB1B3D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676750</xdr:colOff>
      <xdr:row>0</xdr:row>
      <xdr:rowOff>91441</xdr:rowOff>
    </xdr:from>
    <xdr:to>
      <xdr:col>0</xdr:col>
      <xdr:colOff>1207851</xdr:colOff>
      <xdr:row>3</xdr:row>
      <xdr:rowOff>119062</xdr:rowOff>
    </xdr:to>
    <xdr:pic>
      <xdr:nvPicPr>
        <xdr:cNvPr id="2" name="Imagen 1" descr="Imagen que contiene Texto&#10;&#10;Descripción generada automáticamente">
          <a:extLst>
            <a:ext uri="{FF2B5EF4-FFF2-40B4-BE49-F238E27FC236}">
              <a16:creationId xmlns:a16="http://schemas.microsoft.com/office/drawing/2014/main" id="{65539AC5-12B9-4355-BEBE-6928333BF13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784"/>
        <a:stretch/>
      </xdr:blipFill>
      <xdr:spPr bwMode="auto">
        <a:xfrm>
          <a:off x="676750" y="91441"/>
          <a:ext cx="531101" cy="67055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102191</xdr:colOff>
      <xdr:row>74</xdr:row>
      <xdr:rowOff>190160</xdr:rowOff>
    </xdr:from>
    <xdr:to>
      <xdr:col>11</xdr:col>
      <xdr:colOff>964406</xdr:colOff>
      <xdr:row>83</xdr:row>
      <xdr:rowOff>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32E7588C-3493-44C5-AFD1-0AD71377905C}"/>
            </a:ext>
          </a:extLst>
        </xdr:cNvPr>
        <xdr:cNvSpPr txBox="1"/>
      </xdr:nvSpPr>
      <xdr:spPr>
        <a:xfrm>
          <a:off x="102191" y="13346566"/>
          <a:ext cx="16745153" cy="172674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200" b="1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NOTA 1: </a:t>
          </a:r>
          <a:r>
            <a:rPr lang="es-CO" sz="1200" b="0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L</a:t>
          </a:r>
          <a:r>
            <a:rPr lang="es-CO" sz="1200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as cantidades y los tiempos indicados en el</a:t>
          </a:r>
          <a:r>
            <a:rPr lang="es-CO" sz="1200" baseline="0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  <a:r>
            <a:rPr lang="es-CO" sz="1200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presente documento </a:t>
          </a:r>
          <a:r>
            <a:rPr lang="es-CO" sz="1200" u="sng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son única y exclusivamente para efectos de evaluación.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200">
            <a:solidFill>
              <a:schemeClr val="dk1"/>
            </a:solidFill>
            <a:effectLst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200" b="1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NOTA 2(*): </a:t>
          </a:r>
          <a:r>
            <a:rPr lang="es-CO" sz="1200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Las actividades relacionadas con la desinstalación, almacenamiento, pintura, reinstalación y puesta en funcionamiento a estaciones</a:t>
          </a:r>
          <a:r>
            <a:rPr lang="es-CO" sz="1200" baseline="0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a</a:t>
          </a:r>
          <a:r>
            <a:rPr lang="es-CO" sz="1200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intervenir por Metro y que están incluidas en el Lote 1, TRANSMILENIO S.A. podrá o no ejecutarlas en caso de requerirse, La cantidad de actividades especificadas en este anexo tiene un carácter enunciativo y no taxativo.</a:t>
          </a:r>
          <a:endParaRPr lang="en-US" sz="1200">
            <a:solidFill>
              <a:schemeClr val="dk1"/>
            </a:solidFill>
            <a:effectLst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200">
            <a:solidFill>
              <a:schemeClr val="dk1"/>
            </a:solidFill>
            <a:effectLst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200" b="1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NOTA 3 (*): </a:t>
          </a:r>
          <a:r>
            <a:rPr lang="es-CO" sz="1200" b="0" i="0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El contrato se adjudicará </a:t>
          </a:r>
          <a:r>
            <a:rPr lang="es-CO" sz="1200" b="0" i="0" baseline="0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por </a:t>
          </a:r>
          <a:r>
            <a:rPr lang="es-CO" sz="1200" b="0" i="0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un valor que no excederá el presupuesto asignado</a:t>
          </a:r>
          <a:r>
            <a:rPr lang="es-CO" sz="1200" b="0" i="0" baseline="0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para el proceso</a:t>
          </a:r>
          <a:r>
            <a:rPr lang="es-CO" sz="1200" b="0" i="0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, de acuerdo con la tabla de presupuesto oficial. Los proponentes deberán presentar únicamente tarifas unitarias. En relación con las estaciones que aún están pendientes de entrega por parte del IDU  u otras entidad y las intervenciones realizadas por Metro, las cantidades reales estarán sujetas a las fechas de entrega por</a:t>
          </a:r>
          <a:r>
            <a:rPr lang="es-CO" sz="1200" b="0" i="0" baseline="0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parte de estas entidades</a:t>
          </a:r>
          <a:r>
            <a:rPr lang="es-CO" sz="1200" b="0" i="0">
              <a:solidFill>
                <a:schemeClr val="dk1"/>
              </a:solidFill>
              <a:effectLst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y a la intervención de la empresa Metro Bogotá. Cabe destacar que las cantidades y los tiempos indicados en los documentos de este proceso son exclusivamente para fines de evaluación; la entidad se reserva el derecho de modificarlas conforme al avance de las obras.</a:t>
          </a:r>
          <a:endParaRPr lang="es-CO" sz="1200">
            <a:solidFill>
              <a:schemeClr val="dk1"/>
            </a:solidFill>
            <a:effectLst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18CE1-7BBD-4F10-B2C8-7BD68D6AD221}">
  <dimension ref="A1:L84"/>
  <sheetViews>
    <sheetView tabSelected="1" view="pageBreakPreview" topLeftCell="A48" zoomScale="80" zoomScaleNormal="100" zoomScaleSheetLayoutView="80" workbookViewId="0">
      <selection activeCell="B70" sqref="B70"/>
    </sheetView>
  </sheetViews>
  <sheetFormatPr baseColWidth="10" defaultRowHeight="15" x14ac:dyDescent="0.25"/>
  <cols>
    <col min="1" max="1" width="34.7109375" customWidth="1"/>
    <col min="2" max="2" width="21.5703125" bestFit="1" customWidth="1"/>
    <col min="3" max="3" width="27.28515625" bestFit="1" customWidth="1"/>
    <col min="4" max="4" width="22.7109375" bestFit="1" customWidth="1"/>
    <col min="5" max="5" width="11.7109375" bestFit="1" customWidth="1"/>
    <col min="6" max="6" width="19.85546875" bestFit="1" customWidth="1"/>
    <col min="7" max="7" width="20.28515625" customWidth="1"/>
    <col min="8" max="8" width="19.85546875" customWidth="1"/>
    <col min="9" max="9" width="20" bestFit="1" customWidth="1"/>
    <col min="10" max="10" width="25.28515625" bestFit="1" customWidth="1"/>
    <col min="11" max="11" width="20.85546875" bestFit="1" customWidth="1"/>
    <col min="12" max="12" width="15.7109375" customWidth="1"/>
  </cols>
  <sheetData>
    <row r="1" spans="1:12" ht="21" thickBot="1" x14ac:dyDescent="0.3">
      <c r="A1" s="31"/>
      <c r="B1" s="41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2" x14ac:dyDescent="0.25">
      <c r="A2" s="20"/>
      <c r="B2" s="22" t="s">
        <v>1</v>
      </c>
      <c r="C2" s="23"/>
      <c r="D2" s="23"/>
      <c r="E2" s="23"/>
      <c r="F2" s="23"/>
      <c r="G2" s="23"/>
      <c r="H2" s="23"/>
      <c r="I2" s="23"/>
      <c r="J2" s="23"/>
      <c r="K2" s="24"/>
      <c r="L2" s="20" t="s">
        <v>2</v>
      </c>
    </row>
    <row r="3" spans="1:12" x14ac:dyDescent="0.25">
      <c r="A3" s="20"/>
      <c r="B3" s="25"/>
      <c r="C3" s="26"/>
      <c r="D3" s="26"/>
      <c r="E3" s="26"/>
      <c r="F3" s="26"/>
      <c r="G3" s="26"/>
      <c r="H3" s="26"/>
      <c r="I3" s="26"/>
      <c r="J3" s="26"/>
      <c r="K3" s="27"/>
      <c r="L3" s="20"/>
    </row>
    <row r="4" spans="1:12" ht="15.75" thickBot="1" x14ac:dyDescent="0.3">
      <c r="A4" s="21"/>
      <c r="B4" s="28"/>
      <c r="C4" s="29"/>
      <c r="D4" s="29"/>
      <c r="E4" s="29"/>
      <c r="F4" s="29"/>
      <c r="G4" s="29"/>
      <c r="H4" s="29"/>
      <c r="I4" s="29"/>
      <c r="J4" s="29"/>
      <c r="K4" s="30"/>
      <c r="L4" s="21"/>
    </row>
    <row r="5" spans="1:12" ht="21" thickBot="1" x14ac:dyDescent="0.35">
      <c r="A5" s="18" t="s">
        <v>38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</row>
    <row r="6" spans="1:12" ht="57" x14ac:dyDescent="0.25">
      <c r="A6" s="2" t="s">
        <v>39</v>
      </c>
      <c r="B6" s="3" t="s">
        <v>40</v>
      </c>
      <c r="C6" s="4" t="s">
        <v>41</v>
      </c>
      <c r="D6" s="4" t="s">
        <v>42</v>
      </c>
      <c r="E6" s="4" t="s">
        <v>43</v>
      </c>
      <c r="F6" s="4" t="s">
        <v>4</v>
      </c>
      <c r="G6" s="4" t="s">
        <v>44</v>
      </c>
      <c r="H6" s="4" t="s">
        <v>79</v>
      </c>
      <c r="I6" s="4" t="s">
        <v>45</v>
      </c>
      <c r="J6" s="4" t="s">
        <v>46</v>
      </c>
      <c r="K6" s="4" t="s">
        <v>47</v>
      </c>
      <c r="L6" s="4" t="s">
        <v>70</v>
      </c>
    </row>
    <row r="7" spans="1:12" x14ac:dyDescent="0.25">
      <c r="A7" s="12" t="s">
        <v>48</v>
      </c>
      <c r="B7" s="5" t="s">
        <v>49</v>
      </c>
      <c r="C7" s="5">
        <v>12</v>
      </c>
      <c r="D7" s="5">
        <v>12</v>
      </c>
      <c r="E7" s="6">
        <f>SUM(C7:D7)</f>
        <v>24</v>
      </c>
      <c r="F7" s="5">
        <v>1</v>
      </c>
      <c r="G7" s="7">
        <v>46263</v>
      </c>
      <c r="H7" s="7">
        <v>46627</v>
      </c>
      <c r="I7" s="6">
        <f>DATEDIF($G7,$H7,"M")</f>
        <v>11</v>
      </c>
      <c r="J7" s="8">
        <f>DATEDIF($G7,$H7,"Md")</f>
        <v>30</v>
      </c>
      <c r="K7" s="8">
        <f>I7+(J7/30)</f>
        <v>12</v>
      </c>
      <c r="L7" s="9" t="s">
        <v>50</v>
      </c>
    </row>
    <row r="8" spans="1:12" x14ac:dyDescent="0.25">
      <c r="A8" s="12" t="s">
        <v>19</v>
      </c>
      <c r="B8" s="5" t="s">
        <v>51</v>
      </c>
      <c r="C8" s="5">
        <v>12</v>
      </c>
      <c r="D8" s="5">
        <v>8</v>
      </c>
      <c r="E8" s="6">
        <f t="shared" ref="E8:E46" si="0">SUM(C8:D8)</f>
        <v>20</v>
      </c>
      <c r="F8" s="5">
        <v>1</v>
      </c>
      <c r="G8" s="7">
        <v>46263</v>
      </c>
      <c r="H8" s="7">
        <v>46627</v>
      </c>
      <c r="I8" s="6">
        <f t="shared" ref="I8:I47" si="1">DATEDIF($G8,$H8,"M")</f>
        <v>11</v>
      </c>
      <c r="J8" s="8">
        <f t="shared" ref="J8:J47" si="2">DATEDIF($G8,$H8,"Md")</f>
        <v>30</v>
      </c>
      <c r="K8" s="8">
        <f t="shared" ref="K8:K45" si="3">I8+(J8/30)</f>
        <v>12</v>
      </c>
      <c r="L8" s="9" t="s">
        <v>50</v>
      </c>
    </row>
    <row r="9" spans="1:12" x14ac:dyDescent="0.25">
      <c r="A9" s="12" t="s">
        <v>16</v>
      </c>
      <c r="B9" s="5" t="s">
        <v>51</v>
      </c>
      <c r="C9" s="5">
        <v>8</v>
      </c>
      <c r="D9" s="5">
        <v>8</v>
      </c>
      <c r="E9" s="6">
        <f t="shared" si="0"/>
        <v>16</v>
      </c>
      <c r="F9" s="5">
        <v>1</v>
      </c>
      <c r="G9" s="7">
        <v>46263</v>
      </c>
      <c r="H9" s="7">
        <v>46627</v>
      </c>
      <c r="I9" s="6">
        <f t="shared" si="1"/>
        <v>11</v>
      </c>
      <c r="J9" s="8">
        <f t="shared" si="2"/>
        <v>30</v>
      </c>
      <c r="K9" s="8">
        <f t="shared" si="3"/>
        <v>12</v>
      </c>
      <c r="L9" s="9" t="s">
        <v>50</v>
      </c>
    </row>
    <row r="10" spans="1:12" x14ac:dyDescent="0.25">
      <c r="A10" s="12" t="s">
        <v>52</v>
      </c>
      <c r="B10" s="5" t="s">
        <v>51</v>
      </c>
      <c r="C10" s="5">
        <v>14</v>
      </c>
      <c r="D10" s="5">
        <v>10</v>
      </c>
      <c r="E10" s="6">
        <f t="shared" si="0"/>
        <v>24</v>
      </c>
      <c r="F10" s="5">
        <v>2</v>
      </c>
      <c r="G10" s="7">
        <v>46263</v>
      </c>
      <c r="H10" s="7">
        <v>46627</v>
      </c>
      <c r="I10" s="6">
        <f t="shared" si="1"/>
        <v>11</v>
      </c>
      <c r="J10" s="8">
        <f t="shared" si="2"/>
        <v>30</v>
      </c>
      <c r="K10" s="8">
        <f t="shared" si="3"/>
        <v>12</v>
      </c>
      <c r="L10" s="9" t="s">
        <v>50</v>
      </c>
    </row>
    <row r="11" spans="1:12" x14ac:dyDescent="0.25">
      <c r="A11" s="12" t="s">
        <v>17</v>
      </c>
      <c r="B11" s="5" t="s">
        <v>51</v>
      </c>
      <c r="C11" s="5">
        <v>8</v>
      </c>
      <c r="D11" s="5">
        <v>8</v>
      </c>
      <c r="E11" s="6">
        <f t="shared" si="0"/>
        <v>16</v>
      </c>
      <c r="F11" s="5">
        <v>1</v>
      </c>
      <c r="G11" s="7">
        <v>46263</v>
      </c>
      <c r="H11" s="7">
        <v>46627</v>
      </c>
      <c r="I11" s="6">
        <f t="shared" si="1"/>
        <v>11</v>
      </c>
      <c r="J11" s="8">
        <f t="shared" si="2"/>
        <v>30</v>
      </c>
      <c r="K11" s="8">
        <f t="shared" si="3"/>
        <v>12</v>
      </c>
      <c r="L11" s="9" t="s">
        <v>50</v>
      </c>
    </row>
    <row r="12" spans="1:12" x14ac:dyDescent="0.25">
      <c r="A12" s="12" t="s">
        <v>18</v>
      </c>
      <c r="B12" s="5" t="s">
        <v>51</v>
      </c>
      <c r="C12" s="5">
        <v>12</v>
      </c>
      <c r="D12" s="5">
        <v>10</v>
      </c>
      <c r="E12" s="6">
        <f t="shared" si="0"/>
        <v>22</v>
      </c>
      <c r="F12" s="5">
        <v>1</v>
      </c>
      <c r="G12" s="7">
        <v>46263</v>
      </c>
      <c r="H12" s="7">
        <v>46627</v>
      </c>
      <c r="I12" s="6">
        <f t="shared" si="1"/>
        <v>11</v>
      </c>
      <c r="J12" s="8">
        <f t="shared" si="2"/>
        <v>30</v>
      </c>
      <c r="K12" s="8">
        <f t="shared" si="3"/>
        <v>12</v>
      </c>
      <c r="L12" s="9" t="s">
        <v>50</v>
      </c>
    </row>
    <row r="13" spans="1:12" x14ac:dyDescent="0.25">
      <c r="A13" s="12" t="s">
        <v>7</v>
      </c>
      <c r="B13" s="5" t="s">
        <v>51</v>
      </c>
      <c r="C13" s="5">
        <v>12</v>
      </c>
      <c r="D13" s="5">
        <v>14</v>
      </c>
      <c r="E13" s="6">
        <f t="shared" si="0"/>
        <v>26</v>
      </c>
      <c r="F13" s="5">
        <v>1</v>
      </c>
      <c r="G13" s="7">
        <v>46263</v>
      </c>
      <c r="H13" s="7">
        <v>46627</v>
      </c>
      <c r="I13" s="6">
        <f t="shared" si="1"/>
        <v>11</v>
      </c>
      <c r="J13" s="8">
        <f t="shared" si="2"/>
        <v>30</v>
      </c>
      <c r="K13" s="8">
        <f t="shared" si="3"/>
        <v>12</v>
      </c>
      <c r="L13" s="9" t="s">
        <v>50</v>
      </c>
    </row>
    <row r="14" spans="1:12" x14ac:dyDescent="0.25">
      <c r="A14" s="12" t="s">
        <v>14</v>
      </c>
      <c r="B14" s="5" t="s">
        <v>53</v>
      </c>
      <c r="C14" s="5">
        <v>8</v>
      </c>
      <c r="D14" s="5">
        <v>8</v>
      </c>
      <c r="E14" s="6">
        <f t="shared" si="0"/>
        <v>16</v>
      </c>
      <c r="F14" s="5">
        <v>1</v>
      </c>
      <c r="G14" s="7">
        <v>46263</v>
      </c>
      <c r="H14" s="7">
        <v>46627</v>
      </c>
      <c r="I14" s="6">
        <f t="shared" si="1"/>
        <v>11</v>
      </c>
      <c r="J14" s="8">
        <f t="shared" si="2"/>
        <v>30</v>
      </c>
      <c r="K14" s="8">
        <f t="shared" si="3"/>
        <v>12</v>
      </c>
      <c r="L14" s="9" t="s">
        <v>50</v>
      </c>
    </row>
    <row r="15" spans="1:12" x14ac:dyDescent="0.25">
      <c r="A15" s="12" t="s">
        <v>15</v>
      </c>
      <c r="B15" s="5" t="s">
        <v>53</v>
      </c>
      <c r="C15" s="5">
        <v>8</v>
      </c>
      <c r="D15" s="5">
        <v>12</v>
      </c>
      <c r="E15" s="6">
        <f t="shared" si="0"/>
        <v>20</v>
      </c>
      <c r="F15" s="5">
        <v>1</v>
      </c>
      <c r="G15" s="7">
        <v>46263</v>
      </c>
      <c r="H15" s="7">
        <v>46627</v>
      </c>
      <c r="I15" s="6">
        <f t="shared" si="1"/>
        <v>11</v>
      </c>
      <c r="J15" s="8">
        <f t="shared" si="2"/>
        <v>30</v>
      </c>
      <c r="K15" s="8">
        <f t="shared" si="3"/>
        <v>12</v>
      </c>
      <c r="L15" s="9" t="s">
        <v>50</v>
      </c>
    </row>
    <row r="16" spans="1:12" x14ac:dyDescent="0.25">
      <c r="A16" s="12" t="s">
        <v>5</v>
      </c>
      <c r="B16" s="5" t="s">
        <v>54</v>
      </c>
      <c r="C16" s="5">
        <v>16</v>
      </c>
      <c r="D16" s="5">
        <v>18</v>
      </c>
      <c r="E16" s="6">
        <f t="shared" si="0"/>
        <v>34</v>
      </c>
      <c r="F16" s="5">
        <v>1</v>
      </c>
      <c r="G16" s="7">
        <v>46263</v>
      </c>
      <c r="H16" s="7">
        <v>46627</v>
      </c>
      <c r="I16" s="6">
        <f t="shared" si="1"/>
        <v>11</v>
      </c>
      <c r="J16" s="8">
        <f t="shared" si="2"/>
        <v>30</v>
      </c>
      <c r="K16" s="8">
        <f t="shared" si="3"/>
        <v>12</v>
      </c>
      <c r="L16" s="9" t="s">
        <v>50</v>
      </c>
    </row>
    <row r="17" spans="1:12" x14ac:dyDescent="0.25">
      <c r="A17" s="12" t="s">
        <v>6</v>
      </c>
      <c r="B17" s="5" t="s">
        <v>54</v>
      </c>
      <c r="C17" s="5">
        <v>14</v>
      </c>
      <c r="D17" s="5">
        <v>14</v>
      </c>
      <c r="E17" s="6">
        <f t="shared" si="0"/>
        <v>28</v>
      </c>
      <c r="F17" s="5">
        <v>1</v>
      </c>
      <c r="G17" s="7">
        <v>46263</v>
      </c>
      <c r="H17" s="7">
        <v>46627</v>
      </c>
      <c r="I17" s="6">
        <f t="shared" si="1"/>
        <v>11</v>
      </c>
      <c r="J17" s="8">
        <f t="shared" si="2"/>
        <v>30</v>
      </c>
      <c r="K17" s="8">
        <f t="shared" si="3"/>
        <v>12</v>
      </c>
      <c r="L17" s="9" t="s">
        <v>50</v>
      </c>
    </row>
    <row r="18" spans="1:12" x14ac:dyDescent="0.25">
      <c r="A18" s="12" t="s">
        <v>8</v>
      </c>
      <c r="B18" s="5" t="s">
        <v>54</v>
      </c>
      <c r="C18" s="5">
        <v>8</v>
      </c>
      <c r="D18" s="5">
        <v>8</v>
      </c>
      <c r="E18" s="6">
        <f t="shared" si="0"/>
        <v>16</v>
      </c>
      <c r="F18" s="5">
        <v>1</v>
      </c>
      <c r="G18" s="7">
        <v>46263</v>
      </c>
      <c r="H18" s="7">
        <v>46627</v>
      </c>
      <c r="I18" s="6">
        <f t="shared" si="1"/>
        <v>11</v>
      </c>
      <c r="J18" s="8">
        <f t="shared" si="2"/>
        <v>30</v>
      </c>
      <c r="K18" s="8">
        <f t="shared" si="3"/>
        <v>12</v>
      </c>
      <c r="L18" s="9" t="s">
        <v>50</v>
      </c>
    </row>
    <row r="19" spans="1:12" x14ac:dyDescent="0.25">
      <c r="A19" s="12" t="s">
        <v>27</v>
      </c>
      <c r="B19" s="5" t="s">
        <v>9</v>
      </c>
      <c r="C19" s="5">
        <v>4</v>
      </c>
      <c r="D19" s="5">
        <v>6</v>
      </c>
      <c r="E19" s="6">
        <f t="shared" si="0"/>
        <v>10</v>
      </c>
      <c r="F19" s="5">
        <v>1</v>
      </c>
      <c r="G19" s="7">
        <v>46263</v>
      </c>
      <c r="H19" s="7">
        <v>46627</v>
      </c>
      <c r="I19" s="6">
        <f t="shared" si="1"/>
        <v>11</v>
      </c>
      <c r="J19" s="8">
        <f t="shared" si="2"/>
        <v>30</v>
      </c>
      <c r="K19" s="8">
        <f t="shared" si="3"/>
        <v>12</v>
      </c>
      <c r="L19" s="9" t="s">
        <v>50</v>
      </c>
    </row>
    <row r="20" spans="1:12" x14ac:dyDescent="0.25">
      <c r="A20" s="12" t="s">
        <v>55</v>
      </c>
      <c r="B20" s="5" t="s">
        <v>9</v>
      </c>
      <c r="C20" s="5">
        <v>4</v>
      </c>
      <c r="D20" s="5">
        <v>6</v>
      </c>
      <c r="E20" s="6">
        <f t="shared" si="0"/>
        <v>10</v>
      </c>
      <c r="F20" s="5">
        <v>1</v>
      </c>
      <c r="G20" s="7">
        <v>46263</v>
      </c>
      <c r="H20" s="7">
        <v>46627</v>
      </c>
      <c r="I20" s="6">
        <f t="shared" si="1"/>
        <v>11</v>
      </c>
      <c r="J20" s="8">
        <f t="shared" si="2"/>
        <v>30</v>
      </c>
      <c r="K20" s="8">
        <f t="shared" si="3"/>
        <v>12</v>
      </c>
      <c r="L20" s="9" t="s">
        <v>50</v>
      </c>
    </row>
    <row r="21" spans="1:12" x14ac:dyDescent="0.25">
      <c r="A21" s="12" t="s">
        <v>26</v>
      </c>
      <c r="B21" s="5" t="s">
        <v>9</v>
      </c>
      <c r="C21" s="5">
        <v>8</v>
      </c>
      <c r="D21" s="5">
        <v>12</v>
      </c>
      <c r="E21" s="6">
        <f t="shared" si="0"/>
        <v>20</v>
      </c>
      <c r="F21" s="5">
        <v>1</v>
      </c>
      <c r="G21" s="7">
        <v>46263</v>
      </c>
      <c r="H21" s="7">
        <v>46627</v>
      </c>
      <c r="I21" s="6">
        <f t="shared" si="1"/>
        <v>11</v>
      </c>
      <c r="J21" s="8">
        <f t="shared" si="2"/>
        <v>30</v>
      </c>
      <c r="K21" s="8">
        <f t="shared" si="3"/>
        <v>12</v>
      </c>
      <c r="L21" s="9" t="s">
        <v>50</v>
      </c>
    </row>
    <row r="22" spans="1:12" x14ac:dyDescent="0.25">
      <c r="A22" s="12" t="s">
        <v>25</v>
      </c>
      <c r="B22" s="5" t="s">
        <v>56</v>
      </c>
      <c r="C22" s="5">
        <v>8</v>
      </c>
      <c r="D22" s="5">
        <v>12</v>
      </c>
      <c r="E22" s="6">
        <f t="shared" si="0"/>
        <v>20</v>
      </c>
      <c r="F22" s="5">
        <v>1</v>
      </c>
      <c r="G22" s="7">
        <v>46263</v>
      </c>
      <c r="H22" s="7">
        <v>46627</v>
      </c>
      <c r="I22" s="6">
        <f t="shared" si="1"/>
        <v>11</v>
      </c>
      <c r="J22" s="8">
        <f t="shared" si="2"/>
        <v>30</v>
      </c>
      <c r="K22" s="8">
        <f t="shared" si="3"/>
        <v>12</v>
      </c>
      <c r="L22" s="9" t="s">
        <v>50</v>
      </c>
    </row>
    <row r="23" spans="1:12" x14ac:dyDescent="0.25">
      <c r="A23" s="12" t="s">
        <v>24</v>
      </c>
      <c r="B23" s="5" t="s">
        <v>56</v>
      </c>
      <c r="C23" s="5">
        <v>8</v>
      </c>
      <c r="D23" s="5">
        <v>12</v>
      </c>
      <c r="E23" s="6">
        <f t="shared" si="0"/>
        <v>20</v>
      </c>
      <c r="F23" s="5">
        <v>1</v>
      </c>
      <c r="G23" s="7">
        <v>46263</v>
      </c>
      <c r="H23" s="7">
        <v>46627</v>
      </c>
      <c r="I23" s="6">
        <f t="shared" si="1"/>
        <v>11</v>
      </c>
      <c r="J23" s="8">
        <f t="shared" si="2"/>
        <v>30</v>
      </c>
      <c r="K23" s="8">
        <f t="shared" si="3"/>
        <v>12</v>
      </c>
      <c r="L23" s="9" t="s">
        <v>50</v>
      </c>
    </row>
    <row r="24" spans="1:12" x14ac:dyDescent="0.25">
      <c r="A24" s="12" t="s">
        <v>57</v>
      </c>
      <c r="B24" s="5" t="s">
        <v>56</v>
      </c>
      <c r="C24" s="5">
        <v>8</v>
      </c>
      <c r="D24" s="5">
        <v>8</v>
      </c>
      <c r="E24" s="6">
        <f t="shared" si="0"/>
        <v>16</v>
      </c>
      <c r="F24" s="5">
        <v>1</v>
      </c>
      <c r="G24" s="7">
        <v>46263</v>
      </c>
      <c r="H24" s="7">
        <v>46627</v>
      </c>
      <c r="I24" s="6">
        <f t="shared" si="1"/>
        <v>11</v>
      </c>
      <c r="J24" s="8">
        <f t="shared" si="2"/>
        <v>30</v>
      </c>
      <c r="K24" s="8">
        <f t="shared" si="3"/>
        <v>12</v>
      </c>
      <c r="L24" s="9" t="s">
        <v>50</v>
      </c>
    </row>
    <row r="25" spans="1:12" x14ac:dyDescent="0.25">
      <c r="A25" s="12" t="s">
        <v>58</v>
      </c>
      <c r="B25" s="5" t="s">
        <v>56</v>
      </c>
      <c r="C25" s="5">
        <v>8</v>
      </c>
      <c r="D25" s="5">
        <v>8</v>
      </c>
      <c r="E25" s="6">
        <f t="shared" si="0"/>
        <v>16</v>
      </c>
      <c r="F25" s="5">
        <v>1</v>
      </c>
      <c r="G25" s="7">
        <v>46263</v>
      </c>
      <c r="H25" s="7">
        <v>46627</v>
      </c>
      <c r="I25" s="6">
        <f t="shared" si="1"/>
        <v>11</v>
      </c>
      <c r="J25" s="8">
        <f t="shared" si="2"/>
        <v>30</v>
      </c>
      <c r="K25" s="8">
        <f t="shared" si="3"/>
        <v>12</v>
      </c>
      <c r="L25" s="9" t="s">
        <v>50</v>
      </c>
    </row>
    <row r="26" spans="1:12" x14ac:dyDescent="0.25">
      <c r="A26" s="12" t="s">
        <v>59</v>
      </c>
      <c r="B26" s="5" t="s">
        <v>29</v>
      </c>
      <c r="C26" s="5">
        <v>12</v>
      </c>
      <c r="D26" s="5">
        <v>18</v>
      </c>
      <c r="E26" s="6">
        <f t="shared" si="0"/>
        <v>30</v>
      </c>
      <c r="F26" s="5">
        <v>1</v>
      </c>
      <c r="G26" s="7">
        <v>46263</v>
      </c>
      <c r="H26" s="7">
        <v>46627</v>
      </c>
      <c r="I26" s="6">
        <f t="shared" si="1"/>
        <v>11</v>
      </c>
      <c r="J26" s="8">
        <f t="shared" si="2"/>
        <v>30</v>
      </c>
      <c r="K26" s="8">
        <f t="shared" si="3"/>
        <v>12</v>
      </c>
      <c r="L26" s="9" t="s">
        <v>50</v>
      </c>
    </row>
    <row r="27" spans="1:12" x14ac:dyDescent="0.25">
      <c r="A27" s="12" t="s">
        <v>28</v>
      </c>
      <c r="B27" s="5" t="s">
        <v>29</v>
      </c>
      <c r="C27" s="5">
        <v>12</v>
      </c>
      <c r="D27" s="5">
        <v>18</v>
      </c>
      <c r="E27" s="6">
        <f t="shared" si="0"/>
        <v>30</v>
      </c>
      <c r="F27" s="5">
        <v>1</v>
      </c>
      <c r="G27" s="7">
        <v>46263</v>
      </c>
      <c r="H27" s="7">
        <v>46627</v>
      </c>
      <c r="I27" s="6">
        <f t="shared" si="1"/>
        <v>11</v>
      </c>
      <c r="J27" s="8">
        <f t="shared" si="2"/>
        <v>30</v>
      </c>
      <c r="K27" s="8">
        <f t="shared" si="3"/>
        <v>12</v>
      </c>
      <c r="L27" s="9" t="s">
        <v>50</v>
      </c>
    </row>
    <row r="28" spans="1:12" x14ac:dyDescent="0.25">
      <c r="A28" s="12" t="s">
        <v>30</v>
      </c>
      <c r="B28" s="5" t="s">
        <v>29</v>
      </c>
      <c r="C28" s="5">
        <v>8</v>
      </c>
      <c r="D28" s="5">
        <v>12</v>
      </c>
      <c r="E28" s="6">
        <f t="shared" si="0"/>
        <v>20</v>
      </c>
      <c r="F28" s="5">
        <v>1</v>
      </c>
      <c r="G28" s="7">
        <v>46263</v>
      </c>
      <c r="H28" s="7">
        <v>46627</v>
      </c>
      <c r="I28" s="6">
        <f t="shared" si="1"/>
        <v>11</v>
      </c>
      <c r="J28" s="8">
        <f t="shared" si="2"/>
        <v>30</v>
      </c>
      <c r="K28" s="8">
        <f t="shared" si="3"/>
        <v>12</v>
      </c>
      <c r="L28" s="9" t="s">
        <v>50</v>
      </c>
    </row>
    <row r="29" spans="1:12" x14ac:dyDescent="0.25">
      <c r="A29" s="12" t="s">
        <v>60</v>
      </c>
      <c r="B29" s="5" t="s">
        <v>29</v>
      </c>
      <c r="C29" s="5">
        <v>8</v>
      </c>
      <c r="D29" s="5">
        <v>12</v>
      </c>
      <c r="E29" s="6">
        <f t="shared" si="0"/>
        <v>20</v>
      </c>
      <c r="F29" s="5">
        <v>1</v>
      </c>
      <c r="G29" s="7">
        <v>46263</v>
      </c>
      <c r="H29" s="7">
        <v>46627</v>
      </c>
      <c r="I29" s="6">
        <f t="shared" si="1"/>
        <v>11</v>
      </c>
      <c r="J29" s="8">
        <f t="shared" si="2"/>
        <v>30</v>
      </c>
      <c r="K29" s="8">
        <f t="shared" si="3"/>
        <v>12</v>
      </c>
      <c r="L29" s="9" t="s">
        <v>50</v>
      </c>
    </row>
    <row r="30" spans="1:12" x14ac:dyDescent="0.25">
      <c r="A30" s="12" t="s">
        <v>32</v>
      </c>
      <c r="B30" s="5" t="s">
        <v>29</v>
      </c>
      <c r="C30" s="5">
        <v>8</v>
      </c>
      <c r="D30" s="5">
        <v>12</v>
      </c>
      <c r="E30" s="6">
        <f t="shared" si="0"/>
        <v>20</v>
      </c>
      <c r="F30" s="5">
        <v>1</v>
      </c>
      <c r="G30" s="7">
        <v>46263</v>
      </c>
      <c r="H30" s="7">
        <v>46627</v>
      </c>
      <c r="I30" s="6">
        <f t="shared" si="1"/>
        <v>11</v>
      </c>
      <c r="J30" s="8">
        <f t="shared" si="2"/>
        <v>30</v>
      </c>
      <c r="K30" s="8">
        <f t="shared" si="3"/>
        <v>12</v>
      </c>
      <c r="L30" s="9" t="s">
        <v>50</v>
      </c>
    </row>
    <row r="31" spans="1:12" x14ac:dyDescent="0.25">
      <c r="A31" s="12" t="s">
        <v>61</v>
      </c>
      <c r="B31" s="5" t="s">
        <v>29</v>
      </c>
      <c r="C31" s="5">
        <v>8</v>
      </c>
      <c r="D31" s="5">
        <v>12</v>
      </c>
      <c r="E31" s="6">
        <f t="shared" si="0"/>
        <v>20</v>
      </c>
      <c r="F31" s="5">
        <v>1</v>
      </c>
      <c r="G31" s="7">
        <v>46263</v>
      </c>
      <c r="H31" s="7">
        <v>46627</v>
      </c>
      <c r="I31" s="6">
        <f t="shared" si="1"/>
        <v>11</v>
      </c>
      <c r="J31" s="8">
        <f t="shared" si="2"/>
        <v>30</v>
      </c>
      <c r="K31" s="8">
        <f t="shared" si="3"/>
        <v>12</v>
      </c>
      <c r="L31" s="9" t="s">
        <v>50</v>
      </c>
    </row>
    <row r="32" spans="1:12" x14ac:dyDescent="0.25">
      <c r="A32" s="12" t="s">
        <v>31</v>
      </c>
      <c r="B32" s="5" t="s">
        <v>29</v>
      </c>
      <c r="C32" s="5">
        <v>8</v>
      </c>
      <c r="D32" s="5">
        <v>12</v>
      </c>
      <c r="E32" s="6">
        <f t="shared" si="0"/>
        <v>20</v>
      </c>
      <c r="F32" s="5">
        <v>1</v>
      </c>
      <c r="G32" s="7">
        <v>46263</v>
      </c>
      <c r="H32" s="7">
        <v>46627</v>
      </c>
      <c r="I32" s="6">
        <f t="shared" si="1"/>
        <v>11</v>
      </c>
      <c r="J32" s="8">
        <f t="shared" si="2"/>
        <v>30</v>
      </c>
      <c r="K32" s="8">
        <f t="shared" si="3"/>
        <v>12</v>
      </c>
      <c r="L32" s="9" t="s">
        <v>50</v>
      </c>
    </row>
    <row r="33" spans="1:12" x14ac:dyDescent="0.25">
      <c r="A33" s="12" t="s">
        <v>62</v>
      </c>
      <c r="B33" s="5" t="s">
        <v>29</v>
      </c>
      <c r="C33" s="5">
        <v>8</v>
      </c>
      <c r="D33" s="5">
        <v>12</v>
      </c>
      <c r="E33" s="6">
        <f t="shared" si="0"/>
        <v>20</v>
      </c>
      <c r="F33" s="5">
        <v>1</v>
      </c>
      <c r="G33" s="7">
        <v>46263</v>
      </c>
      <c r="H33" s="7">
        <v>46627</v>
      </c>
      <c r="I33" s="6">
        <f t="shared" si="1"/>
        <v>11</v>
      </c>
      <c r="J33" s="8">
        <f t="shared" si="2"/>
        <v>30</v>
      </c>
      <c r="K33" s="8">
        <f t="shared" si="3"/>
        <v>12</v>
      </c>
      <c r="L33" s="9" t="s">
        <v>50</v>
      </c>
    </row>
    <row r="34" spans="1:12" x14ac:dyDescent="0.25">
      <c r="A34" s="12" t="s">
        <v>33</v>
      </c>
      <c r="B34" s="5" t="s">
        <v>29</v>
      </c>
      <c r="C34" s="5">
        <v>12</v>
      </c>
      <c r="D34" s="5">
        <v>18</v>
      </c>
      <c r="E34" s="6">
        <f t="shared" si="0"/>
        <v>30</v>
      </c>
      <c r="F34" s="5">
        <v>1</v>
      </c>
      <c r="G34" s="7">
        <v>46263</v>
      </c>
      <c r="H34" s="7">
        <v>46627</v>
      </c>
      <c r="I34" s="6">
        <f t="shared" si="1"/>
        <v>11</v>
      </c>
      <c r="J34" s="8">
        <f t="shared" si="2"/>
        <v>30</v>
      </c>
      <c r="K34" s="8">
        <f t="shared" si="3"/>
        <v>12</v>
      </c>
      <c r="L34" s="9" t="s">
        <v>50</v>
      </c>
    </row>
    <row r="35" spans="1:12" x14ac:dyDescent="0.25">
      <c r="A35" s="12" t="s">
        <v>34</v>
      </c>
      <c r="B35" s="5" t="s">
        <v>35</v>
      </c>
      <c r="C35" s="5">
        <v>4</v>
      </c>
      <c r="D35" s="5">
        <v>3</v>
      </c>
      <c r="E35" s="6">
        <f t="shared" si="0"/>
        <v>7</v>
      </c>
      <c r="F35" s="5">
        <v>1</v>
      </c>
      <c r="G35" s="7">
        <v>46263</v>
      </c>
      <c r="H35" s="7">
        <v>46627</v>
      </c>
      <c r="I35" s="6">
        <f t="shared" si="1"/>
        <v>11</v>
      </c>
      <c r="J35" s="8">
        <f t="shared" si="2"/>
        <v>30</v>
      </c>
      <c r="K35" s="8">
        <f t="shared" si="3"/>
        <v>12</v>
      </c>
      <c r="L35" s="9" t="s">
        <v>50</v>
      </c>
    </row>
    <row r="36" spans="1:12" x14ac:dyDescent="0.25">
      <c r="A36" s="12" t="s">
        <v>36</v>
      </c>
      <c r="B36" s="5" t="s">
        <v>35</v>
      </c>
      <c r="C36" s="5">
        <v>4</v>
      </c>
      <c r="D36" s="5">
        <v>6</v>
      </c>
      <c r="E36" s="6">
        <f t="shared" si="0"/>
        <v>10</v>
      </c>
      <c r="F36" s="5">
        <v>1</v>
      </c>
      <c r="G36" s="7">
        <v>46263</v>
      </c>
      <c r="H36" s="7">
        <v>46627</v>
      </c>
      <c r="I36" s="6">
        <f t="shared" si="1"/>
        <v>11</v>
      </c>
      <c r="J36" s="8">
        <f t="shared" si="2"/>
        <v>30</v>
      </c>
      <c r="K36" s="8">
        <f t="shared" si="3"/>
        <v>12</v>
      </c>
      <c r="L36" s="9" t="s">
        <v>50</v>
      </c>
    </row>
    <row r="37" spans="1:12" x14ac:dyDescent="0.25">
      <c r="A37" s="12" t="s">
        <v>37</v>
      </c>
      <c r="B37" s="5" t="s">
        <v>35</v>
      </c>
      <c r="C37" s="5">
        <v>8</v>
      </c>
      <c r="D37" s="5">
        <v>12</v>
      </c>
      <c r="E37" s="6">
        <f t="shared" si="0"/>
        <v>20</v>
      </c>
      <c r="F37" s="5">
        <v>1</v>
      </c>
      <c r="G37" s="7">
        <v>46263</v>
      </c>
      <c r="H37" s="7">
        <v>46627</v>
      </c>
      <c r="I37" s="6">
        <f t="shared" si="1"/>
        <v>11</v>
      </c>
      <c r="J37" s="8">
        <f t="shared" si="2"/>
        <v>30</v>
      </c>
      <c r="K37" s="8">
        <f t="shared" si="3"/>
        <v>12</v>
      </c>
      <c r="L37" s="9" t="s">
        <v>50</v>
      </c>
    </row>
    <row r="38" spans="1:12" x14ac:dyDescent="0.25">
      <c r="A38" s="12" t="s">
        <v>10</v>
      </c>
      <c r="B38" s="11" t="s">
        <v>11</v>
      </c>
      <c r="C38" s="5">
        <v>12</v>
      </c>
      <c r="D38" s="5">
        <v>18</v>
      </c>
      <c r="E38" s="6">
        <f t="shared" si="0"/>
        <v>30</v>
      </c>
      <c r="F38" s="5">
        <v>1</v>
      </c>
      <c r="G38" s="7">
        <v>46263</v>
      </c>
      <c r="H38" s="7">
        <v>46627</v>
      </c>
      <c r="I38" s="6">
        <f t="shared" si="1"/>
        <v>11</v>
      </c>
      <c r="J38" s="8">
        <f t="shared" si="2"/>
        <v>30</v>
      </c>
      <c r="K38" s="8">
        <f t="shared" si="3"/>
        <v>12</v>
      </c>
      <c r="L38" s="9" t="s">
        <v>50</v>
      </c>
    </row>
    <row r="39" spans="1:12" x14ac:dyDescent="0.25">
      <c r="A39" s="12" t="s">
        <v>63</v>
      </c>
      <c r="B39" s="5" t="s">
        <v>11</v>
      </c>
      <c r="C39" s="5">
        <v>8</v>
      </c>
      <c r="D39" s="5">
        <v>12</v>
      </c>
      <c r="E39" s="6">
        <f t="shared" si="0"/>
        <v>20</v>
      </c>
      <c r="F39" s="5">
        <v>1</v>
      </c>
      <c r="G39" s="7">
        <v>46263</v>
      </c>
      <c r="H39" s="7">
        <v>46627</v>
      </c>
      <c r="I39" s="6">
        <f t="shared" si="1"/>
        <v>11</v>
      </c>
      <c r="J39" s="8">
        <f t="shared" si="2"/>
        <v>30</v>
      </c>
      <c r="K39" s="8">
        <f t="shared" si="3"/>
        <v>12</v>
      </c>
      <c r="L39" s="9" t="s">
        <v>50</v>
      </c>
    </row>
    <row r="40" spans="1:12" x14ac:dyDescent="0.25">
      <c r="A40" s="12" t="s">
        <v>64</v>
      </c>
      <c r="B40" s="5" t="s">
        <v>65</v>
      </c>
      <c r="C40" s="5">
        <v>8</v>
      </c>
      <c r="D40" s="5">
        <v>8</v>
      </c>
      <c r="E40" s="6">
        <f t="shared" si="0"/>
        <v>16</v>
      </c>
      <c r="F40" s="5">
        <v>1</v>
      </c>
      <c r="G40" s="7">
        <v>46263</v>
      </c>
      <c r="H40" s="7">
        <v>46627</v>
      </c>
      <c r="I40" s="6">
        <f t="shared" si="1"/>
        <v>11</v>
      </c>
      <c r="J40" s="8">
        <f t="shared" si="2"/>
        <v>30</v>
      </c>
      <c r="K40" s="8">
        <f t="shared" si="3"/>
        <v>12</v>
      </c>
      <c r="L40" s="9" t="s">
        <v>50</v>
      </c>
    </row>
    <row r="41" spans="1:12" x14ac:dyDescent="0.25">
      <c r="A41" s="12" t="s">
        <v>66</v>
      </c>
      <c r="B41" s="5" t="s">
        <v>65</v>
      </c>
      <c r="C41" s="5">
        <v>8</v>
      </c>
      <c r="D41" s="5">
        <v>12</v>
      </c>
      <c r="E41" s="6">
        <f t="shared" si="0"/>
        <v>20</v>
      </c>
      <c r="F41" s="5">
        <v>1</v>
      </c>
      <c r="G41" s="7">
        <v>46263</v>
      </c>
      <c r="H41" s="7">
        <v>46627</v>
      </c>
      <c r="I41" s="6">
        <f t="shared" si="1"/>
        <v>11</v>
      </c>
      <c r="J41" s="8">
        <f t="shared" si="2"/>
        <v>30</v>
      </c>
      <c r="K41" s="8">
        <f t="shared" si="3"/>
        <v>12</v>
      </c>
      <c r="L41" s="9" t="s">
        <v>50</v>
      </c>
    </row>
    <row r="42" spans="1:12" x14ac:dyDescent="0.25">
      <c r="A42" s="13" t="s">
        <v>67</v>
      </c>
      <c r="B42" s="5" t="s">
        <v>65</v>
      </c>
      <c r="C42" s="5">
        <v>8</v>
      </c>
      <c r="D42" s="5">
        <v>12</v>
      </c>
      <c r="E42" s="6">
        <f t="shared" si="0"/>
        <v>20</v>
      </c>
      <c r="F42" s="5">
        <v>1</v>
      </c>
      <c r="G42" s="7">
        <v>46263</v>
      </c>
      <c r="H42" s="7">
        <v>46627</v>
      </c>
      <c r="I42" s="6">
        <f t="shared" si="1"/>
        <v>11</v>
      </c>
      <c r="J42" s="8">
        <f t="shared" si="2"/>
        <v>30</v>
      </c>
      <c r="K42" s="8">
        <f t="shared" si="3"/>
        <v>12</v>
      </c>
      <c r="L42" s="9" t="s">
        <v>50</v>
      </c>
    </row>
    <row r="43" spans="1:12" x14ac:dyDescent="0.25">
      <c r="A43" s="12" t="s">
        <v>86</v>
      </c>
      <c r="B43" s="5" t="s">
        <v>89</v>
      </c>
      <c r="C43" s="5">
        <v>12</v>
      </c>
      <c r="D43" s="5">
        <v>14</v>
      </c>
      <c r="E43" s="6">
        <f t="shared" si="0"/>
        <v>26</v>
      </c>
      <c r="F43" s="5">
        <v>1</v>
      </c>
      <c r="G43" s="7">
        <v>46263</v>
      </c>
      <c r="H43" s="7">
        <v>46627</v>
      </c>
      <c r="I43" s="6">
        <f t="shared" si="1"/>
        <v>11</v>
      </c>
      <c r="J43" s="8">
        <f t="shared" si="2"/>
        <v>30</v>
      </c>
      <c r="K43" s="8">
        <f t="shared" si="3"/>
        <v>12</v>
      </c>
      <c r="L43" s="9" t="s">
        <v>50</v>
      </c>
    </row>
    <row r="44" spans="1:12" x14ac:dyDescent="0.25">
      <c r="A44" s="12" t="s">
        <v>87</v>
      </c>
      <c r="B44" s="5" t="s">
        <v>89</v>
      </c>
      <c r="C44" s="5">
        <v>8</v>
      </c>
      <c r="D44" s="5">
        <v>8</v>
      </c>
      <c r="E44" s="6">
        <f t="shared" si="0"/>
        <v>16</v>
      </c>
      <c r="F44" s="5">
        <v>1</v>
      </c>
      <c r="G44" s="7">
        <v>46263</v>
      </c>
      <c r="H44" s="7">
        <v>46627</v>
      </c>
      <c r="I44" s="6">
        <f t="shared" si="1"/>
        <v>11</v>
      </c>
      <c r="J44" s="8">
        <f t="shared" si="2"/>
        <v>30</v>
      </c>
      <c r="K44" s="8">
        <f t="shared" si="3"/>
        <v>12</v>
      </c>
      <c r="L44" s="9" t="s">
        <v>50</v>
      </c>
    </row>
    <row r="45" spans="1:12" x14ac:dyDescent="0.25">
      <c r="A45" s="14" t="s">
        <v>88</v>
      </c>
      <c r="B45" s="11" t="s">
        <v>11</v>
      </c>
      <c r="C45" s="5">
        <v>12</v>
      </c>
      <c r="D45" s="5">
        <v>18</v>
      </c>
      <c r="E45" s="6">
        <f t="shared" si="0"/>
        <v>30</v>
      </c>
      <c r="F45" s="5">
        <v>1</v>
      </c>
      <c r="G45" s="10">
        <v>46263</v>
      </c>
      <c r="H45" s="7">
        <v>46627</v>
      </c>
      <c r="I45" s="6">
        <f t="shared" si="1"/>
        <v>11</v>
      </c>
      <c r="J45" s="8">
        <f t="shared" si="2"/>
        <v>30</v>
      </c>
      <c r="K45" s="8">
        <f t="shared" si="3"/>
        <v>12</v>
      </c>
      <c r="L45" s="9" t="s">
        <v>50</v>
      </c>
    </row>
    <row r="46" spans="1:12" x14ac:dyDescent="0.25">
      <c r="A46" s="14" t="s">
        <v>68</v>
      </c>
      <c r="B46" s="5" t="s">
        <v>54</v>
      </c>
      <c r="C46" s="5">
        <v>8</v>
      </c>
      <c r="D46" s="5">
        <v>12</v>
      </c>
      <c r="E46" s="6">
        <f t="shared" si="0"/>
        <v>20</v>
      </c>
      <c r="F46" s="5">
        <v>1</v>
      </c>
      <c r="G46" s="7">
        <v>46263</v>
      </c>
      <c r="H46" s="7">
        <v>46627</v>
      </c>
      <c r="I46" s="6">
        <f t="shared" si="1"/>
        <v>11</v>
      </c>
      <c r="J46" s="8">
        <f t="shared" si="2"/>
        <v>30</v>
      </c>
      <c r="K46" s="8">
        <f t="shared" ref="K46:K47" si="4">I46+(J46/30)</f>
        <v>12</v>
      </c>
      <c r="L46" s="9" t="s">
        <v>50</v>
      </c>
    </row>
    <row r="47" spans="1:12" x14ac:dyDescent="0.25">
      <c r="A47" s="14" t="s">
        <v>69</v>
      </c>
      <c r="B47" s="5" t="s">
        <v>54</v>
      </c>
      <c r="C47" s="5">
        <v>12</v>
      </c>
      <c r="D47" s="5">
        <v>18</v>
      </c>
      <c r="E47" s="6">
        <f>SUM(C47:D47)</f>
        <v>30</v>
      </c>
      <c r="F47" s="5">
        <v>1</v>
      </c>
      <c r="G47" s="10">
        <v>46263</v>
      </c>
      <c r="H47" s="7">
        <v>46627</v>
      </c>
      <c r="I47" s="6">
        <f t="shared" si="1"/>
        <v>11</v>
      </c>
      <c r="J47" s="8">
        <f t="shared" si="2"/>
        <v>30</v>
      </c>
      <c r="K47" s="8">
        <f t="shared" si="4"/>
        <v>12</v>
      </c>
      <c r="L47" s="9" t="s">
        <v>50</v>
      </c>
    </row>
    <row r="48" spans="1:12" x14ac:dyDescent="0.25">
      <c r="B48" s="9" t="s">
        <v>3</v>
      </c>
      <c r="C48" s="9">
        <f>SUM(C7:C47)</f>
        <v>376</v>
      </c>
      <c r="D48" s="9">
        <f>SUM(D7:D47)</f>
        <v>473</v>
      </c>
      <c r="E48" s="43">
        <f>SUM(E7:E47)</f>
        <v>849</v>
      </c>
      <c r="F48" s="9">
        <f>SUM(F7:F47)</f>
        <v>42</v>
      </c>
      <c r="G48" s="1"/>
      <c r="H48" s="1"/>
      <c r="I48" s="1"/>
      <c r="J48" s="1"/>
      <c r="K48" s="1"/>
      <c r="L48" s="1"/>
    </row>
    <row r="49" spans="1:12" x14ac:dyDescent="0.25">
      <c r="B49" s="17"/>
      <c r="C49" s="17"/>
      <c r="D49" s="17"/>
      <c r="E49" s="17"/>
      <c r="F49" s="17"/>
      <c r="G49" s="1"/>
      <c r="H49" s="1"/>
      <c r="I49" s="1"/>
      <c r="J49" s="1"/>
      <c r="K49" s="1"/>
      <c r="L49" s="1"/>
    </row>
    <row r="50" spans="1:12" x14ac:dyDescent="0.25">
      <c r="B50" s="17"/>
      <c r="C50" s="17"/>
      <c r="D50" s="17"/>
      <c r="E50" s="17"/>
      <c r="F50" s="17"/>
      <c r="G50" s="1"/>
      <c r="H50" s="1"/>
      <c r="I50" s="1"/>
      <c r="J50" s="1"/>
      <c r="K50" s="1"/>
      <c r="L50" s="1"/>
    </row>
    <row r="51" spans="1:12" x14ac:dyDescent="0.25">
      <c r="B51" s="17"/>
      <c r="C51" s="17"/>
      <c r="D51" s="17"/>
      <c r="E51" s="17"/>
      <c r="F51" s="17"/>
      <c r="G51" s="1"/>
      <c r="H51" s="1"/>
      <c r="I51" s="1"/>
      <c r="J51" s="1"/>
      <c r="K51" s="1"/>
      <c r="L51" s="1"/>
    </row>
    <row r="52" spans="1:12" x14ac:dyDescent="0.25">
      <c r="B52" s="17"/>
      <c r="C52" s="17"/>
      <c r="D52" s="17"/>
      <c r="E52" s="17"/>
      <c r="F52" s="17"/>
      <c r="G52" s="1"/>
      <c r="H52" s="1"/>
      <c r="I52" s="1"/>
      <c r="J52" s="1"/>
      <c r="K52" s="1"/>
      <c r="L52" s="1"/>
    </row>
    <row r="53" spans="1:12" ht="15.75" thickBot="1" x14ac:dyDescent="0.3">
      <c r="G53" s="1"/>
      <c r="H53" s="1"/>
      <c r="I53" s="1"/>
      <c r="J53" s="1"/>
      <c r="K53" s="1"/>
      <c r="L53" s="1"/>
    </row>
    <row r="54" spans="1:12" ht="21" thickBot="1" x14ac:dyDescent="0.35">
      <c r="A54" s="18" t="s">
        <v>71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</row>
    <row r="55" spans="1:12" ht="57" x14ac:dyDescent="0.25">
      <c r="A55" s="2" t="s">
        <v>39</v>
      </c>
      <c r="B55" s="3" t="s">
        <v>40</v>
      </c>
      <c r="C55" s="4" t="s">
        <v>41</v>
      </c>
      <c r="D55" s="4" t="s">
        <v>42</v>
      </c>
      <c r="E55" s="4" t="s">
        <v>43</v>
      </c>
      <c r="F55" s="4" t="s">
        <v>4</v>
      </c>
      <c r="G55" s="4" t="s">
        <v>80</v>
      </c>
      <c r="H55" s="4" t="s">
        <v>79</v>
      </c>
      <c r="I55" s="4" t="s">
        <v>45</v>
      </c>
      <c r="J55" s="4" t="s">
        <v>46</v>
      </c>
      <c r="K55" s="4" t="s">
        <v>47</v>
      </c>
      <c r="L55" s="4" t="s">
        <v>70</v>
      </c>
    </row>
    <row r="56" spans="1:12" x14ac:dyDescent="0.25">
      <c r="A56" s="15" t="s">
        <v>72</v>
      </c>
      <c r="B56" s="5" t="s">
        <v>51</v>
      </c>
      <c r="C56" s="5">
        <v>8</v>
      </c>
      <c r="D56" s="5">
        <v>12</v>
      </c>
      <c r="E56" s="5">
        <f>SUM(C56:D56)</f>
        <v>20</v>
      </c>
      <c r="F56" s="5">
        <v>2</v>
      </c>
      <c r="G56" s="10">
        <v>46263</v>
      </c>
      <c r="H56" s="7">
        <v>46535</v>
      </c>
      <c r="I56" s="6">
        <f>DATEDIF($G56,$H56,"M")</f>
        <v>8</v>
      </c>
      <c r="J56" s="6">
        <f>DATEDIF($G56,$H56,"Md")</f>
        <v>29</v>
      </c>
      <c r="K56" s="8">
        <f>I56+(J56/30)</f>
        <v>8.9666666666666668</v>
      </c>
      <c r="L56" s="16" t="s">
        <v>50</v>
      </c>
    </row>
    <row r="57" spans="1:12" x14ac:dyDescent="0.25">
      <c r="A57" s="15" t="s">
        <v>73</v>
      </c>
      <c r="B57" s="5" t="s">
        <v>51</v>
      </c>
      <c r="C57" s="5">
        <v>8</v>
      </c>
      <c r="D57" s="5">
        <v>12</v>
      </c>
      <c r="E57" s="5">
        <f t="shared" ref="E57:E70" si="5">SUM(C57:D57)</f>
        <v>20</v>
      </c>
      <c r="F57" s="5">
        <v>2</v>
      </c>
      <c r="G57" s="10">
        <v>46263</v>
      </c>
      <c r="H57" s="7">
        <v>46535</v>
      </c>
      <c r="I57" s="6">
        <f t="shared" ref="I57:I70" si="6">DATEDIF($G57,$H57,"M")</f>
        <v>8</v>
      </c>
      <c r="J57" s="6">
        <f t="shared" ref="J57:J70" si="7">DATEDIF($G57,$H57,"Md")</f>
        <v>29</v>
      </c>
      <c r="K57" s="8">
        <f t="shared" ref="K57:K65" si="8">I57+(J57/30)</f>
        <v>8.9666666666666668</v>
      </c>
      <c r="L57" s="16" t="s">
        <v>50</v>
      </c>
    </row>
    <row r="58" spans="1:12" x14ac:dyDescent="0.25">
      <c r="A58" s="15" t="s">
        <v>23</v>
      </c>
      <c r="B58" s="5" t="s">
        <v>20</v>
      </c>
      <c r="C58" s="5">
        <v>8</v>
      </c>
      <c r="D58" s="5">
        <v>12</v>
      </c>
      <c r="E58" s="5">
        <f t="shared" si="5"/>
        <v>20</v>
      </c>
      <c r="F58" s="5">
        <v>1</v>
      </c>
      <c r="G58" s="10">
        <v>46263</v>
      </c>
      <c r="H58" s="7">
        <v>46535</v>
      </c>
      <c r="I58" s="6">
        <f t="shared" si="6"/>
        <v>8</v>
      </c>
      <c r="J58" s="6">
        <f t="shared" si="7"/>
        <v>29</v>
      </c>
      <c r="K58" s="8">
        <f t="shared" si="8"/>
        <v>8.9666666666666668</v>
      </c>
      <c r="L58" s="16" t="s">
        <v>50</v>
      </c>
    </row>
    <row r="59" spans="1:12" x14ac:dyDescent="0.25">
      <c r="A59" s="15" t="s">
        <v>22</v>
      </c>
      <c r="B59" s="5" t="s">
        <v>20</v>
      </c>
      <c r="C59" s="5">
        <v>8</v>
      </c>
      <c r="D59" s="5">
        <v>12</v>
      </c>
      <c r="E59" s="5">
        <f t="shared" si="5"/>
        <v>20</v>
      </c>
      <c r="F59" s="5">
        <v>1</v>
      </c>
      <c r="G59" s="10">
        <v>46263</v>
      </c>
      <c r="H59" s="7">
        <v>46535</v>
      </c>
      <c r="I59" s="6">
        <f t="shared" si="6"/>
        <v>8</v>
      </c>
      <c r="J59" s="6">
        <f t="shared" si="7"/>
        <v>29</v>
      </c>
      <c r="K59" s="8">
        <f t="shared" si="8"/>
        <v>8.9666666666666668</v>
      </c>
      <c r="L59" s="16" t="s">
        <v>50</v>
      </c>
    </row>
    <row r="60" spans="1:12" x14ac:dyDescent="0.25">
      <c r="A60" s="15" t="s">
        <v>21</v>
      </c>
      <c r="B60" s="5" t="s">
        <v>20</v>
      </c>
      <c r="C60" s="5">
        <v>8</v>
      </c>
      <c r="D60" s="5">
        <v>12</v>
      </c>
      <c r="E60" s="5">
        <f t="shared" si="5"/>
        <v>20</v>
      </c>
      <c r="F60" s="5">
        <v>1</v>
      </c>
      <c r="G60" s="10">
        <v>46263</v>
      </c>
      <c r="H60" s="7">
        <v>46535</v>
      </c>
      <c r="I60" s="6">
        <f t="shared" si="6"/>
        <v>8</v>
      </c>
      <c r="J60" s="6">
        <f t="shared" si="7"/>
        <v>29</v>
      </c>
      <c r="K60" s="8">
        <f t="shared" si="8"/>
        <v>8.9666666666666668</v>
      </c>
      <c r="L60" s="16" t="s">
        <v>50</v>
      </c>
    </row>
    <row r="61" spans="1:12" x14ac:dyDescent="0.25">
      <c r="A61" s="15" t="s">
        <v>74</v>
      </c>
      <c r="B61" s="5" t="s">
        <v>77</v>
      </c>
      <c r="C61" s="5">
        <v>8</v>
      </c>
      <c r="D61" s="5">
        <v>12</v>
      </c>
      <c r="E61" s="5">
        <f t="shared" si="5"/>
        <v>20</v>
      </c>
      <c r="F61" s="5">
        <v>1</v>
      </c>
      <c r="G61" s="10">
        <v>46263</v>
      </c>
      <c r="H61" s="7">
        <v>46446</v>
      </c>
      <c r="I61" s="6">
        <f t="shared" si="6"/>
        <v>5</v>
      </c>
      <c r="J61" s="6">
        <f t="shared" si="7"/>
        <v>30</v>
      </c>
      <c r="K61" s="8">
        <f t="shared" si="8"/>
        <v>6</v>
      </c>
      <c r="L61" s="16" t="s">
        <v>50</v>
      </c>
    </row>
    <row r="62" spans="1:12" x14ac:dyDescent="0.25">
      <c r="A62" s="15" t="s">
        <v>53</v>
      </c>
      <c r="B62" s="5" t="s">
        <v>77</v>
      </c>
      <c r="C62" s="5">
        <v>12</v>
      </c>
      <c r="D62" s="5">
        <v>18</v>
      </c>
      <c r="E62" s="5">
        <f t="shared" si="5"/>
        <v>30</v>
      </c>
      <c r="F62" s="5">
        <v>1</v>
      </c>
      <c r="G62" s="10">
        <v>46263</v>
      </c>
      <c r="H62" s="7">
        <v>46446</v>
      </c>
      <c r="I62" s="6">
        <f t="shared" si="6"/>
        <v>5</v>
      </c>
      <c r="J62" s="6">
        <f t="shared" si="7"/>
        <v>30</v>
      </c>
      <c r="K62" s="8">
        <f t="shared" si="8"/>
        <v>6</v>
      </c>
      <c r="L62" s="16" t="s">
        <v>50</v>
      </c>
    </row>
    <row r="63" spans="1:12" x14ac:dyDescent="0.25">
      <c r="A63" s="15" t="s">
        <v>75</v>
      </c>
      <c r="B63" s="5" t="s">
        <v>77</v>
      </c>
      <c r="C63" s="5">
        <v>8</v>
      </c>
      <c r="D63" s="5">
        <v>12</v>
      </c>
      <c r="E63" s="5">
        <f t="shared" si="5"/>
        <v>20</v>
      </c>
      <c r="F63" s="5">
        <v>1</v>
      </c>
      <c r="G63" s="10">
        <v>46263</v>
      </c>
      <c r="H63" s="7">
        <v>46446</v>
      </c>
      <c r="I63" s="6">
        <f t="shared" si="6"/>
        <v>5</v>
      </c>
      <c r="J63" s="6">
        <f t="shared" si="7"/>
        <v>30</v>
      </c>
      <c r="K63" s="8">
        <f t="shared" si="8"/>
        <v>6</v>
      </c>
      <c r="L63" s="16" t="s">
        <v>50</v>
      </c>
    </row>
    <row r="64" spans="1:12" x14ac:dyDescent="0.25">
      <c r="A64" s="15" t="s">
        <v>76</v>
      </c>
      <c r="B64" s="5" t="s">
        <v>77</v>
      </c>
      <c r="C64" s="5">
        <v>8</v>
      </c>
      <c r="D64" s="5">
        <v>12</v>
      </c>
      <c r="E64" s="5">
        <f t="shared" si="5"/>
        <v>20</v>
      </c>
      <c r="F64" s="5">
        <v>1</v>
      </c>
      <c r="G64" s="10">
        <v>46263</v>
      </c>
      <c r="H64" s="7">
        <v>46446</v>
      </c>
      <c r="I64" s="6">
        <f t="shared" si="6"/>
        <v>5</v>
      </c>
      <c r="J64" s="6">
        <f t="shared" si="7"/>
        <v>30</v>
      </c>
      <c r="K64" s="8">
        <f t="shared" si="8"/>
        <v>6</v>
      </c>
      <c r="L64" s="16" t="s">
        <v>50</v>
      </c>
    </row>
    <row r="65" spans="1:12" x14ac:dyDescent="0.25">
      <c r="A65" s="15" t="s">
        <v>81</v>
      </c>
      <c r="B65" s="5" t="s">
        <v>82</v>
      </c>
      <c r="C65" s="5">
        <v>12</v>
      </c>
      <c r="D65" s="5">
        <v>18</v>
      </c>
      <c r="E65" s="5">
        <f t="shared" si="5"/>
        <v>30</v>
      </c>
      <c r="F65" s="5">
        <v>1</v>
      </c>
      <c r="G65" s="10">
        <v>46596</v>
      </c>
      <c r="H65" s="7">
        <v>46627</v>
      </c>
      <c r="I65" s="6">
        <f t="shared" si="6"/>
        <v>1</v>
      </c>
      <c r="J65" s="6">
        <f t="shared" si="7"/>
        <v>0</v>
      </c>
      <c r="K65" s="8">
        <f t="shared" si="8"/>
        <v>1</v>
      </c>
      <c r="L65" s="16" t="s">
        <v>50</v>
      </c>
    </row>
    <row r="66" spans="1:12" x14ac:dyDescent="0.25">
      <c r="A66" s="15" t="s">
        <v>83</v>
      </c>
      <c r="B66" s="5" t="s">
        <v>82</v>
      </c>
      <c r="C66" s="5">
        <v>12</v>
      </c>
      <c r="D66" s="5">
        <v>18</v>
      </c>
      <c r="E66" s="5">
        <f t="shared" si="5"/>
        <v>30</v>
      </c>
      <c r="F66" s="5">
        <v>1</v>
      </c>
      <c r="G66" s="10">
        <v>46596</v>
      </c>
      <c r="H66" s="7">
        <v>46627</v>
      </c>
      <c r="I66" s="6">
        <f t="shared" si="6"/>
        <v>1</v>
      </c>
      <c r="J66" s="6">
        <f t="shared" si="7"/>
        <v>0</v>
      </c>
      <c r="K66" s="8">
        <f t="shared" ref="K66:K70" si="9">I66+(J66/30)</f>
        <v>1</v>
      </c>
      <c r="L66" s="16" t="s">
        <v>50</v>
      </c>
    </row>
    <row r="67" spans="1:12" x14ac:dyDescent="0.25">
      <c r="A67" s="15" t="s">
        <v>84</v>
      </c>
      <c r="B67" s="5" t="s">
        <v>82</v>
      </c>
      <c r="C67" s="5">
        <v>8</v>
      </c>
      <c r="D67" s="5">
        <v>12</v>
      </c>
      <c r="E67" s="5">
        <f t="shared" si="5"/>
        <v>20</v>
      </c>
      <c r="F67" s="5">
        <v>1</v>
      </c>
      <c r="G67" s="10">
        <v>46596</v>
      </c>
      <c r="H67" s="10">
        <v>46627</v>
      </c>
      <c r="I67" s="6">
        <f t="shared" si="6"/>
        <v>1</v>
      </c>
      <c r="J67" s="6">
        <f t="shared" si="7"/>
        <v>0</v>
      </c>
      <c r="K67" s="8">
        <f t="shared" si="9"/>
        <v>1</v>
      </c>
      <c r="L67" s="16" t="s">
        <v>50</v>
      </c>
    </row>
    <row r="68" spans="1:12" x14ac:dyDescent="0.25">
      <c r="A68" s="15" t="s">
        <v>85</v>
      </c>
      <c r="B68" s="5" t="s">
        <v>82</v>
      </c>
      <c r="C68" s="5">
        <v>12</v>
      </c>
      <c r="D68" s="5">
        <v>18</v>
      </c>
      <c r="E68" s="5">
        <f t="shared" si="5"/>
        <v>30</v>
      </c>
      <c r="F68" s="5">
        <v>1</v>
      </c>
      <c r="G68" s="10">
        <v>46596</v>
      </c>
      <c r="H68" s="10">
        <v>46627</v>
      </c>
      <c r="I68" s="6">
        <f t="shared" si="6"/>
        <v>1</v>
      </c>
      <c r="J68" s="6">
        <f t="shared" si="7"/>
        <v>0</v>
      </c>
      <c r="K68" s="8">
        <f t="shared" si="9"/>
        <v>1</v>
      </c>
      <c r="L68" s="16" t="s">
        <v>50</v>
      </c>
    </row>
    <row r="69" spans="1:12" x14ac:dyDescent="0.25">
      <c r="A69" s="15" t="s">
        <v>13</v>
      </c>
      <c r="B69" s="5" t="s">
        <v>20</v>
      </c>
      <c r="C69" s="5">
        <v>8</v>
      </c>
      <c r="D69" s="5">
        <v>12</v>
      </c>
      <c r="E69" s="5">
        <f t="shared" si="5"/>
        <v>20</v>
      </c>
      <c r="F69" s="5">
        <v>1</v>
      </c>
      <c r="G69" s="10">
        <v>46596</v>
      </c>
      <c r="H69" s="10">
        <v>46627</v>
      </c>
      <c r="I69" s="6">
        <f t="shared" si="6"/>
        <v>1</v>
      </c>
      <c r="J69" s="6">
        <f t="shared" si="7"/>
        <v>0</v>
      </c>
      <c r="K69" s="8">
        <f t="shared" si="9"/>
        <v>1</v>
      </c>
      <c r="L69" s="16" t="s">
        <v>78</v>
      </c>
    </row>
    <row r="70" spans="1:12" x14ac:dyDescent="0.25">
      <c r="A70" s="15" t="s">
        <v>12</v>
      </c>
      <c r="B70" s="5" t="s">
        <v>20</v>
      </c>
      <c r="C70" s="5">
        <v>8</v>
      </c>
      <c r="D70" s="5">
        <v>12</v>
      </c>
      <c r="E70" s="5">
        <f t="shared" si="5"/>
        <v>20</v>
      </c>
      <c r="F70" s="5">
        <v>1</v>
      </c>
      <c r="G70" s="10">
        <v>46596</v>
      </c>
      <c r="H70" s="10">
        <v>46627</v>
      </c>
      <c r="I70" s="6">
        <f t="shared" si="6"/>
        <v>1</v>
      </c>
      <c r="J70" s="6">
        <f t="shared" si="7"/>
        <v>0</v>
      </c>
      <c r="K70" s="8">
        <f t="shared" si="9"/>
        <v>1</v>
      </c>
      <c r="L70" s="9" t="s">
        <v>78</v>
      </c>
    </row>
    <row r="71" spans="1:12" x14ac:dyDescent="0.25">
      <c r="B71" s="9" t="s">
        <v>3</v>
      </c>
      <c r="C71" s="9">
        <f>SUM(C56:C70)</f>
        <v>136</v>
      </c>
      <c r="D71" s="9">
        <f>SUM(D56:D70)</f>
        <v>204</v>
      </c>
      <c r="E71" s="9">
        <f>SUM(E56:E70)</f>
        <v>340</v>
      </c>
      <c r="F71" s="9">
        <f>SUM(F56:F70)</f>
        <v>17</v>
      </c>
      <c r="G71" s="1"/>
      <c r="H71" s="1"/>
      <c r="I71" s="1"/>
      <c r="J71" s="1"/>
      <c r="K71" s="1"/>
      <c r="L71" s="1"/>
    </row>
    <row r="72" spans="1:12" x14ac:dyDescent="0.25">
      <c r="G72" s="1"/>
      <c r="H72" s="1"/>
      <c r="I72" s="1"/>
      <c r="J72" s="1"/>
      <c r="K72" s="1"/>
      <c r="L72" s="1"/>
    </row>
    <row r="73" spans="1:12" x14ac:dyDescent="0.25">
      <c r="G73" s="1"/>
      <c r="H73" s="1"/>
      <c r="I73" s="1"/>
      <c r="J73" s="1"/>
      <c r="K73" s="1"/>
      <c r="L73" s="1"/>
    </row>
    <row r="74" spans="1:12" ht="15.75" thickBot="1" x14ac:dyDescent="0.3">
      <c r="G74" s="1"/>
      <c r="H74" s="1"/>
      <c r="I74" s="1"/>
      <c r="J74" s="1"/>
      <c r="K74" s="1"/>
      <c r="L74" s="1"/>
    </row>
    <row r="75" spans="1:12" x14ac:dyDescent="0.25">
      <c r="A75" s="32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4"/>
    </row>
    <row r="76" spans="1:12" x14ac:dyDescent="0.25">
      <c r="A76" s="35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7"/>
    </row>
    <row r="77" spans="1:12" x14ac:dyDescent="0.25">
      <c r="A77" s="35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7"/>
    </row>
    <row r="78" spans="1:12" x14ac:dyDescent="0.25">
      <c r="A78" s="35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7"/>
    </row>
    <row r="79" spans="1:12" x14ac:dyDescent="0.25">
      <c r="A79" s="35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7"/>
    </row>
    <row r="80" spans="1:12" x14ac:dyDescent="0.25">
      <c r="A80" s="35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7"/>
    </row>
    <row r="81" spans="1:12" x14ac:dyDescent="0.25">
      <c r="A81" s="35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7"/>
    </row>
    <row r="82" spans="1:12" x14ac:dyDescent="0.25">
      <c r="A82" s="35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7"/>
    </row>
    <row r="83" spans="1:12" x14ac:dyDescent="0.25">
      <c r="A83" s="35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7"/>
    </row>
    <row r="84" spans="1:12" ht="15.75" thickBot="1" x14ac:dyDescent="0.3">
      <c r="A84" s="38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40"/>
    </row>
  </sheetData>
  <sheetProtection algorithmName="SHA-512" hashValue="LJgThsEf6L/yf/Ga7jjNFDorEOK4RITtMP/RvP2Cr05uzuliPeGmmhgs1ob+EpvicrkKRe+dLuwshr+KlLpcsw==" saltValue="RN2LXrC5X5K1XDgokc/07w==" spinCount="100000" sheet="1" objects="1" scenarios="1"/>
  <mergeCells count="7">
    <mergeCell ref="A75:L84"/>
    <mergeCell ref="B1:L1"/>
    <mergeCell ref="A5:L5"/>
    <mergeCell ref="L2:L4"/>
    <mergeCell ref="B2:K4"/>
    <mergeCell ref="A1:A4"/>
    <mergeCell ref="A54:L54"/>
  </mergeCells>
  <phoneticPr fontId="7" type="noConversion"/>
  <pageMargins left="0.7" right="0.7" top="0.75" bottom="0.75" header="0.3" footer="0.3"/>
  <pageSetup scale="31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E03BF5E3615CF4F8BDE76FF78C3C49F" ma:contentTypeVersion="18" ma:contentTypeDescription="Crear nuevo documento." ma:contentTypeScope="" ma:versionID="abdc3ea3c931b349e98713f69bb0f5a8">
  <xsd:schema xmlns:xsd="http://www.w3.org/2001/XMLSchema" xmlns:xs="http://www.w3.org/2001/XMLSchema" xmlns:p="http://schemas.microsoft.com/office/2006/metadata/properties" xmlns:ns1="http://schemas.microsoft.com/sharepoint/v3" xmlns:ns3="e75a2987-a63d-4c09-84af-c4d1e1c897c5" xmlns:ns4="ec357abe-2aa6-4681-825b-5fa2cd158d2a" targetNamespace="http://schemas.microsoft.com/office/2006/metadata/properties" ma:root="true" ma:fieldsID="46a0a63654713f76ee26da76771f1270" ns1:_="" ns3:_="" ns4:_="">
    <xsd:import namespace="http://schemas.microsoft.com/sharepoint/v3"/>
    <xsd:import namespace="e75a2987-a63d-4c09-84af-c4d1e1c897c5"/>
    <xsd:import namespace="ec357abe-2aa6-4681-825b-5fa2cd158d2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_activity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1:_ip_UnifiedCompliancePolicyProperties" minOccurs="0"/>
                <xsd:element ref="ns1:_ip_UnifiedCompliancePolicyUIAction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5a2987-a63d-4c09-84af-c4d1e1c897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357abe-2aa6-4681-825b-5fa2cd158d2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activity xmlns="e75a2987-a63d-4c09-84af-c4d1e1c897c5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C2039CC2-4EF7-4CB4-8CF9-F9149191C6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75a2987-a63d-4c09-84af-c4d1e1c897c5"/>
    <ds:schemaRef ds:uri="ec357abe-2aa6-4681-825b-5fa2cd158d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74783C-2C8A-4AF6-B47A-C745E91C88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099B80-BFD1-4F14-AB15-F7A947720A32}">
  <ds:schemaRefs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  <ds:schemaRef ds:uri="http://schemas.openxmlformats.org/package/2006/metadata/core-properties"/>
    <ds:schemaRef ds:uri="ec357abe-2aa6-4681-825b-5fa2cd158d2a"/>
    <ds:schemaRef ds:uri="e75a2987-a63d-4c09-84af-c4d1e1c897c5"/>
    <ds:schemaRef ds:uri="http://schemas.microsoft.com/sharepoint/v3"/>
    <ds:schemaRef ds:uri="http://purl.org/dc/terms/"/>
  </ds:schemaRefs>
</ds:datastoreItem>
</file>

<file path=docMetadata/LabelInfo.xml><?xml version="1.0" encoding="utf-8"?>
<clbl:labelList xmlns:clbl="http://schemas.microsoft.com/office/2020/mipLabelMetadata">
  <clbl:label id="{6d4a1d0b-1085-4621-a04c-793d50865184}" enabled="1" method="Standard" siteId="{052126ec-16f8-47eb-ae56-6886b94a935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Cantidades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Cristian Camilo Castañeda Agudelo</dc:creator>
  <cp:keywords/>
  <dc:description/>
  <cp:lastModifiedBy>Cristian Camilo Castañeda Agudelo</cp:lastModifiedBy>
  <cp:revision/>
  <dcterms:created xsi:type="dcterms:W3CDTF">2024-09-20T16:32:35Z</dcterms:created>
  <dcterms:modified xsi:type="dcterms:W3CDTF">2026-04-14T12:53:50Z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4a1d0b-1085-4621-a04c-793d50865184_Enabled">
    <vt:lpwstr>true</vt:lpwstr>
  </property>
  <property fmtid="{D5CDD505-2E9C-101B-9397-08002B2CF9AE}" pid="3" name="MSIP_Label_6d4a1d0b-1085-4621-a04c-793d50865184_SetDate">
    <vt:lpwstr>2024-09-20T22:11:12Z</vt:lpwstr>
  </property>
  <property fmtid="{D5CDD505-2E9C-101B-9397-08002B2CF9AE}" pid="4" name="MSIP_Label_6d4a1d0b-1085-4621-a04c-793d50865184_Method">
    <vt:lpwstr>Standard</vt:lpwstr>
  </property>
  <property fmtid="{D5CDD505-2E9C-101B-9397-08002B2CF9AE}" pid="5" name="MSIP_Label_6d4a1d0b-1085-4621-a04c-793d50865184_Name">
    <vt:lpwstr>Criticidad media</vt:lpwstr>
  </property>
  <property fmtid="{D5CDD505-2E9C-101B-9397-08002B2CF9AE}" pid="6" name="MSIP_Label_6d4a1d0b-1085-4621-a04c-793d50865184_SiteId">
    <vt:lpwstr>052126ec-16f8-47eb-ae56-6886b94a9358</vt:lpwstr>
  </property>
  <property fmtid="{D5CDD505-2E9C-101B-9397-08002B2CF9AE}" pid="7" name="MSIP_Label_6d4a1d0b-1085-4621-a04c-793d50865184_ActionId">
    <vt:lpwstr>faeecbc1-9b5b-4ebe-95a2-c2cbbfbcbe66</vt:lpwstr>
  </property>
  <property fmtid="{D5CDD505-2E9C-101B-9397-08002B2CF9AE}" pid="8" name="MSIP_Label_6d4a1d0b-1085-4621-a04c-793d50865184_ContentBits">
    <vt:lpwstr>0</vt:lpwstr>
  </property>
  <property fmtid="{D5CDD505-2E9C-101B-9397-08002B2CF9AE}" pid="9" name="ContentTypeId">
    <vt:lpwstr>0x0101000E03BF5E3615CF4F8BDE76FF78C3C49F</vt:lpwstr>
  </property>
</Properties>
</file>