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ASUS\Downloads\PROCESO DE VIGILANCIA Y SEGURIDAD\NUEVO PROCESO DE SEGURIDAD\"/>
    </mc:Choice>
  </mc:AlternateContent>
  <xr:revisionPtr revIDLastSave="0" documentId="13_ncr:1_{F828C68C-B82D-45E1-9D6C-709B21188A30}" xr6:coauthVersionLast="47" xr6:coauthVersionMax="47" xr10:uidLastSave="{00000000-0000-0000-0000-000000000000}"/>
  <bookViews>
    <workbookView xWindow="-108" yWindow="-108" windowWidth="23256" windowHeight="12456" xr2:uid="{00000000-000D-0000-FFFF-FFFF00000000}"/>
  </bookViews>
  <sheets>
    <sheet name="General" sheetId="4" r:id="rId1"/>
  </sheets>
  <definedNames>
    <definedName name="_xlnm.Print_Area" localSheetId="0">General!$A$1:$I$20</definedName>
    <definedName name="_xlnm.Print_Titles" localSheetId="0">General!$1:$3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 i="4" l="1"/>
  <c r="H18" i="4"/>
  <c r="I18" i="4" s="1"/>
  <c r="J18" i="4" s="1"/>
  <c r="J19" i="4" s="1"/>
  <c r="H15" i="4"/>
  <c r="I15" i="4" s="1"/>
  <c r="J15" i="4" s="1"/>
  <c r="J16" i="4" s="1"/>
  <c r="H12" i="4"/>
  <c r="I12" i="4" s="1"/>
  <c r="J12" i="4" s="1"/>
  <c r="J13" i="4" s="1"/>
  <c r="H9" i="4"/>
  <c r="I9" i="4" s="1"/>
  <c r="J9" i="4" s="1"/>
  <c r="H8" i="4"/>
  <c r="I8" i="4" s="1"/>
  <c r="J8" i="4" s="1"/>
  <c r="H7" i="4"/>
  <c r="I7" i="4" s="1"/>
  <c r="J7" i="4" s="1"/>
  <c r="H6" i="4"/>
  <c r="I6" i="4" s="1"/>
  <c r="J6" i="4" s="1"/>
  <c r="H5" i="4"/>
  <c r="I5" i="4" s="1"/>
  <c r="J5" i="4" s="1"/>
  <c r="J10" i="4" l="1"/>
  <c r="I19" i="4"/>
  <c r="J20" i="4"/>
  <c r="I13" i="4"/>
  <c r="I10" i="4"/>
</calcChain>
</file>

<file path=xl/sharedStrings.xml><?xml version="1.0" encoding="utf-8"?>
<sst xmlns="http://schemas.openxmlformats.org/spreadsheetml/2006/main" count="54" uniqueCount="41">
  <si>
    <t xml:space="preserve"> </t>
  </si>
  <si>
    <t>INFORMACIÓN GENERAL</t>
  </si>
  <si>
    <t>COTIZACIÓN</t>
  </si>
  <si>
    <t>Items Totaltes</t>
  </si>
  <si>
    <t>Nombre</t>
  </si>
  <si>
    <t>Descripción</t>
  </si>
  <si>
    <t>Unidad de medida</t>
  </si>
  <si>
    <t>Cantidad</t>
  </si>
  <si>
    <t>Valor unitarios sin IVA</t>
  </si>
  <si>
    <t>Valor unitarios con IVA</t>
  </si>
  <si>
    <t>Valor total con IVA</t>
  </si>
  <si>
    <t xml:space="preserve">TOTAL </t>
  </si>
  <si>
    <t>NOTA 1. No se aceptarán cotizaciones parciales ni que omitan alguno de los componentes solicitados.</t>
  </si>
  <si>
    <t>NOTA 2. El valor deberá incluir todos los impuestos, tasas y contribuciones a que haya lugar.</t>
  </si>
  <si>
    <t>NOMBRE REP. LEGAL</t>
  </si>
  <si>
    <t xml:space="preserve">NUMERO DOCUMENTO DE IDENTIDAD: </t>
  </si>
  <si>
    <t>FIRMA:</t>
  </si>
  <si>
    <t xml:space="preserve">Alquiler de CCTV compuesto por 140 cámaras Tipo do-mo IP </t>
  </si>
  <si>
    <t xml:space="preserve">REQUERIMIENTOS MÍNIMOS
Color: 0.001 Lux @ (F1.0, AGC ON), 0 Lux con luz blanca
Velocidad del Obturador 1/3 s a 1/100.000 s
Ajuste de ángulo 
Panorámica: 0° a 360°, Inclinación: 0° a 75°, Rotación: 0° a 360°
Longitud focal y FOV
2,8 mm, FOV horizontal 96,5°, FOV vertical 50,8° 
ProtocolosTCP/IP, ICMP, HTTP, HTTPS, FTP, DHCP, DNS, DDNS, RTP, RTSP, RTCP, NTP, UPnPÔ, SMTP, IGMP, QoS, IPv6, Bonjour, IPv4, UDP, SSL/TLS
Interfaz Ethernet1 puerto Ethernet au-toadaptativo RJ45 de 10 M/100 ME-GABITES
Consumo de energía y corriente
12 VCC, 0,4 A, máx. 5 W  
PoE: (802.3af, 36 V a 57 V), 0.2 A a 0.15 A, máx. 6,5 W
Fuente de alimentación 12 V CC ±25 % PoE: 802.3af, Clase 3
Compatible con el sistema actual de la alcaldía, El cableado actual debe quedar y ser suministrado (UTP CATEGORIA 6ª MINIMO 85% COBRE)
Con instalación y puesta en marcha 
</t>
  </si>
  <si>
    <t>Alquiler Brazos para soporte de cámaras</t>
  </si>
  <si>
    <t xml:space="preserve">Brazos para soporte de cámaras de 0.5 metros a un metro metálico de color blanco o negro 
Con instalación y puesta en marcha 
</t>
  </si>
  <si>
    <t xml:space="preserve">Recomendación:
No usar discos normales para PC, deben ser diseñados para video vigilancia: tipo Surveillance HDD
Marcas: Western Digital  Purple
 Seagate Skyhawk
Capacidad recomendada 2 discos de 20 Teras.
 Recomendación:
No usar discos normales para PC, deben ser diseñados para video vigilancia: tipo Surveillance HDD
Marcas: Western Digital  Purple
 Seagate Skyhawk
Capacidad recomendada 2 discos de 20 Teras.
</t>
  </si>
  <si>
    <t xml:space="preserve">Rack mural (de pared) para telecomunicaciones, tipo gabinete cerrado:
Formato estándar: 19 pulgadas
Puerta frontal con ventilación lateral
Estructura metálica
Montaje en pared
Organización interna con patch panel y bandejas
Equipos:
• Switch administrable Aruba Networks (probablemente 24 puertos)
• Switch adicional (posiblemente PoE o distribución interna)
• Equipo de videovigilancia Dahua Technology (probable NVR o switch PoE)
•  Patch panel Leviton
• Organizadores horizontales de cableado
• Regleta eléctrica interna (PDU)
Cableado estructurado (UTP azul y fibra óptica arriba)
Medidas estimadas del rack
Por proporciones y equipos:
Altura: 12U a 15U
(1U = aprox. 53 a 67 cm)
Ancho: estándar 19” (48.26 cm)
Fondo: entre 45 cm y 60 cm
Muy importante:
Para videovigilancia, el fondo ideal es mínimo 60 cm, porque los NVR y discos requieren ventilación.
 Especificaciones técnicas recomendadas para este rack para que soporte un sistema de cámaras serio:
🔌 Energía
PDU (regleta) de mínimo 6–8 tomas
Ideal: UPS (respaldo) de 1000–1500 VA
🌡️ Ventilación
Ventiladores superiores (muy recomendable)
Flujo de aire frontal → posterior
Capacidad
Soporte de carga: mínimo 40–60 kg
Rieles ajustables
✅ Recomendación profesional:
Para ese rack:
 Máximo recomendado:
✔️ 2 switches PoE DE 24 puertos
✔️ 1–2 switches normales
✔️ 1 NVR
✔️ Patch panel + organización
Total, ideal:  3 a 5 switches máximo
🧊 Recomendación clave (ingeniería)
Si quieres meter más switches:
Cambiar a rack de 20U o más
Fondo mínimo 60 cm
Ventilación activa (coolers)
UPS externa
 Resumen claro
Tu rack actual soporta:
🔹 Máximo físico: 10–12 switches (no recomendable)
🔹 Uso real seguro: 3 a 5 switches
</t>
  </si>
  <si>
    <t xml:space="preserve">Alquiles de RACK para Instalación de los equipos de grabación  </t>
  </si>
  <si>
    <t xml:space="preserve">Alquiler de Monitores LED de 50” </t>
  </si>
  <si>
    <t xml:space="preserve">Con entradas PC, VGA, DVI, HDMI, USB con bocinas internas y soporte de fijación tipo pared y/o tipo mesa. 
Estos monitores deben quedar instala-das en los mismos puntos con los que actualmente cuenta el Fondo Local de Kennedy o en su defecto los puntos recomendados por el área de TIC 
Con instalación y puesta en marcha 
</t>
  </si>
  <si>
    <t xml:space="preserve">Alquiler de  Kit´s de alarma </t>
  </si>
  <si>
    <t xml:space="preserve">Dos (2) sistemas para el control de ac-ceso integral: 
Compuesto por Dos (2) computadores de escritorio (Se relacionan las especifi-caciones)
Las especificaciones de los computado-res de escritorio mínimo deben tener las siguientes características: 
• Procesador (CPU): Intel Core i3 de 10ª generación en adelante
• AMD Ryzen 3 (serie 3000 o supe-rior)
• Suficiente para multitarea ligera (correo, sistema, navegador)
• Memoria RAM:8 GB DDR4 (míni-mo)
• Evita lentitud con varias aplicacio-nes abiertas
• Almacenamiento:256 GB SSD (mí-nimo)
• Fundamental para rapidez en en-cendido y apertura de programas
• Sistema Operativo: Windows: Win-dows 11 Pro
• Recomendado para entornos em-presariales (dominio, políticas, etc.)
• Monitor: 21” a 24” Full HD
• Tamaño cómodo para atención al cliente y visualización de datos
• Conectividad: Ethernet (RJ-45)
• WiFi (opcional pero recomendado)
• Bluetooth (opcional)
• Puertos: Mínimo 4 puertos USB
• 1 HDMI o DisplayPort
• Importante para impresoras, escá-neres y periféricos
• Periféricos: Teclado y mouse
• Cámara web (si hay videollamadas)
• Lectores o dispositivos adicionales según operación (eje: lector de có-digo de barras)
• Red y seguridad: Antivirus corpora-tivo
Dos (2) impresoras térmicas para stikers de ingreso, Dos (2) Pistolas de registro de cedulas, Dos (2) equipo biométrico con su respectivo enrolador que permita el registro de huellas, sen-sor óptico, control de tiempo y asisten-cia, comunicación TCP/IP, RS-485, identificación de huella en 1 segundo, mínimo 10.000 usuarios
Mínimo 50.000 eventos, kit de alimen-tación, software para el registro y salida de visitantes que será instalado en un equipo de cómputo de la entidad con entrega mensual de 20.000 stickers o etiquetas. 
Con instalación y puesta en marcha 
</t>
  </si>
  <si>
    <t xml:space="preserve">Baños portátiles con sistema flushing con bomba de piso (66 GL) y unidad de lavamanos interna (7.7 GL) que incluya como mínimo dos (2) aseos semanales para un total de ocho (8) mensuales.
Con instalación y puesta en marcha 
</t>
  </si>
  <si>
    <t>Baños portátiles con sistema flushing con bomba de piso (66 GL) y unidad de lavamanos  interna (7.7 GL) que incluya como mínimo dos (2) aseos semana-les para un total de ocho (8) mensuales.</t>
  </si>
  <si>
    <t xml:space="preserve">Alquiler RACK para Instalación de los equipos de grabación  </t>
  </si>
  <si>
    <t>Alquiler  del Sistemas para el control de acceso integral</t>
  </si>
  <si>
    <t>Unidad</t>
  </si>
  <si>
    <t>mes</t>
  </si>
  <si>
    <t>Valor total includio iva por los 8,5 meses</t>
  </si>
  <si>
    <t xml:space="preserve">FORMATO COTIZACIÓN
Objeto: CONTRATAR LA PRESTACIÓN DEL SERVICIO INTEGRAL DE VIGILANCIA Y SEGURIDAD PRIVADA EN LA MODALIDAD DE VIGILANCIA FIJA, CON MEDIO HUMANO CON Y SIN ARMA, APOYO CANINO Y MEDIOS TECNOLÓGICOS, PARA LA PROTECCIÓN DE LAS PERSONAS, BIENES MUEBLES E INMUEBLES Y DEMÁS INTERESES PATRIMONIALES DEL FONDO DE DESARROLLO LOCAL DE KENNEDY Y DE AQUELLOS POR LOS CUALES SEA O LLEGARE A SER LEGALMENTE RESPONSABLE.
</t>
  </si>
  <si>
    <t>CIRCUITO CERRADO DE TELEVISIÓN ALK</t>
  </si>
  <si>
    <t>ALARMA ALK</t>
  </si>
  <si>
    <t>CONTROL ACCESO</t>
  </si>
  <si>
    <t>BATERIA DE BAÑO</t>
  </si>
  <si>
    <t xml:space="preserve">SUBTOTAL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</si>
</sst>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0.00_);_(&quot;$&quot;* \(#,##0.00\);_(&quot;$&quot;* &quot;-&quot;??_);_(@_)"/>
  </numFmts>
  <fonts count="15" x14ac:knownFonts="1">
    <font>
      <sz val="11"/>
      <color theme="1"/>
      <name val="Calibri"/>
      <family val="2"/>
      <scheme val="minor"/>
    </font>
    <font>
      <sz val="11"/>
      <color theme="1"/>
      <name val="Calibri"/>
      <family val="2"/>
      <scheme val="minor"/>
    </font>
    <font>
      <sz val="11"/>
      <color rgb="FF9C0006"/>
      <name val="Calibri"/>
      <family val="2"/>
      <scheme val="minor"/>
    </font>
    <font>
      <sz val="10"/>
      <name val="Arial"/>
      <family val="2"/>
    </font>
    <font>
      <b/>
      <sz val="11"/>
      <color theme="1"/>
      <name val="Garamond"/>
      <family val="1"/>
    </font>
    <font>
      <sz val="11"/>
      <color theme="1"/>
      <name val="Garamond"/>
      <family val="1"/>
    </font>
    <font>
      <b/>
      <sz val="12"/>
      <color theme="1"/>
      <name val="Garamond"/>
      <family val="1"/>
    </font>
    <font>
      <b/>
      <sz val="12"/>
      <name val="Garamond"/>
      <family val="1"/>
    </font>
    <font>
      <sz val="12"/>
      <name val="Garamond"/>
      <family val="1"/>
    </font>
    <font>
      <b/>
      <sz val="20"/>
      <color theme="1"/>
      <name val="Garamond"/>
      <family val="1"/>
    </font>
    <font>
      <b/>
      <sz val="22"/>
      <color theme="1"/>
      <name val="Garamond"/>
      <family val="1"/>
    </font>
    <font>
      <b/>
      <sz val="10"/>
      <name val="Arial"/>
      <family val="2"/>
    </font>
    <font>
      <sz val="12"/>
      <name val="Arial"/>
      <family val="2"/>
    </font>
    <font>
      <sz val="12"/>
      <color theme="1"/>
      <name val="Garamond"/>
      <family val="1"/>
    </font>
    <font>
      <b/>
      <sz val="15"/>
      <color theme="1"/>
      <name val="Garamond"/>
      <family val="1"/>
    </font>
  </fonts>
  <fills count="14">
    <fill>
      <patternFill patternType="none"/>
    </fill>
    <fill>
      <patternFill patternType="gray125"/>
    </fill>
    <fill>
      <patternFill patternType="solid">
        <fgColor rgb="FFFFC7CE"/>
      </patternFill>
    </fill>
    <fill>
      <patternFill patternType="solid">
        <fgColor theme="8" tint="0.59999389629810485"/>
        <bgColor indexed="65"/>
      </patternFill>
    </fill>
    <fill>
      <patternFill patternType="solid">
        <fgColor theme="0"/>
        <bgColor rgb="FFFFFF00"/>
      </patternFill>
    </fill>
    <fill>
      <patternFill patternType="solid">
        <fgColor theme="0"/>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DDEBF7"/>
        <bgColor rgb="FF000000"/>
      </patternFill>
    </fill>
    <fill>
      <patternFill patternType="solid">
        <fgColor theme="7" tint="0.59999389629810485"/>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s>
  <borders count="2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164" fontId="1" fillId="0" borderId="0" applyFont="0" applyFill="0" applyBorder="0" applyAlignment="0" applyProtection="0"/>
    <xf numFmtId="44" fontId="1" fillId="0" borderId="0" applyFont="0" applyFill="0" applyBorder="0" applyAlignment="0" applyProtection="0"/>
  </cellStyleXfs>
  <cellXfs count="64">
    <xf numFmtId="0" fontId="0" fillId="0" borderId="0" xfId="0"/>
    <xf numFmtId="0" fontId="5" fillId="0" borderId="0" xfId="0" applyFont="1"/>
    <xf numFmtId="0" fontId="5"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vertical="center"/>
    </xf>
    <xf numFmtId="0" fontId="4" fillId="0" borderId="0" xfId="0" applyFont="1" applyAlignment="1">
      <alignment horizontal="center" vertical="center"/>
    </xf>
    <xf numFmtId="0" fontId="6" fillId="0" borderId="5" xfId="0" applyFont="1" applyBorder="1" applyAlignment="1">
      <alignment horizontal="center" vertical="center" wrapText="1"/>
    </xf>
    <xf numFmtId="0" fontId="8" fillId="5" borderId="6" xfId="0" applyFont="1" applyFill="1" applyBorder="1" applyAlignment="1">
      <alignment horizontal="center" vertical="center"/>
    </xf>
    <xf numFmtId="0" fontId="13" fillId="0" borderId="6" xfId="0" applyFont="1" applyBorder="1" applyAlignment="1">
      <alignment horizontal="center" vertical="center" wrapText="1"/>
    </xf>
    <xf numFmtId="0" fontId="8" fillId="4" borderId="6" xfId="0" applyFont="1" applyFill="1" applyBorder="1" applyAlignment="1">
      <alignment horizontal="justify" vertical="center" wrapText="1"/>
    </xf>
    <xf numFmtId="0" fontId="7" fillId="4" borderId="6" xfId="0" applyFont="1" applyFill="1" applyBorder="1" applyAlignment="1">
      <alignment horizontal="justify" vertical="center" wrapText="1"/>
    </xf>
    <xf numFmtId="0" fontId="6" fillId="0" borderId="0" xfId="0" applyFont="1" applyAlignment="1">
      <alignment horizontal="left" vertical="center"/>
    </xf>
    <xf numFmtId="0" fontId="13" fillId="0" borderId="0" xfId="0" applyFont="1"/>
    <xf numFmtId="42" fontId="8" fillId="0" borderId="13" xfId="1" applyNumberFormat="1" applyFont="1" applyFill="1" applyBorder="1" applyAlignment="1" applyProtection="1">
      <alignment horizontal="center" vertical="center"/>
    </xf>
    <xf numFmtId="42" fontId="6" fillId="7" borderId="14" xfId="2" applyNumberFormat="1" applyFont="1" applyFill="1" applyBorder="1" applyAlignment="1" applyProtection="1">
      <alignment horizontal="center" vertical="center"/>
    </xf>
    <xf numFmtId="0" fontId="8" fillId="4" borderId="6" xfId="0" applyFont="1" applyFill="1" applyBorder="1" applyAlignment="1">
      <alignment horizontal="left" vertical="center" wrapText="1"/>
    </xf>
    <xf numFmtId="0" fontId="6" fillId="0" borderId="0" xfId="0" applyFont="1" applyAlignment="1">
      <alignment horizontal="left" vertical="center"/>
    </xf>
    <xf numFmtId="0" fontId="9" fillId="6" borderId="11" xfId="0" applyFont="1" applyFill="1" applyBorder="1" applyAlignment="1">
      <alignment horizontal="right" vertical="center"/>
    </xf>
    <xf numFmtId="0" fontId="9" fillId="6" borderId="12" xfId="0" applyFont="1" applyFill="1" applyBorder="1" applyAlignment="1">
      <alignment horizontal="right" vertical="center"/>
    </xf>
    <xf numFmtId="0" fontId="4" fillId="10" borderId="10"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4" fillId="10" borderId="8" xfId="0" applyFont="1" applyFill="1" applyBorder="1" applyAlignment="1">
      <alignment horizontal="center" vertical="center"/>
    </xf>
    <xf numFmtId="0" fontId="4" fillId="10" borderId="9" xfId="0" applyFont="1" applyFill="1" applyBorder="1" applyAlignment="1">
      <alignment horizontal="center" vertical="center"/>
    </xf>
    <xf numFmtId="0" fontId="7" fillId="11" borderId="5" xfId="0" applyFont="1" applyFill="1" applyBorder="1" applyAlignment="1">
      <alignment horizontal="center" vertical="center" wrapText="1"/>
    </xf>
    <xf numFmtId="0" fontId="7" fillId="11" borderId="6" xfId="0" applyFont="1" applyFill="1" applyBorder="1" applyAlignment="1">
      <alignment horizontal="center" vertical="center" wrapText="1"/>
    </xf>
    <xf numFmtId="0" fontId="7" fillId="11" borderId="7" xfId="0" applyFont="1" applyFill="1" applyBorder="1" applyAlignment="1">
      <alignment horizontal="center" vertical="center" wrapText="1"/>
    </xf>
    <xf numFmtId="0" fontId="6" fillId="12" borderId="15" xfId="0" applyFont="1" applyFill="1" applyBorder="1" applyAlignment="1">
      <alignment horizontal="center" vertical="center" wrapText="1"/>
    </xf>
    <xf numFmtId="0" fontId="6" fillId="12" borderId="0" xfId="0" applyFont="1" applyFill="1" applyAlignment="1">
      <alignment horizontal="center" vertical="center" wrapText="1"/>
    </xf>
    <xf numFmtId="0" fontId="6" fillId="12" borderId="16" xfId="0" applyFont="1" applyFill="1" applyBorder="1" applyAlignment="1">
      <alignment horizontal="center" vertical="center" wrapText="1"/>
    </xf>
    <xf numFmtId="0" fontId="12" fillId="0" borderId="1" xfId="0" applyFont="1" applyBorder="1"/>
    <xf numFmtId="0" fontId="12" fillId="0" borderId="2" xfId="0" applyFont="1" applyBorder="1"/>
    <xf numFmtId="0" fontId="12" fillId="0" borderId="3" xfId="0" applyFont="1" applyBorder="1"/>
    <xf numFmtId="0" fontId="11" fillId="9" borderId="1"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6" fillId="0" borderId="17" xfId="0" applyFont="1" applyBorder="1" applyAlignment="1">
      <alignment horizontal="center" vertical="center" wrapText="1"/>
    </xf>
    <xf numFmtId="0" fontId="7" fillId="4" borderId="18" xfId="0" applyFont="1" applyFill="1" applyBorder="1" applyAlignment="1">
      <alignment horizontal="justify" vertical="center" wrapText="1"/>
    </xf>
    <xf numFmtId="0" fontId="8" fillId="4" borderId="18" xfId="0" applyFont="1" applyFill="1" applyBorder="1" applyAlignment="1">
      <alignment horizontal="justify" vertical="center" wrapText="1"/>
    </xf>
    <xf numFmtId="0" fontId="8" fillId="5" borderId="18" xfId="0" applyFont="1" applyFill="1" applyBorder="1" applyAlignment="1">
      <alignment horizontal="center" vertical="center"/>
    </xf>
    <xf numFmtId="0" fontId="13" fillId="0" borderId="18" xfId="0" applyFont="1" applyBorder="1" applyAlignment="1">
      <alignment horizontal="center" vertical="center" wrapText="1"/>
    </xf>
    <xf numFmtId="42" fontId="8" fillId="0" borderId="19" xfId="1" applyNumberFormat="1" applyFont="1" applyFill="1" applyBorder="1" applyAlignment="1" applyProtection="1">
      <alignment horizontal="center" vertical="center"/>
    </xf>
    <xf numFmtId="42" fontId="6" fillId="7" borderId="20" xfId="2" applyNumberFormat="1" applyFont="1" applyFill="1" applyBorder="1" applyAlignment="1" applyProtection="1">
      <alignment horizontal="center" vertical="center"/>
    </xf>
    <xf numFmtId="0" fontId="14" fillId="10" borderId="5" xfId="0" applyFont="1" applyFill="1" applyBorder="1" applyAlignment="1">
      <alignment horizontal="right" vertical="center" wrapText="1"/>
    </xf>
    <xf numFmtId="0" fontId="14" fillId="10" borderId="6" xfId="0" applyFont="1" applyFill="1" applyBorder="1" applyAlignment="1">
      <alignment horizontal="right" vertical="center" wrapText="1"/>
    </xf>
    <xf numFmtId="42" fontId="6" fillId="10" borderId="6" xfId="2" applyNumberFormat="1" applyFont="1" applyFill="1" applyBorder="1" applyAlignment="1" applyProtection="1">
      <alignment horizontal="center" vertical="center"/>
    </xf>
    <xf numFmtId="42" fontId="6" fillId="10" borderId="7" xfId="2" applyNumberFormat="1" applyFont="1" applyFill="1" applyBorder="1" applyAlignment="1" applyProtection="1">
      <alignment horizontal="center" vertical="center"/>
    </xf>
    <xf numFmtId="0" fontId="6" fillId="8" borderId="21" xfId="0" applyFont="1" applyFill="1" applyBorder="1" applyAlignment="1">
      <alignment horizontal="center" vertical="center" wrapText="1"/>
    </xf>
    <xf numFmtId="0" fontId="6" fillId="8" borderId="0" xfId="0" applyFont="1" applyFill="1" applyBorder="1" applyAlignment="1">
      <alignment horizontal="center" vertical="center" wrapText="1"/>
    </xf>
    <xf numFmtId="44" fontId="6" fillId="8" borderId="21" xfId="5" applyFont="1" applyFill="1" applyBorder="1" applyAlignment="1">
      <alignment horizontal="center" vertical="center" wrapText="1"/>
    </xf>
    <xf numFmtId="44" fontId="6" fillId="8" borderId="15" xfId="5" applyFont="1" applyFill="1" applyBorder="1" applyAlignment="1">
      <alignment horizontal="center" vertical="center" wrapText="1"/>
    </xf>
    <xf numFmtId="44" fontId="6" fillId="8" borderId="22" xfId="5" applyFont="1" applyFill="1" applyBorder="1" applyAlignment="1">
      <alignment horizontal="center" vertical="center" wrapText="1"/>
    </xf>
    <xf numFmtId="0" fontId="6" fillId="0" borderId="23" xfId="0" applyFont="1" applyBorder="1" applyAlignment="1">
      <alignment horizontal="center" vertical="center" wrapText="1"/>
    </xf>
    <xf numFmtId="0" fontId="7" fillId="4" borderId="24" xfId="0" applyFont="1" applyFill="1" applyBorder="1" applyAlignment="1">
      <alignment horizontal="justify" vertical="center" wrapText="1"/>
    </xf>
    <xf numFmtId="0" fontId="8" fillId="4" borderId="24" xfId="0" applyFont="1" applyFill="1" applyBorder="1" applyAlignment="1">
      <alignment horizontal="justify" vertical="center" wrapText="1"/>
    </xf>
    <xf numFmtId="0" fontId="8" fillId="5" borderId="24" xfId="0" applyFont="1" applyFill="1" applyBorder="1" applyAlignment="1">
      <alignment horizontal="center" vertical="center"/>
    </xf>
    <xf numFmtId="0" fontId="13" fillId="0" borderId="24" xfId="0" applyFont="1" applyBorder="1" applyAlignment="1">
      <alignment horizontal="center" vertical="center" wrapText="1"/>
    </xf>
    <xf numFmtId="42" fontId="8" fillId="0" borderId="25" xfId="1" applyNumberFormat="1" applyFont="1" applyFill="1" applyBorder="1" applyAlignment="1" applyProtection="1">
      <alignment horizontal="center" vertical="center"/>
    </xf>
    <xf numFmtId="42" fontId="6" fillId="7" borderId="4" xfId="2" applyNumberFormat="1" applyFont="1" applyFill="1" applyBorder="1" applyAlignment="1" applyProtection="1">
      <alignment horizontal="center" vertical="center"/>
    </xf>
    <xf numFmtId="0" fontId="6" fillId="12" borderId="10" xfId="0" applyFont="1" applyFill="1" applyBorder="1" applyAlignment="1">
      <alignment horizontal="center" vertical="center" wrapText="1"/>
    </xf>
    <xf numFmtId="0" fontId="6" fillId="12" borderId="8" xfId="0" applyFont="1" applyFill="1" applyBorder="1" applyAlignment="1">
      <alignment horizontal="center" vertical="center" wrapText="1"/>
    </xf>
    <xf numFmtId="0" fontId="6" fillId="12" borderId="9" xfId="0" applyFont="1" applyFill="1" applyBorder="1" applyAlignment="1">
      <alignment horizontal="center" vertical="center" wrapText="1"/>
    </xf>
    <xf numFmtId="42" fontId="6" fillId="13" borderId="4" xfId="2" applyNumberFormat="1" applyFont="1" applyFill="1" applyBorder="1" applyAlignment="1" applyProtection="1">
      <alignment horizontal="center" vertical="center"/>
    </xf>
    <xf numFmtId="42" fontId="10" fillId="13" borderId="4" xfId="0" applyNumberFormat="1" applyFont="1" applyFill="1" applyBorder="1" applyAlignment="1">
      <alignment vertical="center"/>
    </xf>
  </cellXfs>
  <cellStyles count="6">
    <cellStyle name="40% - Énfasis5" xfId="2" builtinId="47"/>
    <cellStyle name="Incorrecto" xfId="1" builtinId="27"/>
    <cellStyle name="Moneda" xfId="5" builtinId="4"/>
    <cellStyle name="Moneda 4" xfId="4" xr:uid="{00000000-0005-0000-0000-000003000000}"/>
    <cellStyle name="Normal" xfId="0" builtinId="0"/>
    <cellStyle name="Normal 2"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9"/>
  <sheetViews>
    <sheetView showGridLines="0" tabSelected="1" zoomScale="70" zoomScaleNormal="70" zoomScalePageLayoutView="80" workbookViewId="0">
      <selection activeCell="A11" sqref="A11:J11"/>
    </sheetView>
  </sheetViews>
  <sheetFormatPr baseColWidth="10" defaultColWidth="11.44140625" defaultRowHeight="14.4" x14ac:dyDescent="0.3"/>
  <cols>
    <col min="1" max="1" width="11.44140625" style="6"/>
    <col min="2" max="2" width="27" style="6" customWidth="1"/>
    <col min="3" max="3" width="79.33203125" style="5" customWidth="1"/>
    <col min="4" max="4" width="18.88671875" style="2" bestFit="1" customWidth="1"/>
    <col min="5" max="5" width="18.88671875" style="2" customWidth="1"/>
    <col min="6" max="6" width="15.44140625" style="4" customWidth="1"/>
    <col min="7" max="9" width="38.44140625" style="5" customWidth="1"/>
    <col min="10" max="10" width="48.77734375" style="5" customWidth="1"/>
    <col min="11" max="12" width="11.44140625" style="1"/>
    <col min="13" max="13" width="15.6640625" style="1" bestFit="1" customWidth="1"/>
    <col min="14" max="16384" width="11.44140625" style="1"/>
  </cols>
  <sheetData>
    <row r="1" spans="1:13" ht="84.6" customHeight="1" thickBot="1" x14ac:dyDescent="0.35">
      <c r="A1" s="25" t="s">
        <v>35</v>
      </c>
      <c r="B1" s="26"/>
      <c r="C1" s="26"/>
      <c r="D1" s="26"/>
      <c r="E1" s="26"/>
      <c r="F1" s="26"/>
      <c r="G1" s="26"/>
      <c r="H1" s="26"/>
      <c r="I1" s="26"/>
      <c r="J1" s="27"/>
      <c r="L1" s="1" t="s">
        <v>0</v>
      </c>
      <c r="M1" s="1" t="s">
        <v>0</v>
      </c>
    </row>
    <row r="2" spans="1:13" ht="53.4" customHeight="1" thickBot="1" x14ac:dyDescent="0.35">
      <c r="A2" s="20" t="s">
        <v>1</v>
      </c>
      <c r="B2" s="21"/>
      <c r="C2" s="21"/>
      <c r="D2" s="21"/>
      <c r="E2" s="21"/>
      <c r="F2" s="22"/>
      <c r="G2" s="23" t="s">
        <v>2</v>
      </c>
      <c r="H2" s="23"/>
      <c r="I2" s="23"/>
      <c r="J2" s="24"/>
    </row>
    <row r="3" spans="1:13" s="3" customFormat="1" ht="90" customHeight="1" thickBot="1" x14ac:dyDescent="0.35">
      <c r="A3" s="47" t="s">
        <v>3</v>
      </c>
      <c r="B3" s="47" t="s">
        <v>4</v>
      </c>
      <c r="C3" s="48" t="s">
        <v>5</v>
      </c>
      <c r="D3" s="47" t="s">
        <v>6</v>
      </c>
      <c r="E3" s="47" t="s">
        <v>32</v>
      </c>
      <c r="F3" s="47" t="s">
        <v>7</v>
      </c>
      <c r="G3" s="49" t="s">
        <v>8</v>
      </c>
      <c r="H3" s="50" t="s">
        <v>9</v>
      </c>
      <c r="I3" s="51" t="s">
        <v>10</v>
      </c>
      <c r="J3" s="51" t="s">
        <v>34</v>
      </c>
      <c r="L3" s="3" t="s">
        <v>0</v>
      </c>
    </row>
    <row r="4" spans="1:13" s="3" customFormat="1" ht="32.4" customHeight="1" thickBot="1" x14ac:dyDescent="0.35">
      <c r="A4" s="59" t="s">
        <v>36</v>
      </c>
      <c r="B4" s="60"/>
      <c r="C4" s="60"/>
      <c r="D4" s="60"/>
      <c r="E4" s="60"/>
      <c r="F4" s="60"/>
      <c r="G4" s="60"/>
      <c r="H4" s="60"/>
      <c r="I4" s="60"/>
      <c r="J4" s="61"/>
    </row>
    <row r="5" spans="1:13" s="3" customFormat="1" ht="358.2" customHeight="1" thickBot="1" x14ac:dyDescent="0.35">
      <c r="A5" s="52">
        <v>1</v>
      </c>
      <c r="B5" s="53" t="s">
        <v>17</v>
      </c>
      <c r="C5" s="54" t="s">
        <v>18</v>
      </c>
      <c r="D5" s="55">
        <v>7.5</v>
      </c>
      <c r="E5" s="55" t="s">
        <v>33</v>
      </c>
      <c r="F5" s="56">
        <v>140</v>
      </c>
      <c r="G5" s="57">
        <v>0</v>
      </c>
      <c r="H5" s="57">
        <f t="shared" ref="H5" si="0">+G5*19%</f>
        <v>0</v>
      </c>
      <c r="I5" s="58">
        <f t="shared" ref="I5" si="1">G5+H5</f>
        <v>0</v>
      </c>
      <c r="J5" s="58">
        <f>+I5*D5</f>
        <v>0</v>
      </c>
    </row>
    <row r="6" spans="1:13" s="3" customFormat="1" ht="172.8" customHeight="1" thickBot="1" x14ac:dyDescent="0.35">
      <c r="A6" s="7">
        <v>2</v>
      </c>
      <c r="B6" s="11" t="s">
        <v>19</v>
      </c>
      <c r="C6" s="10" t="s">
        <v>20</v>
      </c>
      <c r="D6" s="8">
        <v>7.5</v>
      </c>
      <c r="E6" s="8" t="s">
        <v>33</v>
      </c>
      <c r="F6" s="9">
        <v>6</v>
      </c>
      <c r="G6" s="14">
        <v>0</v>
      </c>
      <c r="H6" s="14">
        <f t="shared" ref="H6:H18" si="2">+G6*19%</f>
        <v>0</v>
      </c>
      <c r="I6" s="15">
        <f t="shared" ref="I6:I18" si="3">G6+H6</f>
        <v>0</v>
      </c>
      <c r="J6" s="15">
        <f>+I6*D6</f>
        <v>0</v>
      </c>
    </row>
    <row r="7" spans="1:13" s="3" customFormat="1" ht="223.8" customHeight="1" thickBot="1" x14ac:dyDescent="0.35">
      <c r="A7" s="7">
        <v>3</v>
      </c>
      <c r="B7" s="11" t="s">
        <v>30</v>
      </c>
      <c r="C7" s="10" t="s">
        <v>21</v>
      </c>
      <c r="D7" s="55">
        <v>7.5</v>
      </c>
      <c r="E7" s="8" t="s">
        <v>33</v>
      </c>
      <c r="F7" s="9">
        <v>6</v>
      </c>
      <c r="G7" s="14">
        <v>0</v>
      </c>
      <c r="H7" s="14">
        <f t="shared" si="2"/>
        <v>0</v>
      </c>
      <c r="I7" s="15">
        <f t="shared" si="3"/>
        <v>0</v>
      </c>
      <c r="J7" s="15">
        <f>+I7*D7</f>
        <v>0</v>
      </c>
    </row>
    <row r="8" spans="1:13" s="3" customFormat="1" ht="397.2" customHeight="1" thickBot="1" x14ac:dyDescent="0.35">
      <c r="A8" s="7">
        <v>4</v>
      </c>
      <c r="B8" s="13" t="s">
        <v>23</v>
      </c>
      <c r="C8" s="16" t="s">
        <v>22</v>
      </c>
      <c r="D8" s="55">
        <v>7.5</v>
      </c>
      <c r="E8" s="8" t="s">
        <v>33</v>
      </c>
      <c r="F8" s="9">
        <v>4</v>
      </c>
      <c r="G8" s="14">
        <v>0</v>
      </c>
      <c r="H8" s="14">
        <f t="shared" si="2"/>
        <v>0</v>
      </c>
      <c r="I8" s="15">
        <f t="shared" si="3"/>
        <v>0</v>
      </c>
      <c r="J8" s="15">
        <f>+I8*D8</f>
        <v>0</v>
      </c>
    </row>
    <row r="9" spans="1:13" s="3" customFormat="1" ht="163.95" customHeight="1" thickBot="1" x14ac:dyDescent="0.35">
      <c r="A9" s="36">
        <v>5</v>
      </c>
      <c r="B9" s="37" t="s">
        <v>24</v>
      </c>
      <c r="C9" s="38" t="s">
        <v>25</v>
      </c>
      <c r="D9" s="55">
        <v>7.5</v>
      </c>
      <c r="E9" s="39" t="s">
        <v>33</v>
      </c>
      <c r="F9" s="40">
        <v>6</v>
      </c>
      <c r="G9" s="41">
        <v>0</v>
      </c>
      <c r="H9" s="41">
        <f t="shared" si="2"/>
        <v>0</v>
      </c>
      <c r="I9" s="42">
        <f t="shared" si="3"/>
        <v>0</v>
      </c>
      <c r="J9" s="42">
        <f>+I9*D9</f>
        <v>0</v>
      </c>
    </row>
    <row r="10" spans="1:13" s="3" customFormat="1" ht="40.200000000000003" customHeight="1" thickBot="1" x14ac:dyDescent="0.35">
      <c r="A10" s="43" t="s">
        <v>40</v>
      </c>
      <c r="B10" s="44"/>
      <c r="C10" s="44"/>
      <c r="D10" s="44"/>
      <c r="E10" s="44"/>
      <c r="F10" s="44"/>
      <c r="G10" s="44"/>
      <c r="H10" s="44"/>
      <c r="I10" s="45">
        <f>SUM(I5:I9)</f>
        <v>0</v>
      </c>
      <c r="J10" s="46">
        <f>SUM(J5:J9)</f>
        <v>0</v>
      </c>
    </row>
    <row r="11" spans="1:13" s="3" customFormat="1" ht="41.4" customHeight="1" thickBot="1" x14ac:dyDescent="0.35">
      <c r="A11" s="28" t="s">
        <v>37</v>
      </c>
      <c r="B11" s="29"/>
      <c r="C11" s="29"/>
      <c r="D11" s="29"/>
      <c r="E11" s="29"/>
      <c r="F11" s="29"/>
      <c r="G11" s="29"/>
      <c r="H11" s="29"/>
      <c r="I11" s="29"/>
      <c r="J11" s="30"/>
    </row>
    <row r="12" spans="1:13" s="3" customFormat="1" ht="163.95" customHeight="1" thickBot="1" x14ac:dyDescent="0.35">
      <c r="A12" s="36">
        <v>6</v>
      </c>
      <c r="B12" s="37" t="s">
        <v>26</v>
      </c>
      <c r="C12" s="38" t="s">
        <v>25</v>
      </c>
      <c r="D12" s="55">
        <v>7.5</v>
      </c>
      <c r="E12" s="39" t="s">
        <v>33</v>
      </c>
      <c r="F12" s="40">
        <v>6</v>
      </c>
      <c r="G12" s="41">
        <v>0</v>
      </c>
      <c r="H12" s="41">
        <f t="shared" si="2"/>
        <v>0</v>
      </c>
      <c r="I12" s="42">
        <f t="shared" si="3"/>
        <v>0</v>
      </c>
      <c r="J12" s="42">
        <f>+I12*D12</f>
        <v>0</v>
      </c>
    </row>
    <row r="13" spans="1:13" s="3" customFormat="1" ht="34.799999999999997" customHeight="1" thickBot="1" x14ac:dyDescent="0.35">
      <c r="A13" s="43" t="s">
        <v>40</v>
      </c>
      <c r="B13" s="44"/>
      <c r="C13" s="44"/>
      <c r="D13" s="44"/>
      <c r="E13" s="44"/>
      <c r="F13" s="44"/>
      <c r="G13" s="44"/>
      <c r="H13" s="44"/>
      <c r="I13" s="45">
        <f>I12</f>
        <v>0</v>
      </c>
      <c r="J13" s="46">
        <f>J12</f>
        <v>0</v>
      </c>
    </row>
    <row r="14" spans="1:13" s="3" customFormat="1" ht="33.6" customHeight="1" thickBot="1" x14ac:dyDescent="0.35">
      <c r="A14" s="28" t="s">
        <v>38</v>
      </c>
      <c r="B14" s="29"/>
      <c r="C14" s="29"/>
      <c r="D14" s="29"/>
      <c r="E14" s="29"/>
      <c r="F14" s="29"/>
      <c r="G14" s="29"/>
      <c r="H14" s="29"/>
      <c r="I14" s="29"/>
      <c r="J14" s="30"/>
    </row>
    <row r="15" spans="1:13" s="3" customFormat="1" ht="409.2" customHeight="1" thickBot="1" x14ac:dyDescent="0.35">
      <c r="A15" s="36">
        <v>7</v>
      </c>
      <c r="B15" s="37" t="s">
        <v>31</v>
      </c>
      <c r="C15" s="38" t="s">
        <v>27</v>
      </c>
      <c r="D15" s="55">
        <v>7.5</v>
      </c>
      <c r="E15" s="39" t="s">
        <v>33</v>
      </c>
      <c r="F15" s="40">
        <v>2</v>
      </c>
      <c r="G15" s="41">
        <v>0</v>
      </c>
      <c r="H15" s="41">
        <f t="shared" si="2"/>
        <v>0</v>
      </c>
      <c r="I15" s="42">
        <f t="shared" si="3"/>
        <v>0</v>
      </c>
      <c r="J15" s="42">
        <f>+I15*D15</f>
        <v>0</v>
      </c>
    </row>
    <row r="16" spans="1:13" s="3" customFormat="1" ht="37.200000000000003" customHeight="1" thickBot="1" x14ac:dyDescent="0.35">
      <c r="A16" s="43" t="s">
        <v>40</v>
      </c>
      <c r="B16" s="44"/>
      <c r="C16" s="44"/>
      <c r="D16" s="44"/>
      <c r="E16" s="44"/>
      <c r="F16" s="44"/>
      <c r="G16" s="44"/>
      <c r="H16" s="44"/>
      <c r="I16" s="45">
        <f>I15</f>
        <v>0</v>
      </c>
      <c r="J16" s="46">
        <f>J15</f>
        <v>0</v>
      </c>
    </row>
    <row r="17" spans="1:10" s="3" customFormat="1" ht="34.200000000000003" customHeight="1" thickBot="1" x14ac:dyDescent="0.35">
      <c r="A17" s="28" t="s">
        <v>39</v>
      </c>
      <c r="B17" s="29"/>
      <c r="C17" s="29"/>
      <c r="D17" s="29"/>
      <c r="E17" s="29"/>
      <c r="F17" s="29"/>
      <c r="G17" s="29"/>
      <c r="H17" s="29"/>
      <c r="I17" s="29"/>
      <c r="J17" s="30"/>
    </row>
    <row r="18" spans="1:10" s="3" customFormat="1" ht="163.95" customHeight="1" thickBot="1" x14ac:dyDescent="0.35">
      <c r="A18" s="36">
        <v>8</v>
      </c>
      <c r="B18" s="37" t="s">
        <v>29</v>
      </c>
      <c r="C18" s="38" t="s">
        <v>28</v>
      </c>
      <c r="D18" s="55">
        <v>7.5</v>
      </c>
      <c r="E18" s="39" t="s">
        <v>33</v>
      </c>
      <c r="F18" s="40">
        <v>2</v>
      </c>
      <c r="G18" s="41">
        <v>0</v>
      </c>
      <c r="H18" s="41">
        <f t="shared" si="2"/>
        <v>0</v>
      </c>
      <c r="I18" s="42">
        <f t="shared" si="3"/>
        <v>0</v>
      </c>
      <c r="J18" s="42">
        <f>+I18*D18</f>
        <v>0</v>
      </c>
    </row>
    <row r="19" spans="1:10" s="3" customFormat="1" ht="48" customHeight="1" thickBot="1" x14ac:dyDescent="0.35">
      <c r="A19" s="43" t="s">
        <v>40</v>
      </c>
      <c r="B19" s="44"/>
      <c r="C19" s="44"/>
      <c r="D19" s="44"/>
      <c r="E19" s="44"/>
      <c r="F19" s="44"/>
      <c r="G19" s="44"/>
      <c r="H19" s="44"/>
      <c r="I19" s="45">
        <f>I18</f>
        <v>0</v>
      </c>
      <c r="J19" s="46">
        <f>J18</f>
        <v>0</v>
      </c>
    </row>
    <row r="20" spans="1:10" ht="79.8" customHeight="1" x14ac:dyDescent="0.3">
      <c r="A20" s="18" t="s">
        <v>11</v>
      </c>
      <c r="B20" s="19"/>
      <c r="C20" s="19"/>
      <c r="D20" s="19"/>
      <c r="E20" s="19"/>
      <c r="F20" s="19"/>
      <c r="G20" s="19"/>
      <c r="H20" s="19"/>
      <c r="I20" s="63"/>
      <c r="J20" s="62">
        <f>SUM(J10,J13,J16,J19)</f>
        <v>0</v>
      </c>
    </row>
    <row r="22" spans="1:10" ht="15.6" x14ac:dyDescent="0.3">
      <c r="A22" s="17" t="s">
        <v>12</v>
      </c>
      <c r="B22" s="17"/>
      <c r="C22" s="17"/>
      <c r="D22" s="17"/>
      <c r="E22" s="17"/>
      <c r="F22" s="17"/>
      <c r="G22" s="17"/>
      <c r="H22" s="17"/>
      <c r="I22" s="17"/>
      <c r="J22" s="12"/>
    </row>
    <row r="24" spans="1:10" ht="15.6" x14ac:dyDescent="0.3">
      <c r="A24" s="17" t="s">
        <v>13</v>
      </c>
      <c r="B24" s="17"/>
      <c r="C24" s="17"/>
      <c r="D24" s="17"/>
      <c r="E24" s="17"/>
      <c r="F24" s="17"/>
      <c r="G24" s="17"/>
      <c r="H24" s="17"/>
      <c r="I24" s="17"/>
      <c r="J24" s="12"/>
    </row>
    <row r="27" spans="1:10" ht="60.6" customHeight="1" x14ac:dyDescent="0.3">
      <c r="A27" s="34" t="s">
        <v>14</v>
      </c>
      <c r="B27" s="35"/>
      <c r="C27" s="31"/>
      <c r="D27" s="32"/>
      <c r="E27" s="32"/>
      <c r="F27" s="32"/>
      <c r="G27" s="33"/>
    </row>
    <row r="28" spans="1:10" ht="60.6" customHeight="1" x14ac:dyDescent="0.3">
      <c r="A28" s="34" t="s">
        <v>15</v>
      </c>
      <c r="B28" s="35"/>
      <c r="C28" s="31"/>
      <c r="D28" s="32"/>
      <c r="E28" s="32"/>
      <c r="F28" s="32"/>
      <c r="G28" s="33"/>
    </row>
    <row r="29" spans="1:10" ht="60.6" customHeight="1" x14ac:dyDescent="0.3">
      <c r="A29" s="34" t="s">
        <v>16</v>
      </c>
      <c r="B29" s="35"/>
      <c r="C29" s="31"/>
      <c r="D29" s="32"/>
      <c r="E29" s="32"/>
      <c r="F29" s="32"/>
      <c r="G29" s="33"/>
    </row>
  </sheetData>
  <mergeCells count="20">
    <mergeCell ref="C27:G27"/>
    <mergeCell ref="C28:G28"/>
    <mergeCell ref="C29:G29"/>
    <mergeCell ref="A27:B27"/>
    <mergeCell ref="A28:B28"/>
    <mergeCell ref="A29:B29"/>
    <mergeCell ref="A1:J1"/>
    <mergeCell ref="A4:J4"/>
    <mergeCell ref="A11:J11"/>
    <mergeCell ref="A14:J14"/>
    <mergeCell ref="A17:J17"/>
    <mergeCell ref="A10:H10"/>
    <mergeCell ref="A13:H13"/>
    <mergeCell ref="A16:H16"/>
    <mergeCell ref="A22:I22"/>
    <mergeCell ref="A24:I24"/>
    <mergeCell ref="A20:H20"/>
    <mergeCell ref="A2:F2"/>
    <mergeCell ref="G2:J2"/>
    <mergeCell ref="A19:H19"/>
  </mergeCells>
  <pageMargins left="0.39370078740157483" right="0.39370078740157483" top="0.78740157480314965" bottom="0.78740157480314965" header="0.51181102362204722" footer="0.51181102362204722"/>
  <pageSetup paperSize="5" scale="37" fitToHeight="0" orientation="landscape" horizontalDpi="300" verticalDpi="300" r:id="rId1"/>
  <headerFooter>
    <oddHeader>&amp;C&amp;G</oddHeader>
    <oddFooter>&amp;C&amp;"Garamond,Negrita"&amp;10Carrera 99 # 19-43 - Conmutador: 2670114 – Información Línea 195
Bogotá D.C. – Colombia       Página Web: www.fontibon.gov.co</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General</vt:lpstr>
      <vt:lpstr>General!Área_de_impresión</vt:lpstr>
      <vt:lpstr>General!Títulos_a_imprimir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Alejandro Camero Parra</dc:creator>
  <cp:keywords/>
  <dc:description/>
  <cp:lastModifiedBy>ASUS</cp:lastModifiedBy>
  <cp:revision/>
  <dcterms:created xsi:type="dcterms:W3CDTF">2020-01-23T16:52:58Z</dcterms:created>
  <dcterms:modified xsi:type="dcterms:W3CDTF">2026-04-21T22:40:09Z</dcterms:modified>
  <cp:category/>
  <cp:contentStatus/>
</cp:coreProperties>
</file>